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\Раскрытие информации на сайте 2017\абз. 13\2 квартал\"/>
    </mc:Choice>
  </mc:AlternateContent>
  <bookViews>
    <workbookView xWindow="0" yWindow="0" windowWidth="28800" windowHeight="12435"/>
  </bookViews>
  <sheets>
    <sheet name="Кингисепп" sheetId="1" r:id="rId1"/>
    <sheet name="Ивангород" sheetId="3" r:id="rId2"/>
    <sheet name="Сланцы" sheetId="4" r:id="rId3"/>
    <sheet name="Волосово" sheetId="6" r:id="rId4"/>
    <sheet name="Сосновый Бор" sheetId="5" r:id="rId5"/>
  </sheets>
  <definedNames>
    <definedName name="_xlnm._FilterDatabase" localSheetId="1" hidden="1">Ивангород!$A$7:$W$17</definedName>
    <definedName name="_xlnm._FilterDatabase" localSheetId="0" hidden="1">Кингисепп!$A$10:$V$34</definedName>
    <definedName name="_xlnm._FilterDatabase" localSheetId="4" hidden="1">'Сосновый Бор'!$A$14:$AB$1572</definedName>
    <definedName name="_xlnm.Print_Titles" localSheetId="3">Волосово!$7:$7</definedName>
    <definedName name="_xlnm.Print_Titles" localSheetId="2">Сланцы!$8:$11</definedName>
    <definedName name="_xlnm.Print_Titles" localSheetId="4">'Сосновый Бор'!$14:$14</definedName>
    <definedName name="_xlnm.Print_Area" localSheetId="3">Волосово!$A$1:$AA$630</definedName>
    <definedName name="_xlnm.Print_Area" localSheetId="1">Ивангород!$A$1:$W$398</definedName>
    <definedName name="_xlnm.Print_Area" localSheetId="2">Сланцы!$A$1:$U$1120</definedName>
    <definedName name="_xlnm.Print_Area" localSheetId="4">'Сосновый Бор'!$A$1:$AB$1573</definedName>
  </definedNames>
  <calcPr calcId="152511"/>
</workbook>
</file>

<file path=xl/calcChain.xml><?xml version="1.0" encoding="utf-8"?>
<calcChain xmlns="http://schemas.openxmlformats.org/spreadsheetml/2006/main">
  <c r="E622" i="6" l="1"/>
  <c r="E620" i="6"/>
  <c r="E618" i="6"/>
  <c r="E614" i="6"/>
  <c r="Z610" i="6"/>
  <c r="Z614" i="6" s="1"/>
  <c r="Z618" i="6" s="1"/>
  <c r="Z620" i="6" s="1"/>
  <c r="Z622" i="6" s="1"/>
  <c r="E610" i="6"/>
  <c r="E600" i="6"/>
  <c r="E593" i="6"/>
  <c r="E588" i="6"/>
  <c r="E584" i="6"/>
  <c r="L578" i="6"/>
  <c r="E578" i="6"/>
  <c r="L570" i="6"/>
  <c r="L565" i="6"/>
  <c r="Z562" i="6"/>
  <c r="L562" i="6"/>
  <c r="S560" i="6"/>
  <c r="L560" i="6"/>
  <c r="L549" i="6"/>
  <c r="L542" i="6"/>
  <c r="S538" i="6"/>
  <c r="L538" i="6"/>
  <c r="L529" i="6"/>
  <c r="L515" i="6"/>
  <c r="E509" i="6"/>
  <c r="S504" i="6"/>
  <c r="S502" i="6"/>
  <c r="S500" i="6"/>
  <c r="S498" i="6"/>
  <c r="S496" i="6"/>
  <c r="S490" i="6"/>
  <c r="S482" i="6"/>
  <c r="S479" i="6"/>
  <c r="E479" i="6"/>
  <c r="E474" i="6"/>
  <c r="S471" i="6"/>
  <c r="E471" i="6"/>
  <c r="Z466" i="6"/>
  <c r="E466" i="6"/>
  <c r="Z462" i="6"/>
  <c r="S462" i="6"/>
  <c r="E462" i="6"/>
  <c r="Z456" i="6"/>
  <c r="S456" i="6"/>
  <c r="Z450" i="6"/>
  <c r="S450" i="6"/>
  <c r="E450" i="6"/>
  <c r="S441" i="6"/>
  <c r="E441" i="6"/>
  <c r="Z432" i="6"/>
  <c r="S432" i="6"/>
  <c r="Z425" i="6"/>
  <c r="S424" i="6"/>
  <c r="E424" i="6"/>
  <c r="Z419" i="6"/>
  <c r="S419" i="6"/>
  <c r="E419" i="6"/>
  <c r="E413" i="6"/>
  <c r="S412" i="6"/>
  <c r="Z404" i="6"/>
  <c r="S404" i="6"/>
  <c r="E404" i="6"/>
  <c r="Z397" i="6"/>
  <c r="S397" i="6"/>
  <c r="E397" i="6"/>
  <c r="Z385" i="6"/>
  <c r="S385" i="6"/>
  <c r="E385" i="6"/>
  <c r="S381" i="6"/>
  <c r="E381" i="6"/>
  <c r="S375" i="6"/>
  <c r="E375" i="6"/>
  <c r="S368" i="6"/>
  <c r="E368" i="6"/>
  <c r="E359" i="6"/>
  <c r="S357" i="6"/>
  <c r="E357" i="6"/>
  <c r="S347" i="6"/>
  <c r="E347" i="6"/>
  <c r="S342" i="6"/>
  <c r="E342" i="6"/>
  <c r="S336" i="6"/>
  <c r="Z329" i="6"/>
  <c r="S329" i="6"/>
  <c r="E329" i="6"/>
  <c r="Z312" i="6"/>
  <c r="E312" i="6"/>
  <c r="Z296" i="6"/>
  <c r="S296" i="6"/>
  <c r="E296" i="6"/>
  <c r="S281" i="6"/>
  <c r="E281" i="6"/>
  <c r="S276" i="6"/>
  <c r="E276" i="6"/>
  <c r="Z272" i="6"/>
  <c r="S272" i="6"/>
  <c r="E272" i="6"/>
  <c r="S262" i="6"/>
  <c r="E262" i="6"/>
  <c r="E261" i="6"/>
  <c r="S254" i="6"/>
  <c r="E254" i="6"/>
  <c r="E253" i="6"/>
  <c r="S245" i="6"/>
  <c r="E245" i="6"/>
  <c r="E239" i="6"/>
  <c r="S235" i="6"/>
  <c r="E235" i="6"/>
  <c r="E228" i="6"/>
  <c r="Z224" i="6"/>
  <c r="S224" i="6"/>
  <c r="E224" i="6"/>
  <c r="S209" i="6"/>
  <c r="E209" i="6"/>
  <c r="Z201" i="6"/>
  <c r="S201" i="6"/>
  <c r="E201" i="6"/>
  <c r="Z188" i="6"/>
  <c r="E188" i="6"/>
  <c r="Z160" i="6"/>
  <c r="E160" i="6"/>
  <c r="E140" i="6"/>
  <c r="E136" i="6"/>
  <c r="Z132" i="6"/>
  <c r="E132" i="6"/>
  <c r="Z128" i="6"/>
  <c r="S128" i="6"/>
  <c r="E128" i="6"/>
  <c r="Z121" i="6"/>
  <c r="E121" i="6"/>
  <c r="Z111" i="6"/>
  <c r="E111" i="6"/>
  <c r="Z91" i="6"/>
  <c r="E91" i="6"/>
  <c r="Z81" i="6"/>
  <c r="S81" i="6"/>
  <c r="E81" i="6"/>
  <c r="E55" i="6"/>
  <c r="Z51" i="6"/>
  <c r="S51" i="6"/>
  <c r="E51" i="6"/>
  <c r="S38" i="6"/>
  <c r="E38" i="6"/>
  <c r="Z32" i="6"/>
  <c r="S32" i="6"/>
  <c r="E32" i="6"/>
  <c r="Z27" i="6"/>
  <c r="S27" i="6"/>
  <c r="E27" i="6"/>
  <c r="S16" i="6"/>
  <c r="E16" i="6"/>
  <c r="Z13" i="6"/>
  <c r="S13" i="6"/>
  <c r="E13" i="6"/>
  <c r="AA1572" i="5"/>
  <c r="T1572" i="5"/>
  <c r="M1572" i="5"/>
  <c r="F1572" i="5"/>
  <c r="E1572" i="5"/>
  <c r="X1564" i="5"/>
  <c r="X1561" i="5"/>
  <c r="X1560" i="5"/>
  <c r="X1559" i="5"/>
  <c r="X1557" i="5"/>
  <c r="X1556" i="5"/>
  <c r="X1555" i="5"/>
  <c r="J1551" i="5"/>
  <c r="J1550" i="5"/>
  <c r="X1547" i="5"/>
  <c r="X1546" i="5"/>
  <c r="X1544" i="5"/>
  <c r="X1541" i="5"/>
  <c r="X1540" i="5"/>
  <c r="X1539" i="5"/>
  <c r="X1538" i="5"/>
  <c r="J1538" i="5"/>
  <c r="J1532" i="5"/>
  <c r="X1528" i="5"/>
  <c r="X1526" i="5"/>
  <c r="X1525" i="5"/>
  <c r="X1523" i="5"/>
  <c r="X1522" i="5"/>
  <c r="J1522" i="5"/>
  <c r="X1517" i="5"/>
  <c r="X1516" i="5"/>
  <c r="J1515" i="5"/>
  <c r="J1512" i="5"/>
  <c r="X1510" i="5"/>
  <c r="X1509" i="5"/>
  <c r="X1508" i="5"/>
  <c r="X1507" i="5"/>
  <c r="X1506" i="5"/>
  <c r="J1506" i="5"/>
  <c r="X1504" i="5"/>
  <c r="X1503" i="5"/>
  <c r="X1502" i="5"/>
  <c r="X1501" i="5"/>
  <c r="X1500" i="5"/>
  <c r="X1499" i="5"/>
  <c r="X1498" i="5"/>
  <c r="J1498" i="5"/>
  <c r="X1493" i="5"/>
  <c r="J1493" i="5"/>
  <c r="J1491" i="5"/>
  <c r="X1489" i="5"/>
  <c r="X1488" i="5"/>
  <c r="J1488" i="5"/>
  <c r="X1486" i="5"/>
  <c r="X1485" i="5"/>
  <c r="J1485" i="5"/>
  <c r="X1483" i="5"/>
  <c r="X1482" i="5"/>
  <c r="J1479" i="5"/>
  <c r="J1478" i="5"/>
  <c r="J1475" i="5"/>
  <c r="J1474" i="5"/>
  <c r="X1472" i="5"/>
  <c r="J1472" i="5"/>
  <c r="X1470" i="5"/>
  <c r="X1469" i="5"/>
  <c r="X1468" i="5"/>
  <c r="J1468" i="5"/>
  <c r="X1466" i="5"/>
  <c r="X1465" i="5"/>
  <c r="J1465" i="5"/>
  <c r="X1463" i="5"/>
  <c r="X1462" i="5"/>
  <c r="X1461" i="5"/>
  <c r="J1461" i="5"/>
  <c r="X1459" i="5"/>
  <c r="X1458" i="5"/>
  <c r="J1458" i="5"/>
  <c r="X1454" i="5"/>
  <c r="X1453" i="5"/>
  <c r="Z1453" i="5" s="1"/>
  <c r="J1453" i="5"/>
  <c r="J1450" i="5"/>
  <c r="X1448" i="5"/>
  <c r="X1447" i="5"/>
  <c r="X1446" i="5"/>
  <c r="J1446" i="5"/>
  <c r="J1442" i="5"/>
  <c r="J1440" i="5"/>
  <c r="J1438" i="5"/>
  <c r="J1436" i="5"/>
  <c r="X1434" i="5"/>
  <c r="J1434" i="5"/>
  <c r="J1432" i="5"/>
  <c r="J1430" i="5"/>
  <c r="J1427" i="5"/>
  <c r="X1425" i="5"/>
  <c r="X1424" i="5"/>
  <c r="J1424" i="5"/>
  <c r="X1422" i="5"/>
  <c r="X1421" i="5"/>
  <c r="X1420" i="5"/>
  <c r="J1420" i="5"/>
  <c r="X1418" i="5"/>
  <c r="X1417" i="5"/>
  <c r="X1416" i="5"/>
  <c r="X1415" i="5"/>
  <c r="J1415" i="5"/>
  <c r="X1413" i="5"/>
  <c r="X1412" i="5"/>
  <c r="X1411" i="5"/>
  <c r="J1411" i="5"/>
  <c r="X1409" i="5"/>
  <c r="X1408" i="5"/>
  <c r="J1408" i="5"/>
  <c r="X1406" i="5"/>
  <c r="X1405" i="5"/>
  <c r="X1404" i="5"/>
  <c r="J1404" i="5"/>
  <c r="X1402" i="5"/>
  <c r="X1401" i="5"/>
  <c r="J1401" i="5"/>
  <c r="X1399" i="5"/>
  <c r="X1398" i="5"/>
  <c r="X1397" i="5"/>
  <c r="X1396" i="5"/>
  <c r="J1396" i="5"/>
  <c r="X1394" i="5"/>
  <c r="X1393" i="5"/>
  <c r="X1392" i="5"/>
  <c r="J1392" i="5"/>
  <c r="J1389" i="5"/>
  <c r="X1387" i="5"/>
  <c r="X1386" i="5"/>
  <c r="J1386" i="5"/>
  <c r="J1384" i="5"/>
  <c r="J1382" i="5"/>
  <c r="X1378" i="5"/>
  <c r="J1378" i="5"/>
  <c r="J1375" i="5"/>
  <c r="J1373" i="5"/>
  <c r="J1372" i="5"/>
  <c r="J1369" i="5"/>
  <c r="X1367" i="5"/>
  <c r="X1366" i="5"/>
  <c r="X1365" i="5"/>
  <c r="X1363" i="5"/>
  <c r="X1362" i="5"/>
  <c r="X1361" i="5"/>
  <c r="J1361" i="5"/>
  <c r="X1359" i="5"/>
  <c r="X1358" i="5"/>
  <c r="X1357" i="5"/>
  <c r="J1357" i="5"/>
  <c r="X1355" i="5"/>
  <c r="X1354" i="5"/>
  <c r="J1354" i="5"/>
  <c r="J1352" i="5"/>
  <c r="X1350" i="5"/>
  <c r="X1348" i="5"/>
  <c r="X1339" i="5"/>
  <c r="J1339" i="5"/>
  <c r="X71" i="5"/>
  <c r="J69" i="5"/>
  <c r="X59" i="5"/>
  <c r="X49" i="5"/>
  <c r="S263" i="6" l="1"/>
  <c r="E452" i="6"/>
  <c r="E456" i="6" s="1"/>
  <c r="Z263" i="6"/>
  <c r="E451" i="6"/>
  <c r="E264" i="6"/>
  <c r="Z451" i="6"/>
  <c r="S451" i="6"/>
  <c r="E445" i="6"/>
  <c r="E263" i="6"/>
  <c r="J1572" i="5"/>
  <c r="T1102" i="4" l="1"/>
  <c r="T1101" i="4"/>
  <c r="T696" i="4"/>
  <c r="T695" i="4"/>
  <c r="T460" i="4"/>
  <c r="T459" i="4"/>
  <c r="T458" i="4"/>
  <c r="T392" i="4"/>
  <c r="T391" i="4"/>
  <c r="T389" i="4"/>
  <c r="T175" i="4"/>
  <c r="T96" i="4"/>
  <c r="T95" i="4"/>
  <c r="T94" i="4"/>
  <c r="Q399" i="3" l="1"/>
  <c r="Q398" i="3"/>
  <c r="Q397" i="3"/>
  <c r="Q400" i="3" s="1"/>
  <c r="Q394" i="3"/>
  <c r="D394" i="3"/>
  <c r="Q393" i="3"/>
  <c r="D393" i="3"/>
  <c r="L392" i="3"/>
  <c r="D392" i="3"/>
  <c r="D395" i="3" s="1"/>
  <c r="L391" i="3"/>
  <c r="V364" i="3"/>
  <c r="V363" i="3"/>
  <c r="V362" i="3"/>
  <c r="V361" i="3"/>
  <c r="V360" i="3"/>
  <c r="V359" i="3"/>
  <c r="V282" i="3"/>
  <c r="V281" i="3"/>
  <c r="V280" i="3"/>
  <c r="V279" i="3"/>
  <c r="V272" i="3"/>
  <c r="V271" i="3"/>
  <c r="V270" i="3"/>
  <c r="V268" i="3"/>
  <c r="V267" i="3"/>
  <c r="J262" i="3"/>
  <c r="J243" i="3"/>
  <c r="V216" i="3"/>
  <c r="V178" i="3"/>
  <c r="V168" i="3"/>
  <c r="V167" i="3"/>
  <c r="J156" i="3"/>
  <c r="V152" i="3"/>
  <c r="V151" i="3"/>
  <c r="V150" i="3"/>
  <c r="V99" i="3"/>
  <c r="V98" i="3"/>
  <c r="V89" i="3"/>
  <c r="V64" i="3"/>
  <c r="V58" i="3"/>
  <c r="V56" i="3"/>
  <c r="V17" i="3"/>
  <c r="V12" i="3"/>
  <c r="V11" i="3"/>
  <c r="U214" i="1" l="1"/>
  <c r="U213" i="1"/>
  <c r="U212" i="1" l="1"/>
</calcChain>
</file>

<file path=xl/sharedStrings.xml><?xml version="1.0" encoding="utf-8"?>
<sst xmlns="http://schemas.openxmlformats.org/spreadsheetml/2006/main" count="15077" uniqueCount="8035">
  <si>
    <t>АС70</t>
  </si>
  <si>
    <t>ВЛ-10кВТП-42-ТП66</t>
  </si>
  <si>
    <t>КТП-78 ул.Дорожников</t>
  </si>
  <si>
    <t>Вл-10кВ РТП-17-ТП2</t>
  </si>
  <si>
    <t>ВЛ-0,4кВот КТП-603</t>
  </si>
  <si>
    <t>ВЛ 10кВ ф.17-01-отпайка ТП1</t>
  </si>
  <si>
    <t>ТП-1 ул.Воскова  ПАТП</t>
  </si>
  <si>
    <t>ВЛ-0,4кВот ТП-1</t>
  </si>
  <si>
    <t>ВЛ-0,4кВ от ТП1</t>
  </si>
  <si>
    <t>ВЛ-10кВ ф. 17-17</t>
  </si>
  <si>
    <t>Возд.ЛЭП10кВф.17-19-ТП-107</t>
  </si>
  <si>
    <t>2мет.4ж/б</t>
  </si>
  <si>
    <t>ТП-107ул. Объезжая3</t>
  </si>
  <si>
    <t>ул.Объезжая</t>
  </si>
  <si>
    <t>АС-35:АС50</t>
  </si>
  <si>
    <t>ВЛ-10кВ ф. 17-18-отпайка КТП94</t>
  </si>
  <si>
    <t>ВЛ-10кВ ф. 17-17-отпайкаКТП-16</t>
  </si>
  <si>
    <t>КТП-16 ул.Фабричная</t>
  </si>
  <si>
    <t>ВЛ-10кВ ф. 17-17-опора КТП-625</t>
  </si>
  <si>
    <t>ВЛ-10кВ ф. 17-17-опора КТП-111</t>
  </si>
  <si>
    <t>ВЛ-10 ф.17-08-ТП19</t>
  </si>
  <si>
    <t>№ п/п</t>
  </si>
  <si>
    <t>инв.№</t>
  </si>
  <si>
    <t>Участок ВЛ, КЛ</t>
  </si>
  <si>
    <t>Тип, № ТП диспетчерское наименование</t>
  </si>
  <si>
    <t>Количество и мощность трансформаторов</t>
  </si>
  <si>
    <t>ж/б опоры</t>
  </si>
  <si>
    <t>дерев.на ж/б пасынках</t>
  </si>
  <si>
    <t>всего</t>
  </si>
  <si>
    <t>Протяженность (км)</t>
  </si>
  <si>
    <t>Год ввода</t>
  </si>
  <si>
    <t>Марка провода (кабеля)</t>
  </si>
  <si>
    <t>Количество опор</t>
  </si>
  <si>
    <t>Инв.№ отходящего фидера КЛ, ВЛ-0,4кВ</t>
  </si>
  <si>
    <t>Наименование отходящего фидера КЛ, ВЛ-0,4кВ</t>
  </si>
  <si>
    <t>Марка кабеля, провода</t>
  </si>
  <si>
    <t>Собстенник</t>
  </si>
  <si>
    <t>Фид.17-01</t>
  </si>
  <si>
    <t>ААБ 3х70</t>
  </si>
  <si>
    <t>Фид.17-02</t>
  </si>
  <si>
    <t>ТП-72 – ТП-74</t>
  </si>
  <si>
    <t>АСБУ 3х120</t>
  </si>
  <si>
    <t>АСБ 3х70</t>
  </si>
  <si>
    <t>СБ 3х70</t>
  </si>
  <si>
    <t>АСБ 3х50</t>
  </si>
  <si>
    <t>ААШВ 3х95</t>
  </si>
  <si>
    <t>Фид.17-03</t>
  </si>
  <si>
    <t>отпайка к  ТП-77</t>
  </si>
  <si>
    <t>Отпайка к ТП-30</t>
  </si>
  <si>
    <t>ААШВ 3х50</t>
  </si>
  <si>
    <t>ААБ 3х35</t>
  </si>
  <si>
    <t>ААБ 3х50</t>
  </si>
  <si>
    <t>ААШВ 3х70</t>
  </si>
  <si>
    <t>Фид.17-04</t>
  </si>
  <si>
    <t>ААБ 3х95</t>
  </si>
  <si>
    <t>АСБ 3х95</t>
  </si>
  <si>
    <t>Фид.17-05</t>
  </si>
  <si>
    <t>Фид.17-06</t>
  </si>
  <si>
    <t>Фид.17-07</t>
  </si>
  <si>
    <t>АСБ 3х120</t>
  </si>
  <si>
    <t>АСБд 3х120</t>
  </si>
  <si>
    <t>СБ 3х50</t>
  </si>
  <si>
    <t>АСБу 3х120</t>
  </si>
  <si>
    <t>Фид.17-08</t>
  </si>
  <si>
    <t>фид.17-08 – ВЛ ЛР-65</t>
  </si>
  <si>
    <t>фид..17-08 – отпайка ТП-13</t>
  </si>
  <si>
    <t>фид.17-08 - отпайка к ТП-19</t>
  </si>
  <si>
    <t>фид.17-10</t>
  </si>
  <si>
    <t>отпайка к ТП-97</t>
  </si>
  <si>
    <t>фид.17-14</t>
  </si>
  <si>
    <t>ААШВ 3х120</t>
  </si>
  <si>
    <t>фид.17-17</t>
  </si>
  <si>
    <t>фид.17-17 – ВЛ ЛР-66</t>
  </si>
  <si>
    <t>отпайка к ТП-13</t>
  </si>
  <si>
    <t xml:space="preserve"> отпайка к ТП-19</t>
  </si>
  <si>
    <t>отпайка к ТП-6</t>
  </si>
  <si>
    <t>отпайка к ТП-25</t>
  </si>
  <si>
    <t>ТП-684 - ТП-635</t>
  </si>
  <si>
    <t>ТП-25 – до опоры на ТП-34</t>
  </si>
  <si>
    <t>Ф.17-17 (опора) – ТП-625</t>
  </si>
  <si>
    <t>фид.17-18</t>
  </si>
  <si>
    <t>фид.17-18 - ВЛ</t>
  </si>
  <si>
    <t>фид.243-02</t>
  </si>
  <si>
    <t>фид.243-02 - ТП-50</t>
  </si>
  <si>
    <t>фид.243-03</t>
  </si>
  <si>
    <t>СБ 3х95</t>
  </si>
  <si>
    <t>фид.243-04</t>
  </si>
  <si>
    <t>фид.243-04 - ТП-17 яч.7</t>
  </si>
  <si>
    <t>АСБ 3х150</t>
  </si>
  <si>
    <t>фид.243-05</t>
  </si>
  <si>
    <t>фид.243-05 – ТП-17 яч.2</t>
  </si>
  <si>
    <t>фид.243-06</t>
  </si>
  <si>
    <t>фид.243-07</t>
  </si>
  <si>
    <t>фид.243-08</t>
  </si>
  <si>
    <t>фид.243-10</t>
  </si>
  <si>
    <t>фид.7-01</t>
  </si>
  <si>
    <t>ААБ 3х120</t>
  </si>
  <si>
    <t>фид.7-04</t>
  </si>
  <si>
    <t>ААБ 3х240</t>
  </si>
  <si>
    <t>фид.7-09</t>
  </si>
  <si>
    <t>фид.7.09 – ТП-50 яч.12</t>
  </si>
  <si>
    <t>ТП-50 яч.13- ТП-20 яч.10</t>
  </si>
  <si>
    <t>фид.17-10 - ВЛ ТП60</t>
  </si>
  <si>
    <t>б/н</t>
  </si>
  <si>
    <t>ААШВ3х70</t>
  </si>
  <si>
    <t>АСБ3х120</t>
  </si>
  <si>
    <t>АСБ3х95</t>
  </si>
  <si>
    <t>2сТП-48 - ВЛ ЛР-673</t>
  </si>
  <si>
    <t>фид.17-15 - ТП-73 яч16</t>
  </si>
  <si>
    <t>фид.243-02 - ТП-50яч5</t>
  </si>
  <si>
    <t>фид.7-01 - ТП-21яч8</t>
  </si>
  <si>
    <t>фид.7.04 – ТП-50 яч17</t>
  </si>
  <si>
    <t>ТП-10-2с ЛР97 – ТП-50 яч.2</t>
  </si>
  <si>
    <t>ТП-11 -1с ЛР94–  ТП-10-1с ЛР98</t>
  </si>
  <si>
    <t>ТП-11-2с ЛР138 – ТП-70 -2сЛР62</t>
  </si>
  <si>
    <t>ТП65-2с ЛР137-ТП70-1сЛР103</t>
  </si>
  <si>
    <t>ТП-70-1сЛР36 - ТП-37-ЛР190</t>
  </si>
  <si>
    <t>ТП-95  2с– РТП-50 яч.18</t>
  </si>
  <si>
    <t>ТП-99-1сЛР206 – ТП-95-1сЛР203</t>
  </si>
  <si>
    <t>ТП-95-1сЛР152 – ТП-101-1сЛР215</t>
  </si>
  <si>
    <t>ТП-101-1с ЛР215 – ТП-102-1с ЛР217</t>
  </si>
  <si>
    <t>ТП-50 яч.14 – ТП-88-2сЛР120</t>
  </si>
  <si>
    <t>ТП-88-2сЛР121 – ТП-86-2с ЛР113</t>
  </si>
  <si>
    <t>ТП-89-1сЛР133 – ТП-86-2с ЛР114</t>
  </si>
  <si>
    <t>ТП-88-2сЛР214 – ТП-93 ЛР205</t>
  </si>
  <si>
    <t>ТП-93 – ТП-103ЛР213</t>
  </si>
  <si>
    <t xml:space="preserve"> ТП-50 яч.15 - ТП-96-1сЛР199</t>
  </si>
  <si>
    <t>ТП-96-2сЛР221 – ТП-101-2с ЛР220</t>
  </si>
  <si>
    <t>ТП-101-2сЛР220 – ТП-102-2сЛР218</t>
  </si>
  <si>
    <t>ТП-99-1сЛР207 – ТП-95-2с ЛР204</t>
  </si>
  <si>
    <t>ТП-20яч 4- ТП-50 яч.3</t>
  </si>
  <si>
    <t>ТП-89-2сЛР134 – ТП-87-2сЛР118</t>
  </si>
  <si>
    <t>ТП-86-1сЛР115 – ТП-87-1сЛР117</t>
  </si>
  <si>
    <t>ТП-86-1сЛР116 – ТП-63-2сЛР142</t>
  </si>
  <si>
    <t>ТП-50 яч21 - ТП-22-2сЛР105</t>
  </si>
  <si>
    <t>ТП-50 яч.4 –ТП-63-1сЛР142</t>
  </si>
  <si>
    <t>ТП-20  яч3-ТП-21яч.10</t>
  </si>
  <si>
    <t>ТП-4 ЛР557 – ТП-5</t>
  </si>
  <si>
    <t>ТП-3-2сЛР210-ТП-4ЛР559</t>
  </si>
  <si>
    <t>ТП-3-1сЛР211 –ТП-4ЛР559</t>
  </si>
  <si>
    <t>ТП-98-2с ЛР716– ТП-33-1сЛР46</t>
  </si>
  <si>
    <t>ТП-73яч4 -ТП-92-1сЛР148</t>
  </si>
  <si>
    <t>ТП-25ЛР58 – ТП-98ЛР712</t>
  </si>
  <si>
    <t>ТП-66ЛР554 –ТП-25ЛР59</t>
  </si>
  <si>
    <t>ТП-52-1сЛР181 –ТП-42ЛР41</t>
  </si>
  <si>
    <t>ТП-18 – ТП-52-2сЛР147</t>
  </si>
  <si>
    <t>ТП-83 ЛР171–ТП-82-1сЛР709</t>
  </si>
  <si>
    <t>ТП-83ЛР45 –ТП-52-2сЛР368</t>
  </si>
  <si>
    <t>ТП-52-1сЛР180 – ТП-105-2сЛР227</t>
  </si>
  <si>
    <t>ТП-38-1сЛР145 - ТП-23-2сЛР100</t>
  </si>
  <si>
    <t>ТП-39-2сЛР233 –ТП-23-1сЛР231</t>
  </si>
  <si>
    <t>ТП-73яч6 –ТП-23-1сЛР99</t>
  </si>
  <si>
    <t>ТП-73яч5 - ТП-100ЛР715</t>
  </si>
  <si>
    <t>ТП-7ЛР88 –ТП-100ЛР714</t>
  </si>
  <si>
    <t>фид.243.08 – ТП-7ЛР87</t>
  </si>
  <si>
    <t xml:space="preserve"> фид.243.08 -ТП-92-1с ЛР148 </t>
  </si>
  <si>
    <t>ТП-43-1сЛР44 –ТП-53-2сЛР25</t>
  </si>
  <si>
    <t>ТП56-2сЛР18-ТП57-1сЛР23</t>
  </si>
  <si>
    <t>ТП-36-1сЛР13 –ТП-56-1с ЛР16</t>
  </si>
  <si>
    <t>ТП-43-1сЛР43 – ТП-36-1сЛР12</t>
  </si>
  <si>
    <t>ТП-36-1сЛР13 –ТП-56-1сЛР16</t>
  </si>
  <si>
    <t>ТП-43-2сЛР710 –ТП-82-1сЛР708</t>
  </si>
  <si>
    <t>ТП-15-2сЛР73 –ТП-43-2сЛР74</t>
  </si>
  <si>
    <t>ТП-15-1сЛР72-ТП-22-2сЛР57</t>
  </si>
  <si>
    <t>ТП-104-2сЛР222-ТП-22-2сЛР224</t>
  </si>
  <si>
    <t>фид.243-06 – ТП-22-1сЛР110</t>
  </si>
  <si>
    <t>ТП-53-1с ЛР27– ТП-71ЛР657</t>
  </si>
  <si>
    <t>ТП-71ЛР212 – ТП-93ЛР208</t>
  </si>
  <si>
    <t>ТП-64-1сЛР96– ТП-57-2сЛР24</t>
  </si>
  <si>
    <t>ТП-53-1сЛР55 – ТП-54-2сЛР38</t>
  </si>
  <si>
    <t>ТП-64-2сЛР34 -ТП-54-1сЛР37</t>
  </si>
  <si>
    <t>ТП-71ЛР212 -П-64-2сЛР40</t>
  </si>
  <si>
    <t>фид.243.03 - ТП-64-1с</t>
  </si>
  <si>
    <t>ТП-73яч14 –ТП-47яч11</t>
  </si>
  <si>
    <t>ТП-74ЛР14 –ТП-36-2сЛР11</t>
  </si>
  <si>
    <t>ТП-59-1сЛР347-ТП-62-2сЛР346</t>
  </si>
  <si>
    <t>ТП-14-2сЛР225-ТП-104-1сЛР223</t>
  </si>
  <si>
    <t>ТП-14-1сЛР76 –ТП-15-2сЛР75</t>
  </si>
  <si>
    <t>ТП-14-2сЛР78 – ТП-11-2сЛР91</t>
  </si>
  <si>
    <t>ТП-44-1сЛР61 – ТП-14-1сЛР77</t>
  </si>
  <si>
    <t>ТП-44-2сЛР234 –ТП-74ЛР235</t>
  </si>
  <si>
    <t>ТП-85ЛР2 –ТП-44-2сЛР64</t>
  </si>
  <si>
    <t>ТП-59-1сЛР135-ТП-85ЛР1</t>
  </si>
  <si>
    <t>ТП-58-1сЛР29-ТП-59-2сЛР50</t>
  </si>
  <si>
    <t>фид.17-14 - ТП-61-2сЛР333</t>
  </si>
  <si>
    <t>ТП-35 -1сЛР157 -ТП-109</t>
  </si>
  <si>
    <t>ТП-40 -1сЛР154– ТП-67ЛР619</t>
  </si>
  <si>
    <t>ТП-40-2сЛР22 - ТП-46ЛР20</t>
  </si>
  <si>
    <t>ТП-84-2с ЛР4– ТП-40-1сЛР153</t>
  </si>
  <si>
    <t>ТП -68ЛР621 –ТП-84-1сЛР3</t>
  </si>
  <si>
    <t xml:space="preserve">фид.17-07 - ТП-68ЛР620 </t>
  </si>
  <si>
    <t>ТП-76-1сЛР10 -ТП-69-2сЛР132</t>
  </si>
  <si>
    <t>ТП-27ЛР5 -ТП-76-1сЛР10</t>
  </si>
  <si>
    <t>фид.17-06 -ТП-76-2сЛР9</t>
  </si>
  <si>
    <t>ТП-42 ЛР126–ТП-91-1сЛР122</t>
  </si>
  <si>
    <t>ТП-35-2сЛР158-ТП-75ЛР156</t>
  </si>
  <si>
    <t>ТП-35 -2сЛр718- ТП-108</t>
  </si>
  <si>
    <t>Ф.17-04 -ТП-35-2с</t>
  </si>
  <si>
    <t>ТП-75 ЛР102– ТП-30ЛР70</t>
  </si>
  <si>
    <t>ТП-55ЛР30 – ТП-32ЛР555</t>
  </si>
  <si>
    <t>ТП-55ЛР31 – ТП-31ЛР32</t>
  </si>
  <si>
    <t>ТП-81ЛР112-ТП-72-2сЛР659</t>
  </si>
  <si>
    <t>ТП-72-1сЛР658–ТП-62 2с ЛР345</t>
  </si>
  <si>
    <t>ТП-41ЛР209-ТП-62-1сЛР344</t>
  </si>
  <si>
    <t>ТП-45ЛР186-ТП-82-2сЛР707</t>
  </si>
  <si>
    <t>ТП-46ЛР19 – ТП-51ЛР21</t>
  </si>
  <si>
    <t xml:space="preserve"> ТП-51ЛР21- ТП-81ЛР5</t>
  </si>
  <si>
    <t>ТП-2   - ТП-65с1</t>
  </si>
  <si>
    <t>ТП-42-2сТП - 66</t>
  </si>
  <si>
    <t>ТП-59-1сТП-85</t>
  </si>
  <si>
    <t>ТП-54 1с- ТП-105-1с</t>
  </si>
  <si>
    <t>ТП-105-2с-ТП-39-2с</t>
  </si>
  <si>
    <t xml:space="preserve"> фид.243.07 - ТП-50-2с</t>
  </si>
  <si>
    <t>фид.243-07-ТП-50-2с</t>
  </si>
  <si>
    <t>ТП-20-яч3 2с - ТП-21яч10 2с</t>
  </si>
  <si>
    <t>ТП-67ЛР618 –ТП-41ЛР202</t>
  </si>
  <si>
    <t>ТП-2</t>
  </si>
  <si>
    <t>ТП-82</t>
  </si>
  <si>
    <t>Кабельная линия 0,4кВ ТП-82</t>
  </si>
  <si>
    <t>ТП-82 - дет.поликлиника</t>
  </si>
  <si>
    <t>ТП-82 - дет.больница</t>
  </si>
  <si>
    <t>АСБ 3х95+1х35</t>
  </si>
  <si>
    <t>АСБ 4х120</t>
  </si>
  <si>
    <t>ТП-51</t>
  </si>
  <si>
    <t>Кабельная линия 0,4кВ ТП-51</t>
  </si>
  <si>
    <t>ТП-51- Вокзальная 5, Театральная 9</t>
  </si>
  <si>
    <t xml:space="preserve">ТП-51 - Вокзальная 7 </t>
  </si>
  <si>
    <t>Вокзальная 7 - Театральная 12</t>
  </si>
  <si>
    <t>Вокзальная 7 - насосная</t>
  </si>
  <si>
    <t>ТП-51 - К.Маркса 36</t>
  </si>
  <si>
    <t>К.Маркса 36 - К.Маркса 38/2</t>
  </si>
  <si>
    <t>ТП-51 - К.Маркса 32</t>
  </si>
  <si>
    <t>К.Маркса 32 - К.Маркса 34</t>
  </si>
  <si>
    <t>К.Маркса 34 - К.Маркса 30/1</t>
  </si>
  <si>
    <t>ТП-51 - Вокзальная 3</t>
  </si>
  <si>
    <t>ТП-51 - Малая 6</t>
  </si>
  <si>
    <t>Малая 6 - Малая 4</t>
  </si>
  <si>
    <t xml:space="preserve">ТП-51 - Малая 8 </t>
  </si>
  <si>
    <t>ТП-51 - зал бокса</t>
  </si>
  <si>
    <t>Вокзальная 5 - Вокзальная 6</t>
  </si>
  <si>
    <t>К.Маркса 30/1 - К.Маркса 38/2</t>
  </si>
  <si>
    <t>Малая 8 - Вокзальная 7</t>
  </si>
  <si>
    <t>К.Маркса 38/2 - Малая 4</t>
  </si>
  <si>
    <t>Малая 4 - Малая 6</t>
  </si>
  <si>
    <t>Вокзальная 3 - К.Маркса 30/1</t>
  </si>
  <si>
    <t>К.Маркса 34 - К.Маркса 36</t>
  </si>
  <si>
    <t>2х630</t>
  </si>
  <si>
    <t>ААБ 3х95+1х35</t>
  </si>
  <si>
    <t>АСБ 4х10</t>
  </si>
  <si>
    <t>ААБ 3х16+1х10</t>
  </si>
  <si>
    <t>ААБ 3х70+1х35</t>
  </si>
  <si>
    <t>СБ 3х50+1х25</t>
  </si>
  <si>
    <t>ААБ 3х50+1х25</t>
  </si>
  <si>
    <t>АСБ 4х70</t>
  </si>
  <si>
    <t>ТП-81</t>
  </si>
  <si>
    <t>ТП-81- К.Маркса 21а, 25, школа №2, Воровсого 4, 6,</t>
  </si>
  <si>
    <t xml:space="preserve"> ТП-81-Воровского  3</t>
  </si>
  <si>
    <t>ТП-81 - Воровского 4</t>
  </si>
  <si>
    <t>К.Маркса 27 - К.Маркса 27а</t>
  </si>
  <si>
    <t>Воровского4 КРП 425 - К.Маркса 27а</t>
  </si>
  <si>
    <t>ТП-81 - Воровского 3</t>
  </si>
  <si>
    <t>ТП-81 - Сбербанк Воровского 3</t>
  </si>
  <si>
    <t>Кабельная линия 0,4кВ ТП-81</t>
  </si>
  <si>
    <t>ААШВ 3х120+1х50, АВВГ 3х70+1х35</t>
  </si>
  <si>
    <t>ААВГ 3х95+1х35</t>
  </si>
  <si>
    <t>ААШВ 3х35+1х16</t>
  </si>
  <si>
    <t>АВВГ 3х35+1х16</t>
  </si>
  <si>
    <t>ТП-46</t>
  </si>
  <si>
    <t>Кабельная линия 0,4кВ ТП-46</t>
  </si>
  <si>
    <t>ТП-46 - Вокзальная 4 КРП 1</t>
  </si>
  <si>
    <t>Вокзальная 4 КРП 1 -Вокзальная 4 КРП 2</t>
  </si>
  <si>
    <t>ТП-46 - Вокзальная 4 КРП 2</t>
  </si>
  <si>
    <t>ТП-46 - Театральная 5 КРП 1</t>
  </si>
  <si>
    <t>Театральная 5 КРП 1 - Театральная 5 КРП 2</t>
  </si>
  <si>
    <t>Театральная 5  - Театральная 9</t>
  </si>
  <si>
    <t>Театральная 5  - Иванова 12</t>
  </si>
  <si>
    <t>ТП-46 - д/сад 4</t>
  </si>
  <si>
    <t>ТП-46 - К.Маркса 28</t>
  </si>
  <si>
    <t>К.Маркса 28 - К.Маркса 24</t>
  </si>
  <si>
    <t>К.Маркса 24 - К.Маркса 26</t>
  </si>
  <si>
    <t>К.Маркса 24 - К.Маркса 22</t>
  </si>
  <si>
    <t>К.Маркса 22 - К.Маркса 18</t>
  </si>
  <si>
    <t>К.Маркса 18 - К.Маркса 16/18</t>
  </si>
  <si>
    <t>К.Маркса 16/18 - Иванова 16</t>
  </si>
  <si>
    <t>Театральная 9 - Театральная 7</t>
  </si>
  <si>
    <t>Театральная 7 - д/сад 4</t>
  </si>
  <si>
    <t>Театральная 7 - Вокзальная 8</t>
  </si>
  <si>
    <t>Вокзальная 8 - Вокзальная 6</t>
  </si>
  <si>
    <t>ААШВ 3х95+1х35</t>
  </si>
  <si>
    <t>АСБ 3х70+1х35</t>
  </si>
  <si>
    <t>ААШВ 3х50+1х25</t>
  </si>
  <si>
    <t>ААШВ 3х70+1х35</t>
  </si>
  <si>
    <t>ТП-45</t>
  </si>
  <si>
    <t>Кабельная линия 0,4кВ ТП-45</t>
  </si>
  <si>
    <t>ТП-45 -Б.Гражданская 5</t>
  </si>
  <si>
    <t>ТП-45 - скважина</t>
  </si>
  <si>
    <t xml:space="preserve">ТП-45 - К.Маркса 29 КРП 1 </t>
  </si>
  <si>
    <t>К.Маркса 29 - К.Маркса 25</t>
  </si>
  <si>
    <t>К.Маркса 29 КРП 1 - К.Маркса 29 КРП 2</t>
  </si>
  <si>
    <t>К.Маркса 29 КРП 2 - К.Маркса 29 КРП 3</t>
  </si>
  <si>
    <t>К.Маркса 29 КРП 3 - К.Маркса 31 КРП 1</t>
  </si>
  <si>
    <t>К.Маркса 31 КРП 1 - К.Маркса 31 КРП 2</t>
  </si>
  <si>
    <t>К.Маркса 29 КРП 1 - К.Маркса 27</t>
  </si>
  <si>
    <t xml:space="preserve">ТП-45 - К.Маркса 33 КРП 1 </t>
  </si>
  <si>
    <t>К.Маркса 33 КРП 1 - К.Маркса 33 КРП 2</t>
  </si>
  <si>
    <t>К.Маркса 33 КРП 2 - К.Маркса 35 КРП 1</t>
  </si>
  <si>
    <t>К.Маркса 35 КРП 1 - К.Маркса 35 КРП 2</t>
  </si>
  <si>
    <t>К.Маркса 35 КРП 2 - Б.Гражданская 5 КРП 1</t>
  </si>
  <si>
    <t>ТП-45 - Б.Гражданская 7</t>
  </si>
  <si>
    <t>Б.Гражданская 7  - д/сад 19</t>
  </si>
  <si>
    <t>ТП-45 - д/сад 19</t>
  </si>
  <si>
    <t>ТП-45 - Воровского 6</t>
  </si>
  <si>
    <t>Б.Гражданская 7 - Октябрьская 20</t>
  </si>
  <si>
    <t>Б.Гражданская 7 - ГРП</t>
  </si>
  <si>
    <t xml:space="preserve">Б.Гражданская 7 - Воровского 10 </t>
  </si>
  <si>
    <t>ТП-45 - кинопрокат</t>
  </si>
  <si>
    <t>ТП-45 - К.Маркса 31</t>
  </si>
  <si>
    <t>ААВГ 3х35+1х16</t>
  </si>
  <si>
    <t>АСБ 3х50+1х25</t>
  </si>
  <si>
    <t>АВВБ 3х70+1х35</t>
  </si>
  <si>
    <t>АВВБ 3х16+1х10</t>
  </si>
  <si>
    <t>АСБ 4х95</t>
  </si>
  <si>
    <t>ТП-67</t>
  </si>
  <si>
    <t>Кабельная линия 0,4кВ ТП-67</t>
  </si>
  <si>
    <t>Иванова 24 -К.Маркса23</t>
  </si>
  <si>
    <t>ТП-67 - Б.Советская 4, 9, К.Маркса 9/2, Иванова 17</t>
  </si>
  <si>
    <t>ТП-67 -Иванова 21</t>
  </si>
  <si>
    <t>ТП-67 - Иванова 17</t>
  </si>
  <si>
    <t>от ТП-67 К.Маркса 17/20</t>
  </si>
  <si>
    <t>ТП-67 -Иванова 22</t>
  </si>
  <si>
    <t>К.Маркса 17/20 - К.Маркса 19</t>
  </si>
  <si>
    <t>К.Маркса 19 - К.Маркса 21</t>
  </si>
  <si>
    <t>К.Маркса 21 - К.Маркса 23</t>
  </si>
  <si>
    <t>К.Маркса 23 - ст.юн.техников</t>
  </si>
  <si>
    <t>ТП-67 - школа №2</t>
  </si>
  <si>
    <t>Иванова 22 - Иванова 24</t>
  </si>
  <si>
    <t>Иванова 17 - К.Маркса 15</t>
  </si>
  <si>
    <t>К.Маркса 15 - К.Маркса 13</t>
  </si>
  <si>
    <t>К.Маркса 13 - К.Маркса 11</t>
  </si>
  <si>
    <t>К.Маркса 11 - Б.Советская 6</t>
  </si>
  <si>
    <t>Б.Советская 6 - Б.Советская 4</t>
  </si>
  <si>
    <t>Иванова 17 - К.Маркса 11</t>
  </si>
  <si>
    <t>АВВГ 3х70+1х35</t>
  </si>
  <si>
    <t>Кабельная линия 0,4кВ ТП-41</t>
  </si>
  <si>
    <t>ТП-41 - Б.Советская 8</t>
  </si>
  <si>
    <t xml:space="preserve"> ТП-41 Б.Советская  6а, 14</t>
  </si>
  <si>
    <t xml:space="preserve">ТП-41- Б.Советская10, 14 ,15   </t>
  </si>
  <si>
    <t>ТП-41 - Иванова 21</t>
  </si>
  <si>
    <t>Иванова 21 - Б.Советская 6а</t>
  </si>
  <si>
    <t>Б.Советская 6а - кафе</t>
  </si>
  <si>
    <t>ТП-41 - Иванова 23 КРП 1</t>
  </si>
  <si>
    <t>Иванова 23 - Иванова 28</t>
  </si>
  <si>
    <t>ТП-41 - Иванова 23 КРП 2</t>
  </si>
  <si>
    <t>ТП-41</t>
  </si>
  <si>
    <t>АВВБ 3х150+1х50</t>
  </si>
  <si>
    <t>ТП-62</t>
  </si>
  <si>
    <t>Кабельная линия 0,4кВ ТП-62</t>
  </si>
  <si>
    <t xml:space="preserve">ТП-62 -Б.Советская 9,11,13,магазин </t>
  </si>
  <si>
    <t>ТП-62 - Октябрьская 12</t>
  </si>
  <si>
    <t>ТП-62 - Октябрьская 10</t>
  </si>
  <si>
    <t>Октябрьская 10 - Б.Советская 9</t>
  </si>
  <si>
    <t>ТП-62 - магазин</t>
  </si>
  <si>
    <t>ТП-62 - Б.Советская 17(РУС)</t>
  </si>
  <si>
    <t>Б.Советская 13 - Б.Советская 15</t>
  </si>
  <si>
    <t>Октябрьская 12 - Б.Советская 17 (РУС)</t>
  </si>
  <si>
    <t>ТП-62 - пункт питания</t>
  </si>
  <si>
    <t>АВВГ 3х150+х1х50</t>
  </si>
  <si>
    <t>АВБ 4х50</t>
  </si>
  <si>
    <t>ТП-72</t>
  </si>
  <si>
    <t>Кабельная линия 0,4кВ ТП-72</t>
  </si>
  <si>
    <t>Воровского 12 - Октябрьская 20</t>
  </si>
  <si>
    <t>бывший д/сад №7 - школа №7</t>
  </si>
  <si>
    <t>ТП-72 - Октябрьская 18</t>
  </si>
  <si>
    <t>ТП-72 - д/сад 7</t>
  </si>
  <si>
    <t>д/сад7 - школа №2</t>
  </si>
  <si>
    <t>ТП-72 - Иванова 28</t>
  </si>
  <si>
    <t>Иванова 30 - Октябрьская 14</t>
  </si>
  <si>
    <t>ТП-72 -  Октябрьская 16</t>
  </si>
  <si>
    <t>Октябрьская 16 - Октябрьская 14</t>
  </si>
  <si>
    <t>ТП-72 - Иванова 34 (пож.депо)</t>
  </si>
  <si>
    <t>ТП-72 - Воровского 7</t>
  </si>
  <si>
    <t>Воровского 7 - Воровского 7а</t>
  </si>
  <si>
    <t>Воровского 7 - Воровского 9</t>
  </si>
  <si>
    <t>Воровского 7а - Иванова 34 (пож.депо)</t>
  </si>
  <si>
    <t>Октябрьская 18 - Октябрьская 20</t>
  </si>
  <si>
    <t>ТП-72 - Воровского 12</t>
  </si>
  <si>
    <t>ТП-72 - Воровского 5 (КРП1)</t>
  </si>
  <si>
    <t>Воровского 5 (КРП1) - Воровского 5 (КРП2)</t>
  </si>
  <si>
    <t>Воровского 5 (КРП2) - Воровского 10</t>
  </si>
  <si>
    <t>ААШВ 3х120+1х50</t>
  </si>
  <si>
    <t>СБ 3х25+1х16</t>
  </si>
  <si>
    <t>АВБбШв 4х70</t>
  </si>
  <si>
    <t>ААШВ 3х25+1х16</t>
  </si>
  <si>
    <t>АВВГ 3х95+1х35</t>
  </si>
  <si>
    <t>АСБ 3х120+1х50</t>
  </si>
  <si>
    <t>ТП-74</t>
  </si>
  <si>
    <t>Кабельная линия 0,4кВ ТП-74</t>
  </si>
  <si>
    <t>ТП-74 - Б.Советская 33 , 35</t>
  </si>
  <si>
    <t>Б.Советская 33 - Б.Советская 35</t>
  </si>
  <si>
    <t>Линейный пер.3 - Линейный пер 6</t>
  </si>
  <si>
    <t>ТП-74 - Линейный пер.6</t>
  </si>
  <si>
    <t>ТП-74 - бывш.котельная</t>
  </si>
  <si>
    <t>ТП-74 - ГРП</t>
  </si>
  <si>
    <t>ААБ 3х120+1х50</t>
  </si>
  <si>
    <t>2х1000</t>
  </si>
  <si>
    <t>Кабельная линия 0,4кВ от ТП-35</t>
  </si>
  <si>
    <t>ТП-35 - Вокзальная 7, Театральная 12</t>
  </si>
  <si>
    <t>АВБбШв 4х120</t>
  </si>
  <si>
    <t>ТП-76</t>
  </si>
  <si>
    <t>Кабельная линия 0,4кВ ТП-76</t>
  </si>
  <si>
    <t>ТП-76 - д/дом №1</t>
  </si>
  <si>
    <t>д/дом №1 - Аптекарский пер.8а</t>
  </si>
  <si>
    <t xml:space="preserve">д/дом №1-  Железнодорожная12 </t>
  </si>
  <si>
    <t>ТП-76 - Железнодорожная 16</t>
  </si>
  <si>
    <t>Железнодорожная 16 - Железнодорожная 14а</t>
  </si>
  <si>
    <t>Железнодорожная 14а - Железнодорожная 14</t>
  </si>
  <si>
    <t>Железнодорожная 10а - Железнодорожная 10</t>
  </si>
  <si>
    <t>Железнодорожная 10 - Железнодорожная 12а</t>
  </si>
  <si>
    <t>Железнодорожная 14 - Железнодорожная 10</t>
  </si>
  <si>
    <t>ТП-76 - Аптекарский 12</t>
  </si>
  <si>
    <t>Аптекарский 12 - Аптекарский 8</t>
  </si>
  <si>
    <t>Аптекарский 8 - Аптекарский 6</t>
  </si>
  <si>
    <t>Аптекарский 6 - Аптекарский 10</t>
  </si>
  <si>
    <t>ТП-76 - Аптекарский 10</t>
  </si>
  <si>
    <t>Аптекарский 8а - Аптекарский 6</t>
  </si>
  <si>
    <t>АПВБ 3х70+1х35</t>
  </si>
  <si>
    <t>ТП-27</t>
  </si>
  <si>
    <t>Кабельная линия 0,4кВ ТП-27</t>
  </si>
  <si>
    <t>ТП-27 - К.Маркса 2</t>
  </si>
  <si>
    <t>ТП-27 - Мэрия</t>
  </si>
  <si>
    <t xml:space="preserve">ТП-27 -д/с 15 </t>
  </si>
  <si>
    <t xml:space="preserve">ТП-27-К.Маркса 4 </t>
  </si>
  <si>
    <t xml:space="preserve"> ТП-27 -К.Маркса 4А</t>
  </si>
  <si>
    <t>ТП-27 - Воскова 30</t>
  </si>
  <si>
    <t>Мэрия КРП 2 - К.Маркса 4</t>
  </si>
  <si>
    <t>К.Маркса 4 - К.Маркса 4а</t>
  </si>
  <si>
    <t>К.Маркса 4 - бывшая почта</t>
  </si>
  <si>
    <t>К.Маркса 4а  - Аптекарский 7</t>
  </si>
  <si>
    <t>Аптекарский 7 - Аптекарский 3</t>
  </si>
  <si>
    <t>ТП-27 - Аптекарский 4</t>
  </si>
  <si>
    <t>ТП-27 - Собор</t>
  </si>
  <si>
    <t>ТП-27 - Воскова 28</t>
  </si>
  <si>
    <t>Воскова 28 - д/сад №15</t>
  </si>
  <si>
    <t>Воскова 28 - Воскова 30</t>
  </si>
  <si>
    <t>Аптекарский 4 - Аптекарский 3</t>
  </si>
  <si>
    <t>АСБ 3х35+1х16</t>
  </si>
  <si>
    <t>ААШВ 3х150+1х50</t>
  </si>
  <si>
    <t>АВВБ 3х35+1х16</t>
  </si>
  <si>
    <t>СБ 3х70+1х35</t>
  </si>
  <si>
    <t>АВБбШв 3х70+1х35</t>
  </si>
  <si>
    <t>АПВБ 3х50+1х25</t>
  </si>
  <si>
    <t>АВВБ 3х70+1х25</t>
  </si>
  <si>
    <t>АСБ 4х50</t>
  </si>
  <si>
    <t>ТП-69</t>
  </si>
  <si>
    <t>2х400</t>
  </si>
  <si>
    <t>ТП-68</t>
  </si>
  <si>
    <t>Кабельная линия 0,4кВ ТП-68</t>
  </si>
  <si>
    <t>ТП-68 Аптекарский 9</t>
  </si>
  <si>
    <t xml:space="preserve"> ТП-68 Железнодорожная 8</t>
  </si>
  <si>
    <t xml:space="preserve"> ТП-68-Железн.12 </t>
  </si>
  <si>
    <t xml:space="preserve">ТП-68-Железн.8А </t>
  </si>
  <si>
    <t>ТП-68 - Железнодорожная 6</t>
  </si>
  <si>
    <t xml:space="preserve">ТП-68-Театральная 2/5    </t>
  </si>
  <si>
    <t>Железнодорожная 12 - Аптекарский 11</t>
  </si>
  <si>
    <t>Аптекарский 11 - Аптекарский 9</t>
  </si>
  <si>
    <t>ТП-68 - Аптекарский 9</t>
  </si>
  <si>
    <t>ТП-68 - нар.промыслы</t>
  </si>
  <si>
    <t>Железнодорожная 12 - нар.промыслы</t>
  </si>
  <si>
    <t>Железнодорожная 8 - Театральная 2/5</t>
  </si>
  <si>
    <t>Железнодорожная 12а - Железнодорожная 8а</t>
  </si>
  <si>
    <t>ТП-68 - Аптекарский 7</t>
  </si>
  <si>
    <t>Железнодорожная 6 - Железнодорожная 4</t>
  </si>
  <si>
    <t>Железнодорожная 4 - Железнодорожная 2</t>
  </si>
  <si>
    <t>Железнодорожная 2 - гаражи</t>
  </si>
  <si>
    <t>Железнодорожная 2 - К.Маркса 6</t>
  </si>
  <si>
    <t>Железнодорожная 2 - бывшая почта</t>
  </si>
  <si>
    <t>ТП-68 - Театральная 2</t>
  </si>
  <si>
    <t>АСВ 3х150+1х50</t>
  </si>
  <si>
    <t>АВВГ 3х120+1х50</t>
  </si>
  <si>
    <t>АСБ 3х150+1х50</t>
  </si>
  <si>
    <t>АПВБ 3х35+1х16</t>
  </si>
  <si>
    <t>ААБ 3х70+1х25</t>
  </si>
  <si>
    <t>ТП-84</t>
  </si>
  <si>
    <t>ул.Воровского, 20,ЦРБ</t>
  </si>
  <si>
    <t>ул.Вокзальная,5</t>
  </si>
  <si>
    <t>ул.Воровского,1</t>
  </si>
  <si>
    <t>ул.Вокзальная,4</t>
  </si>
  <si>
    <t>ул.Б.Гражданская,5</t>
  </si>
  <si>
    <t>ул.Иванова,17/20</t>
  </si>
  <si>
    <t>ул.Б.Советская,8</t>
  </si>
  <si>
    <t>ул.Воровского,5</t>
  </si>
  <si>
    <t>ул.Б.Советская,34</t>
  </si>
  <si>
    <t>пер.Аптекарский,12</t>
  </si>
  <si>
    <t>пр.К.Маркса,2</t>
  </si>
  <si>
    <t>ул.Железнодорожная,8</t>
  </si>
  <si>
    <t>Кабельная линия 0,4кВ ТП-84</t>
  </si>
  <si>
    <t>ТП-84 - Театральная 2,4,610,10а,10б</t>
  </si>
  <si>
    <t>ТП-84- Театральная 8</t>
  </si>
  <si>
    <t>ТП-84 - Железнодорожная 7</t>
  </si>
  <si>
    <t>Железнодорожная 7 КРП 1 - КРП 2</t>
  </si>
  <si>
    <t>ТП-84 - Театральная 1</t>
  </si>
  <si>
    <t>ТП-84 - Железнодорожная 9</t>
  </si>
  <si>
    <t>Железнодорожная 9 - Театральная 12</t>
  </si>
  <si>
    <t>Театральная 10 - Театральная 12</t>
  </si>
  <si>
    <t>ТП-40</t>
  </si>
  <si>
    <t>ул.Иванова,11</t>
  </si>
  <si>
    <t>2х250</t>
  </si>
  <si>
    <t>Кабельная линия 0,4кВ ТП-40</t>
  </si>
  <si>
    <t>ТП-40 - д/сад</t>
  </si>
  <si>
    <t xml:space="preserve">ТП-40 -Железнодорожная 3,5  </t>
  </si>
  <si>
    <t>ТП-40-Иванова 12,14,16, К.Маркса 16/18</t>
  </si>
  <si>
    <t>ТП-40 -Театральная 1</t>
  </si>
  <si>
    <t>ТП-40 -Иванова 11,13, К.Маркса 13</t>
  </si>
  <si>
    <t xml:space="preserve"> ТП-40 К.Маркса 12</t>
  </si>
  <si>
    <t>Театральная 1 - Железнодорожная 5</t>
  </si>
  <si>
    <t>Театральная 1 - кафе</t>
  </si>
  <si>
    <t>ААШВ 3х50+1х35</t>
  </si>
  <si>
    <t>АВВГ 3х50+1х25</t>
  </si>
  <si>
    <t>АВВГ 4х25</t>
  </si>
  <si>
    <t>ТП-61-1сЛР334--ТП-58-2сЛР28</t>
  </si>
  <si>
    <t>Кабельная линия 0,4кВ ТП-61</t>
  </si>
  <si>
    <t>от ТП-61 до школы №1</t>
  </si>
  <si>
    <t>ТП-61 - К.Маркса 7/1</t>
  </si>
  <si>
    <t>К.Маркса 7/1 - Б.Советская 9 (хоз.магазин)</t>
  </si>
  <si>
    <t>К.Маркса 7/1 - К.Маркса 5а</t>
  </si>
  <si>
    <t>ТП-61 - К.Маркса 5а</t>
  </si>
  <si>
    <t>К.Маркса 5а -К.Маркса 5</t>
  </si>
  <si>
    <t>ТП-61 - школа №1</t>
  </si>
  <si>
    <t>ТП-61 - Лицей 34 (К.Маркса 3а)</t>
  </si>
  <si>
    <t>Лицей 34 (К.Маркса 3а) - К.Маркса 3б</t>
  </si>
  <si>
    <t>ТП-61 - Б.Советская 7</t>
  </si>
  <si>
    <t>ТП-61</t>
  </si>
  <si>
    <t>ул.Б.Советская,13</t>
  </si>
  <si>
    <t>ТП-58</t>
  </si>
  <si>
    <t>ул.Жукова,8</t>
  </si>
  <si>
    <t>Кабельная линия 0,4кВ ТП-58</t>
  </si>
  <si>
    <t>Жукова 8-10</t>
  </si>
  <si>
    <t xml:space="preserve">ТП-58 -Жукова 6 </t>
  </si>
  <si>
    <t>Жукова 4-6</t>
  </si>
  <si>
    <t>ТП-58-Жукова 8</t>
  </si>
  <si>
    <t>ТП-58 - д/дом№2</t>
  </si>
  <si>
    <t>ТП-58 - д/дом №2</t>
  </si>
  <si>
    <t>ТП-58 - Б.Советская 7</t>
  </si>
  <si>
    <t>Б.Советская 7 - ГРП</t>
  </si>
  <si>
    <t>Жукова 6а - Жукова 4а</t>
  </si>
  <si>
    <t>Жукова 4а - К.Маркса 3</t>
  </si>
  <si>
    <t>Жукова 8 - насосная</t>
  </si>
  <si>
    <t>Жукова 10 - насосная</t>
  </si>
  <si>
    <t>Жукова 10 - Октябрьская 2</t>
  </si>
  <si>
    <t>ТП-58 - К.Маркса 3 (трест31)</t>
  </si>
  <si>
    <t>К.Маркса 3 - КРП (музей)</t>
  </si>
  <si>
    <t>КРП (освет.опора) - музей</t>
  </si>
  <si>
    <t>д/дом №2 - Б.Советская 7</t>
  </si>
  <si>
    <t>К.Маркса 3а - К.Маркса 3б</t>
  </si>
  <si>
    <t>К.Маркса 3 - Жукова 4а</t>
  </si>
  <si>
    <t>К.Маркса 3 - КРП (освет.опора)</t>
  </si>
  <si>
    <t xml:space="preserve">Жукова 8а - Ритуальные услуги </t>
  </si>
  <si>
    <t>ТП-59</t>
  </si>
  <si>
    <t>ул.Октябрьская,2</t>
  </si>
  <si>
    <t>Кабельная линия 0,4кВ ТП-59</t>
  </si>
  <si>
    <t xml:space="preserve"> ТП-59-Октябрьская 2</t>
  </si>
  <si>
    <t>ТП-59 _ Жукова 10а</t>
  </si>
  <si>
    <t>Октябрьская 6-8</t>
  </si>
  <si>
    <t xml:space="preserve"> Октябрьская 4-6</t>
  </si>
  <si>
    <t>Октябрьская 8 Б.Советская 7</t>
  </si>
  <si>
    <t>ТП-59 - бывшая баня</t>
  </si>
  <si>
    <t>Октябрьская 4 - Октябрьская 10</t>
  </si>
  <si>
    <t>Октябрьская 8 - д/дом №2</t>
  </si>
  <si>
    <t>Жукова 10а - Жукова 8а</t>
  </si>
  <si>
    <t>Жукова 8а - Жукова 6а</t>
  </si>
  <si>
    <t>Жукова 8а - ритуальные услуги</t>
  </si>
  <si>
    <t>Октябрьская 10 - магазин "Арена"</t>
  </si>
  <si>
    <t>АСБ 3х25+1х16</t>
  </si>
  <si>
    <t>ААШВ 4х35</t>
  </si>
  <si>
    <t>ТП-85</t>
  </si>
  <si>
    <t>Кабельная линия 0,4кВ ТП-85</t>
  </si>
  <si>
    <t>ТП-85 - бывшая баня</t>
  </si>
  <si>
    <t>ТП-85 - уч.комбинат</t>
  </si>
  <si>
    <t>ТП-85 - ДК Химиков</t>
  </si>
  <si>
    <t>ТП-85 - Б.Советская 23</t>
  </si>
  <si>
    <t>ТП-85 - фонтан №1</t>
  </si>
  <si>
    <t>уч.комбинат - фонтан №2</t>
  </si>
  <si>
    <t>СБ 3х95+1х35</t>
  </si>
  <si>
    <t>АСБ 4х25</t>
  </si>
  <si>
    <t>ТП-44</t>
  </si>
  <si>
    <t>ул.Жукова12б</t>
  </si>
  <si>
    <t>Кабельная линия 0,4кВ ТП-44</t>
  </si>
  <si>
    <t>ТП-44 - скважина</t>
  </si>
  <si>
    <t>ТП-44 д/сад №16</t>
  </si>
  <si>
    <t>ТП-44 -Линейный пер.3</t>
  </si>
  <si>
    <t xml:space="preserve">ТП-44 - Жукова 12а  </t>
  </si>
  <si>
    <t>ТП-44 - 2-я Линия 51</t>
  </si>
  <si>
    <t>Линейный пер.3 - 2-я Линия 51</t>
  </si>
  <si>
    <t>ТП-44 - д/сад 16</t>
  </si>
  <si>
    <t>ТП-44 - 2-Линия 49а</t>
  </si>
  <si>
    <t>2-Линия 49а - 2-Линия 49</t>
  </si>
  <si>
    <t>2-Линия 49 - Жукова 14</t>
  </si>
  <si>
    <t xml:space="preserve">Жукова 14 - Жукова 12 </t>
  </si>
  <si>
    <t>Жукова 12 - 1-Линия 64</t>
  </si>
  <si>
    <t>ТП-44 - 1-Линия 64</t>
  </si>
  <si>
    <t>ТП-44 - Жукова 12б</t>
  </si>
  <si>
    <t>ТП-44 - Жукова 12а</t>
  </si>
  <si>
    <t>2-Линия 49 - магазин</t>
  </si>
  <si>
    <t>2- Линия 49а - шахматный клуб</t>
  </si>
  <si>
    <t>АСБ 4х35</t>
  </si>
  <si>
    <t>ТП-14</t>
  </si>
  <si>
    <t>ул.Химиков,4</t>
  </si>
  <si>
    <t>Кабельная линия 0,4кВ ТП-14</t>
  </si>
  <si>
    <t>ТП-14 - Б.Советская 37/2</t>
  </si>
  <si>
    <t>ТП-14- Химиков 4</t>
  </si>
  <si>
    <t>ТП-14- д/сад 12</t>
  </si>
  <si>
    <t>ТП-14- Химиков 8</t>
  </si>
  <si>
    <t>ТП-14 - д/с №12</t>
  </si>
  <si>
    <t>ТП-14 - Химиков 4</t>
  </si>
  <si>
    <t>ТП-14 - Химиков 8</t>
  </si>
  <si>
    <t>ТП-11</t>
  </si>
  <si>
    <t>ул.Химиков,10</t>
  </si>
  <si>
    <t>Кабельная линия 0,4кВ ТП-10</t>
  </si>
  <si>
    <t>ТП-10-Химиков 9</t>
  </si>
  <si>
    <t>ТП-10 - Кр.шоссе 41</t>
  </si>
  <si>
    <t>ТП-10 - Кр.шоссе 41а</t>
  </si>
  <si>
    <t>ТП-10-Химиков 9а</t>
  </si>
  <si>
    <t>ТП-10 - насосная</t>
  </si>
  <si>
    <t>Кр.шоссе 41 КРП 2 - "Ювента"</t>
  </si>
  <si>
    <t>ТП-15</t>
  </si>
  <si>
    <t>ул.Б.советская,26</t>
  </si>
  <si>
    <t>Кабельная линия 0,4кВ ТП-15</t>
  </si>
  <si>
    <t>ТП-15 - Б.Советская 36</t>
  </si>
  <si>
    <t>ТП-15 - Б.Советская 28</t>
  </si>
  <si>
    <t>ТП-15 - Б.Советская 30 КРП 175</t>
  </si>
  <si>
    <t>Б.Советская 30 КРП 175 -Б.Советская 30 КРП 176</t>
  </si>
  <si>
    <t>ТП-15 - Б.Советская 30 КРП 176</t>
  </si>
  <si>
    <t>ТП - 15 - теплица школы</t>
  </si>
  <si>
    <t>ТП-15 - Б.Советская 32</t>
  </si>
  <si>
    <t>ТП-15 - Б.Советская 34</t>
  </si>
  <si>
    <t>ТП-15 - Б.Советская 26</t>
  </si>
  <si>
    <t>Б.Советская 28 - Б.Советская 20</t>
  </si>
  <si>
    <t>Б.Советская 20 - Б.Советская 18</t>
  </si>
  <si>
    <t>СБ 3х150+1х50</t>
  </si>
  <si>
    <t>АВРБ 3х6+1х4</t>
  </si>
  <si>
    <t>ТП-104</t>
  </si>
  <si>
    <t>ул.Б.Советская ,41</t>
  </si>
  <si>
    <t>Кабельная линия 0,4кВ ТП-104</t>
  </si>
  <si>
    <t>ТП-104 - Общ.центр, аптека</t>
  </si>
  <si>
    <t>ТП-36</t>
  </si>
  <si>
    <t>ул.Воровского,11</t>
  </si>
  <si>
    <t>Кабельная линия 0,4кВ ТП-36</t>
  </si>
  <si>
    <t xml:space="preserve">ТП-36 Октябрьская 13  </t>
  </si>
  <si>
    <t>ТП-36 - Б.Советская 23</t>
  </si>
  <si>
    <t>ТП-36  -Б.Советская 18</t>
  </si>
  <si>
    <t xml:space="preserve"> ТП-36 - Б.Советская 16  </t>
  </si>
  <si>
    <t>ТП-36 - Иванова 35</t>
  </si>
  <si>
    <t>ТП-36 - Воровского 11</t>
  </si>
  <si>
    <t>Б.Советская 18 - Б.Советская 20</t>
  </si>
  <si>
    <t>Б.Советская 20 - Б.Советская 28</t>
  </si>
  <si>
    <t>ТП-36 - Октябрьская 13</t>
  </si>
  <si>
    <t>Б.Советская 25 КРП 172 - интеграл</t>
  </si>
  <si>
    <t>Б.Советская 25 - Б.Советская 16 КРП 166</t>
  </si>
  <si>
    <t>ТП-36 - Воровского 11а</t>
  </si>
  <si>
    <t>Воровского 11а - Воровского 15</t>
  </si>
  <si>
    <t>Иванова 35 - Октябрьская 12</t>
  </si>
  <si>
    <t>ААВБ 3х35+1х16</t>
  </si>
  <si>
    <t>ААШВ 4х50</t>
  </si>
  <si>
    <t>ТП-50</t>
  </si>
  <si>
    <t>ул.Кр.шоссе,35</t>
  </si>
  <si>
    <t>Кабельная линия 0,4кВ РТП-50</t>
  </si>
  <si>
    <t xml:space="preserve"> ТП-50 -Химиков 5</t>
  </si>
  <si>
    <t>ТП-50-Химиков 5а</t>
  </si>
  <si>
    <t xml:space="preserve"> ТП-50 - Кр.шоссе 39</t>
  </si>
  <si>
    <t>ТП-50 - д/с 13</t>
  </si>
  <si>
    <t xml:space="preserve"> ТП-50 -Химиков 3</t>
  </si>
  <si>
    <t>ТП-50 Б.Советская 43а</t>
  </si>
  <si>
    <t>Б.Советская 43а КРП 1-2</t>
  </si>
  <si>
    <t>Химик7А Крикк.41А</t>
  </si>
  <si>
    <t>Химиков 7а - Химиков 7</t>
  </si>
  <si>
    <t>Химиков 3 - Б.Советская 43а</t>
  </si>
  <si>
    <t xml:space="preserve">ХИМИКОВ 5А- Химиков7А </t>
  </si>
  <si>
    <t>Химиков 7а - Химиков 7аКРП 2</t>
  </si>
  <si>
    <t>ТП-50 - Кр.шоссе 37 (магазин)</t>
  </si>
  <si>
    <t>ТП-50 - Кр.шоссе 35</t>
  </si>
  <si>
    <t>ТП-50 - Хлебный дом</t>
  </si>
  <si>
    <t>Химиков 7а - Химиков 7б</t>
  </si>
  <si>
    <t>Химиков 5а - Химиков 7а</t>
  </si>
  <si>
    <t>АВВГ 4х50</t>
  </si>
  <si>
    <t>ТП-54</t>
  </si>
  <si>
    <t>пр.К.Маркса,57</t>
  </si>
  <si>
    <t>Кабельная линия 0,4кВ ТП-54</t>
  </si>
  <si>
    <t>ТП-54 - 1-я Линия 6</t>
  </si>
  <si>
    <t>ТП-54 - К.Маркса 57</t>
  </si>
  <si>
    <t xml:space="preserve"> ТП-54 - К.Маркса 55/2</t>
  </si>
  <si>
    <t>ТП-54 - К.Маркса 61</t>
  </si>
  <si>
    <t>К.Маркса 61 - Кр.шоссе 3</t>
  </si>
  <si>
    <t>К.Маркса 57 - К.Маркса 55/2</t>
  </si>
  <si>
    <t>К.Маркса 55/2 - 1-Линия 4</t>
  </si>
  <si>
    <t>1-Линия 4 - 1-Линия 6</t>
  </si>
  <si>
    <t>ТП-54 - школа №4</t>
  </si>
  <si>
    <t>школа №4 - теплица</t>
  </si>
  <si>
    <t>АСБ 3х10+1х4</t>
  </si>
  <si>
    <t>ТП-53</t>
  </si>
  <si>
    <t>400;630</t>
  </si>
  <si>
    <t>ул.Кр.шоссе,11</t>
  </si>
  <si>
    <t>Кабельная линия 0,4кВ ТП-53</t>
  </si>
  <si>
    <t>Воровского 38 - Воровского36</t>
  </si>
  <si>
    <t>ТП-53 - Воровского 36</t>
  </si>
  <si>
    <t>ТП-53 - д/сад №10</t>
  </si>
  <si>
    <t xml:space="preserve">ТП-53 - Кр.шоссе 7, 9 </t>
  </si>
  <si>
    <t>Кр.шоссе 7 - Кр.шоссе3</t>
  </si>
  <si>
    <t>ТП-53 - Кр.шоссе 11</t>
  </si>
  <si>
    <t xml:space="preserve">ТП-53 -котельная, насосная, Кр.шоссе 7   </t>
  </si>
  <si>
    <t>Кр.шоссе-5-Кр.шоссе-7</t>
  </si>
  <si>
    <t xml:space="preserve">Кр.шоссе-5 - Кр.шоссе -3 </t>
  </si>
  <si>
    <t xml:space="preserve">ТП-53 - Воровского 32 </t>
  </si>
  <si>
    <t>Кр.шоссе 9 - аптека</t>
  </si>
  <si>
    <t>Кр.шоссе 11 - Кр.шоссе 13</t>
  </si>
  <si>
    <t>Воровского 38 - Кр.шоссе 13</t>
  </si>
  <si>
    <t>Кр.шоссе 13 - Воровского 40</t>
  </si>
  <si>
    <t>Воровского 32 - Воровского 34</t>
  </si>
  <si>
    <t>ТП-53 - дет.сад 10</t>
  </si>
  <si>
    <t>Кр.шоссе 5 - магазин</t>
  </si>
  <si>
    <t>ТП-53 - ФОК</t>
  </si>
  <si>
    <t>ТП-57</t>
  </si>
  <si>
    <t>пр.К.Маркса.51</t>
  </si>
  <si>
    <t>ТП-57 - СЭС</t>
  </si>
  <si>
    <t xml:space="preserve">ТП57-К.Маркса47 </t>
  </si>
  <si>
    <t xml:space="preserve"> ТП57- К.Мавкса49</t>
  </si>
  <si>
    <t xml:space="preserve">ТП57-К.Маркса 51 </t>
  </si>
  <si>
    <t>ТП-57 - котельная</t>
  </si>
  <si>
    <t>ТП-57 - скважина</t>
  </si>
  <si>
    <t>ТП-57 - Октябрьская 22</t>
  </si>
  <si>
    <t>АВВГ 3х150+1х50</t>
  </si>
  <si>
    <t>АВВГ 4х185</t>
  </si>
  <si>
    <t>ТП-57 - семенная станция</t>
  </si>
  <si>
    <t>семенная станция - скважина</t>
  </si>
  <si>
    <t>ТП-57 - насосная</t>
  </si>
  <si>
    <t>ТП-57 - банк К.Маркса 43</t>
  </si>
  <si>
    <t>ТП-57 - К.Маркса 51</t>
  </si>
  <si>
    <t>ТП-57 - детская больница</t>
  </si>
  <si>
    <t>Кабельная линия 0,4кВ ТП-57</t>
  </si>
  <si>
    <t>ТП-22</t>
  </si>
  <si>
    <t>ул.Воровского,27</t>
  </si>
  <si>
    <t>Кабельная линия 0,4кВ ТП-22</t>
  </si>
  <si>
    <t>ТП-22 - Кр.шоссе 21</t>
  </si>
  <si>
    <t xml:space="preserve">ТП-22  -Кр.шоссе 27/50     </t>
  </si>
  <si>
    <t xml:space="preserve">ТП-22  - Воровского 27     </t>
  </si>
  <si>
    <t xml:space="preserve"> ТП-22 - д/сад №14 </t>
  </si>
  <si>
    <t>Б.Советская 42 - д/сад 14</t>
  </si>
  <si>
    <t xml:space="preserve">ТП-22 - Б.Советская 46  </t>
  </si>
  <si>
    <t>Б.Советская 42 -д/сад №14</t>
  </si>
  <si>
    <t>Б.Советская 42 -40</t>
  </si>
  <si>
    <t>ТП-22 -Воровского 21, 23, 25</t>
  </si>
  <si>
    <t>Воровского 23 - Воровского 25</t>
  </si>
  <si>
    <t>ТП-22 - клуб "Мэншен"</t>
  </si>
  <si>
    <t>ТП-22 - насосная</t>
  </si>
  <si>
    <t>Б.Советская 40 - Б.Советская 44</t>
  </si>
  <si>
    <t>клуб "Мэншен" - Воровского 19а</t>
  </si>
  <si>
    <t>Б.Советская 46 - Б.Советская 43</t>
  </si>
  <si>
    <t>ТП-22 - Воровского 21</t>
  </si>
  <si>
    <t>ААШВ 3х185+1х50</t>
  </si>
  <si>
    <t>АСБ 4х185</t>
  </si>
  <si>
    <t>ТП-43</t>
  </si>
  <si>
    <t>ул.Воровского,17</t>
  </si>
  <si>
    <t>Кабельная линия 0,4кВ ТП-43</t>
  </si>
  <si>
    <t>Воровского 19 - насосная</t>
  </si>
  <si>
    <t>ТП-43-Б.Советская 24, 26</t>
  </si>
  <si>
    <t xml:space="preserve">ТП-43 - Воровского 19 </t>
  </si>
  <si>
    <t xml:space="preserve"> ТП43-Б.Советская 24</t>
  </si>
  <si>
    <t>ТП-43 - Воровского 15</t>
  </si>
  <si>
    <t>ТП-43 - Воровского 17</t>
  </si>
  <si>
    <t>ТП-43 - Воровского 17а</t>
  </si>
  <si>
    <t>ТП-43 - Воровского 19</t>
  </si>
  <si>
    <t>ТП-43 - Воровского 19в Мэншен</t>
  </si>
  <si>
    <t>ТП-43 - Воровского 19а</t>
  </si>
  <si>
    <t>Воровского 19а - Воровского 19в Мэншен</t>
  </si>
  <si>
    <t>ТП-43 - Б.Советская 20б (медсанчасть)</t>
  </si>
  <si>
    <t>Б.Советская 20 - Б.Советская 22</t>
  </si>
  <si>
    <t>насосная - хлебный павильон</t>
  </si>
  <si>
    <t>Воровского 19в - Воровского 19б (церковь)</t>
  </si>
  <si>
    <t>ТП-43 - Воровского 9</t>
  </si>
  <si>
    <t>АВВГ 3х120+х1х50</t>
  </si>
  <si>
    <t>АВВГ 3х50+х1х25</t>
  </si>
  <si>
    <t>АВВГ 4х16</t>
  </si>
  <si>
    <t>ТП-56 -1-я Линия 8</t>
  </si>
  <si>
    <t xml:space="preserve">ТП-56 - 1-я Линия 14, Воровского 22 </t>
  </si>
  <si>
    <t>ТП-56</t>
  </si>
  <si>
    <t>ул.1-я ЛИния14</t>
  </si>
  <si>
    <t>Кабельная линия 0,4кВ ТП-56</t>
  </si>
  <si>
    <t>ТП-56  - музыкальная школа</t>
  </si>
  <si>
    <t>ТП-56 - 1-я Линия 12</t>
  </si>
  <si>
    <t xml:space="preserve">ТП-56 - Воровского 26, 28  </t>
  </si>
  <si>
    <t>1-Линия 8 - насосная</t>
  </si>
  <si>
    <t>ТП-56 - Воровского 24</t>
  </si>
  <si>
    <t>Воровского 24- Воровского 22</t>
  </si>
  <si>
    <t>Воровского 24 - 1-я Линия 12</t>
  </si>
  <si>
    <t>АВВБ 3х50+1х25</t>
  </si>
  <si>
    <t>СБ 3х35+1х16</t>
  </si>
  <si>
    <t>ТП-3</t>
  </si>
  <si>
    <t>п.Касколовка</t>
  </si>
  <si>
    <t xml:space="preserve">          ТП-4</t>
  </si>
  <si>
    <t>Кабельная линия 0,4кВ ТП-4</t>
  </si>
  <si>
    <t>Касколовка</t>
  </si>
  <si>
    <t>Кабельная линия 0,4кВ ТП-3</t>
  </si>
  <si>
    <t>ТП-3 - дом №5 Касколовка</t>
  </si>
  <si>
    <t>Кабельная линия 0,4кВ ТП-5</t>
  </si>
  <si>
    <t>ТП-5 - склады МВД</t>
  </si>
  <si>
    <t>ТП-63</t>
  </si>
  <si>
    <t>ул.Кр.шоссе,6</t>
  </si>
  <si>
    <t>Кабельная линия 0,4кВ ТП-63</t>
  </si>
  <si>
    <t xml:space="preserve"> ТП-63- Кр.шоссе 12, 12а </t>
  </si>
  <si>
    <t>ТП -63 - столовая</t>
  </si>
  <si>
    <t>ТП-63 - Воровского 31в</t>
  </si>
  <si>
    <t>АСБУ 3х95+1х35</t>
  </si>
  <si>
    <t>ТП-86</t>
  </si>
  <si>
    <t>ул.Восточная,2</t>
  </si>
  <si>
    <t>Кабельная линия 0,4кВ ТП-86</t>
  </si>
  <si>
    <t xml:space="preserve"> ТП-86 -Воровского 33</t>
  </si>
  <si>
    <t>Восточная 1 - Восточная 2</t>
  </si>
  <si>
    <t>ТП-86  Восточная 2</t>
  </si>
  <si>
    <t>ТП-86  Восточная 2а</t>
  </si>
  <si>
    <t xml:space="preserve"> ТП-86 - д/сад №2</t>
  </si>
  <si>
    <t xml:space="preserve">ТП-86 - Восточная 1 </t>
  </si>
  <si>
    <t>Воровского 33 - насосная</t>
  </si>
  <si>
    <t>ТП-86  - Восточная 2б</t>
  </si>
  <si>
    <t>ТП-86 - ГРП</t>
  </si>
  <si>
    <t>ТП-86 - Восточная 2а</t>
  </si>
  <si>
    <t>АВВГ 3х16+1х10</t>
  </si>
  <si>
    <t>ТП-87</t>
  </si>
  <si>
    <t>ул.Кр.шоссе10б</t>
  </si>
  <si>
    <t>Кабельная линия 0,4кВ ТП-87</t>
  </si>
  <si>
    <t>Кр.шоссе 10 КРП 296,295,297</t>
  </si>
  <si>
    <t>ТП-87 - Кр.шоссе 10б</t>
  </si>
  <si>
    <t xml:space="preserve">ТП-87 - Кр.шоссе 10 </t>
  </si>
  <si>
    <t xml:space="preserve">ТП-87 - д/сад 17  </t>
  </si>
  <si>
    <t xml:space="preserve"> ТП-87- Кр.шоссе 12а</t>
  </si>
  <si>
    <t xml:space="preserve"> ТП-87- Кр.шоссе 10а</t>
  </si>
  <si>
    <t xml:space="preserve"> ТП-87- Кр.шоссе 14</t>
  </si>
  <si>
    <t>Кр.шоссе 10 - Воровского 31б</t>
  </si>
  <si>
    <t>Кр.шоссе 10 - Кр.шоссе 12а</t>
  </si>
  <si>
    <t>от ТП-87 - Б.Бульвар 13</t>
  </si>
  <si>
    <t>ТП-87 - Восточная 6</t>
  </si>
  <si>
    <t>ТП-87 - школа №6</t>
  </si>
  <si>
    <t>ТП-89</t>
  </si>
  <si>
    <t>ул.Б.Бульвар,15</t>
  </si>
  <si>
    <t>Кабельная линия 0,4кВ ТП-89</t>
  </si>
  <si>
    <t>ТП-89- Восточная- 14</t>
  </si>
  <si>
    <t>ТП-89 - Восточная 10, 14</t>
  </si>
  <si>
    <t xml:space="preserve"> ТП-89 - Восточная 8, 10</t>
  </si>
  <si>
    <t xml:space="preserve"> ТП-89 -  Восточная 6, 6а</t>
  </si>
  <si>
    <t>ТП-89 - Б.Бульвар 11</t>
  </si>
  <si>
    <t xml:space="preserve">ТП-89 - Б.Бульвар 15 </t>
  </si>
  <si>
    <t>ТП-89 -Б.Бульвар 17</t>
  </si>
  <si>
    <t xml:space="preserve"> ТП-89-д/сад18</t>
  </si>
  <si>
    <t>ТП-89 - д/сад №18</t>
  </si>
  <si>
    <t>Б.Бульвар 11 - насосная</t>
  </si>
  <si>
    <t>Б.Бульвар 15 - магазин 15а</t>
  </si>
  <si>
    <t>ТП-10</t>
  </si>
  <si>
    <t>ул.Химиков,9</t>
  </si>
  <si>
    <t>ТП-95</t>
  </si>
  <si>
    <t>Кабельная линия 0,4кВ ТП-95</t>
  </si>
  <si>
    <t>ТП-95 - Б.Бульвар 10</t>
  </si>
  <si>
    <t>ТП-95 - Восточная 18</t>
  </si>
  <si>
    <t>ТП-95 - Б.Бульвар 6а</t>
  </si>
  <si>
    <t>ТП-95 - Б.Бульвар 10а</t>
  </si>
  <si>
    <t>Восточная 18 - магазин</t>
  </si>
  <si>
    <t>ТП-95 - Восточная 18а</t>
  </si>
  <si>
    <t>ТП-95 - д/сад</t>
  </si>
  <si>
    <t>ТП-95 - магазин Б.Бульвар 10б</t>
  </si>
  <si>
    <t>ТП-99</t>
  </si>
  <si>
    <t>Кабельная линия 0,4кВ ТП-99</t>
  </si>
  <si>
    <t>ТП-99 - школа №7</t>
  </si>
  <si>
    <t>ТП-99 - школа №7 (бассейн)</t>
  </si>
  <si>
    <t>ТП-99 - школа №7 (теплица)</t>
  </si>
  <si>
    <t>ААБ 3х150+1х50</t>
  </si>
  <si>
    <t>СБУ 3х16+1х10</t>
  </si>
  <si>
    <t>ТП-101</t>
  </si>
  <si>
    <t>ул.Ковалевского.5</t>
  </si>
  <si>
    <t>Кабельная линия 0,4кВ ТП-101</t>
  </si>
  <si>
    <t xml:space="preserve">ТП-101 -Ковалевского 5 </t>
  </si>
  <si>
    <t>ТП-101 - Строителей 3</t>
  </si>
  <si>
    <t xml:space="preserve">Строителей 3 - Строителей 5 </t>
  </si>
  <si>
    <t xml:space="preserve">Строителей 7 - Строителей 5 </t>
  </si>
  <si>
    <t>ТП-101 - Ковалевского 3</t>
  </si>
  <si>
    <t>ТП-101 - Ковалевского 5</t>
  </si>
  <si>
    <t>ТП-101 - Ковалевского 9</t>
  </si>
  <si>
    <t>ТП-101 - Строителей 1</t>
  </si>
  <si>
    <t>Ковалевского 7 - Ковалевского 5 (сбербанк)</t>
  </si>
  <si>
    <t>ТП-102</t>
  </si>
  <si>
    <t>Кр.шоссе,24</t>
  </si>
  <si>
    <t>Кабельная линия 0,4кВ ТП-102</t>
  </si>
  <si>
    <t>ТП-102 - Кр.шоссе 24</t>
  </si>
  <si>
    <t>ТП-102 - Строителей 9</t>
  </si>
  <si>
    <t>ТП-102 - Строителей 11</t>
  </si>
  <si>
    <t>Строителей 9 - Строителей 3</t>
  </si>
  <si>
    <t>Строителей 11 - Строителей 7</t>
  </si>
  <si>
    <t>АВВБ 3х95+1х35</t>
  </si>
  <si>
    <t>ТП-88</t>
  </si>
  <si>
    <t>ул.Воровского,31</t>
  </si>
  <si>
    <t>Кабельная линия 0,4кВ ТП-88</t>
  </si>
  <si>
    <t>ТП-88 Воровского 31</t>
  </si>
  <si>
    <t xml:space="preserve"> ТП-88  Крикк. шоссе 6б</t>
  </si>
  <si>
    <t xml:space="preserve"> ТП-88 Воровского 31а</t>
  </si>
  <si>
    <t xml:space="preserve"> ТП-88 Воровского 31б</t>
  </si>
  <si>
    <t>Воровского 31б - Воровского 31а</t>
  </si>
  <si>
    <t xml:space="preserve">ТП-88 - Кр.шоссе 6 </t>
  </si>
  <si>
    <t xml:space="preserve">Кр.шоссе 6а -Кр.шоссе 6б </t>
  </si>
  <si>
    <t>ТП-88 - Кр.шоссе 6а, 6б</t>
  </si>
  <si>
    <t>ТП-88 - Кр.шоссе 4/29</t>
  </si>
  <si>
    <t>ТП-88 - Кр.шоссе 6</t>
  </si>
  <si>
    <t>ТП-88 - кафе "Ивушка"</t>
  </si>
  <si>
    <t>ТП-96</t>
  </si>
  <si>
    <t>ул.Кр.шоссе,18</t>
  </si>
  <si>
    <t>Кабельная линия 0,4кВ ТП-96</t>
  </si>
  <si>
    <t>ТП-96 - Б.Бульвар 4</t>
  </si>
  <si>
    <t>ТП-96 - Б.Бульвар наносная</t>
  </si>
  <si>
    <t>ТП-96 - Б.Бульвар 6</t>
  </si>
  <si>
    <t>ТП-96 - Б.Бульвар 8</t>
  </si>
  <si>
    <t>ТП-96 - Б.Бульвар 6а</t>
  </si>
  <si>
    <t>ТП-96 - Кр.шоссе 18</t>
  </si>
  <si>
    <t>ТП-96 - Ковалевского 2</t>
  </si>
  <si>
    <t>ТП-96 - Ковалевского 2 (узел связи)</t>
  </si>
  <si>
    <t>ТП-65</t>
  </si>
  <si>
    <t xml:space="preserve">фид.17-15 </t>
  </si>
  <si>
    <t>ТП-28 – ТП-17</t>
  </si>
  <si>
    <t>ТП-39 – ТП-28</t>
  </si>
  <si>
    <t>ТП-17 – ТП-8</t>
  </si>
  <si>
    <t>ТП-8 – ТП-42</t>
  </si>
  <si>
    <t>ТП-8 – ТП-106</t>
  </si>
  <si>
    <t>ТП-106 – ТП-12</t>
  </si>
  <si>
    <t>ТП-33 – ТП-12</t>
  </si>
  <si>
    <t>ТП-12 – ТП-26</t>
  </si>
  <si>
    <t>ТП-17</t>
  </si>
  <si>
    <t>4х1000</t>
  </si>
  <si>
    <t>Промзона,городская котельная</t>
  </si>
  <si>
    <t>ТП-28</t>
  </si>
  <si>
    <t>Промзона,4проезд</t>
  </si>
  <si>
    <t>ТП-39</t>
  </si>
  <si>
    <t>2х1250</t>
  </si>
  <si>
    <t>ЗАО"Тандер"</t>
  </si>
  <si>
    <t>ТП-8</t>
  </si>
  <si>
    <t>Проезд5</t>
  </si>
  <si>
    <t>ЗАО "Веда"</t>
  </si>
  <si>
    <t>ТП-42</t>
  </si>
  <si>
    <t>Проезд4</t>
  </si>
  <si>
    <t>ТП-106</t>
  </si>
  <si>
    <t>ул.Дорожников</t>
  </si>
  <si>
    <t>ТП-12</t>
  </si>
  <si>
    <t>ул.Дорожников,2км</t>
  </si>
  <si>
    <t>ЗАО"Восток"</t>
  </si>
  <si>
    <t>ТП-33</t>
  </si>
  <si>
    <t>ул.Дорожников28</t>
  </si>
  <si>
    <t>250;400</t>
  </si>
  <si>
    <t>ОАО"Спецстрой314"</t>
  </si>
  <si>
    <t>КТП-26</t>
  </si>
  <si>
    <t>ул.Дорожников41</t>
  </si>
  <si>
    <t>ТП-92</t>
  </si>
  <si>
    <t>пр.К.Маркса,60</t>
  </si>
  <si>
    <t>ООО"Кинг.Хлебокомбинат"</t>
  </si>
  <si>
    <t>ТП-48</t>
  </si>
  <si>
    <t>ул.Заречная,1</t>
  </si>
  <si>
    <t>к/з Победа</t>
  </si>
  <si>
    <t>ул.Лужская15</t>
  </si>
  <si>
    <t>КТП -9</t>
  </si>
  <si>
    <t>ул.Микулина43</t>
  </si>
  <si>
    <t>КТП-30</t>
  </si>
  <si>
    <t>ТП-31</t>
  </si>
  <si>
    <t>Н.Порхово52</t>
  </si>
  <si>
    <t>ТП-32</t>
  </si>
  <si>
    <t>ТП-75</t>
  </si>
  <si>
    <t>ТП-98</t>
  </si>
  <si>
    <t>ул.Дорожников30</t>
  </si>
  <si>
    <t>Отпайка к ТП-48 2с-ЛР-673</t>
  </si>
  <si>
    <t>фид.17-03-ВЛ ЛР238</t>
  </si>
  <si>
    <t>СБ3х70</t>
  </si>
  <si>
    <t>ТП-108</t>
  </si>
  <si>
    <t>ул.Театральная13</t>
  </si>
  <si>
    <t>ЗАО"Веда"</t>
  </si>
  <si>
    <t>ТП-91</t>
  </si>
  <si>
    <t>фид.17-05 - ТП-69-1сЛР131</t>
  </si>
  <si>
    <t>Лесобиржа2</t>
  </si>
  <si>
    <t>Кинг.таможня</t>
  </si>
  <si>
    <t>КТП-13</t>
  </si>
  <si>
    <t xml:space="preserve">       ТП-19</t>
  </si>
  <si>
    <t>2х1000;2х400</t>
  </si>
  <si>
    <t>д.Сережино,водозабор</t>
  </si>
  <si>
    <t>КТП-60</t>
  </si>
  <si>
    <t>ул.Звездная</t>
  </si>
  <si>
    <t>КТП-97</t>
  </si>
  <si>
    <t>ТП-73</t>
  </si>
  <si>
    <t>2х1000;2х250</t>
  </si>
  <si>
    <t xml:space="preserve">ТП-47  </t>
  </si>
  <si>
    <t>Промзона,4 проезд</t>
  </si>
  <si>
    <t>ТП47яч2-ТП38-2сЛР144</t>
  </si>
  <si>
    <t>ТП-38</t>
  </si>
  <si>
    <t xml:space="preserve">           КТП-6</t>
  </si>
  <si>
    <t>ул.Фабричная</t>
  </si>
  <si>
    <t>СОТ"Березка"</t>
  </si>
  <si>
    <t>ТП-25</t>
  </si>
  <si>
    <t>КТП-684</t>
  </si>
  <si>
    <t>ОАО"Росстро-ROSSTRO-VELOX"</t>
  </si>
  <si>
    <t>КТП635</t>
  </si>
  <si>
    <t>ТП-34</t>
  </si>
  <si>
    <t>Фабричная14б</t>
  </si>
  <si>
    <t>КТП625</t>
  </si>
  <si>
    <t>ТП-64</t>
  </si>
  <si>
    <t>ТП-71</t>
  </si>
  <si>
    <t>ТП-105</t>
  </si>
  <si>
    <t>КТП-93</t>
  </si>
  <si>
    <t>Кр.шоссе2а-рынок</t>
  </si>
  <si>
    <t>ООО"Ярмарка"</t>
  </si>
  <si>
    <t>ТП-20</t>
  </si>
  <si>
    <t>ТП-21</t>
  </si>
  <si>
    <t>М.Луцк,очистные сооружения</t>
  </si>
  <si>
    <t>пр.К.Маркса,64</t>
  </si>
  <si>
    <t>КЭС ОАО"Ленэнерго"</t>
  </si>
  <si>
    <t>КТП-7</t>
  </si>
  <si>
    <t>КТП-100</t>
  </si>
  <si>
    <t>К.Маркса,64А</t>
  </si>
  <si>
    <t>ОАО"Базис"</t>
  </si>
  <si>
    <t>ТП-23</t>
  </si>
  <si>
    <t>пр.К.Маркса42</t>
  </si>
  <si>
    <t>630;400</t>
  </si>
  <si>
    <t>ТП-52</t>
  </si>
  <si>
    <t>ул.Дорожников(за СТО)</t>
  </si>
  <si>
    <t>ТП-83</t>
  </si>
  <si>
    <t>ул.Б.Гражданская,2</t>
  </si>
  <si>
    <t>Кабельная линия 0,4кВ ТП-83</t>
  </si>
  <si>
    <t>ТП-83 - баня КРП 227 - прачечная</t>
  </si>
  <si>
    <t>Баня КР2 - КР3</t>
  </si>
  <si>
    <t>ТП-83 - магазин</t>
  </si>
  <si>
    <t>прачечная - котельная</t>
  </si>
  <si>
    <t>прачечная - скважина</t>
  </si>
  <si>
    <t>ТП-83 - баня КРП 229</t>
  </si>
  <si>
    <t>баня КРП 229 - Агробанк</t>
  </si>
  <si>
    <t>баня КРП 228 - КРП 227</t>
  </si>
  <si>
    <t>ТП-83 - К.Маркса 37</t>
  </si>
  <si>
    <t>ТП-83 - Горячий хлеб</t>
  </si>
  <si>
    <t>ТП-83 - К.Маркса 35</t>
  </si>
  <si>
    <t>ТП-18</t>
  </si>
  <si>
    <t>пр.К.Маркса44а</t>
  </si>
  <si>
    <t>ТП-66</t>
  </si>
  <si>
    <t>ул.Дорожников,39</t>
  </si>
  <si>
    <t>ФГУ"Кинг.Лесхоз"</t>
  </si>
  <si>
    <t>ТП-70</t>
  </si>
  <si>
    <t>Ковалевского.11</t>
  </si>
  <si>
    <t>КТП-37</t>
  </si>
  <si>
    <t>ул.Парковая</t>
  </si>
  <si>
    <t>АС-35</t>
  </si>
  <si>
    <t>А-50</t>
  </si>
  <si>
    <t>А-70</t>
  </si>
  <si>
    <t>КТП-94</t>
  </si>
  <si>
    <t>ул.Комсомоловка</t>
  </si>
  <si>
    <t>Отпайка к ТП-49</t>
  </si>
  <si>
    <t>ТП-55</t>
  </si>
  <si>
    <t>Дорожников,22 ХПП</t>
  </si>
  <si>
    <t>ОАО "Кинг.ЛПП"</t>
  </si>
  <si>
    <t>ТП-109</t>
  </si>
  <si>
    <t>Театральная,13</t>
  </si>
  <si>
    <t>КТП-103</t>
  </si>
  <si>
    <t>ТП-27 -ТП-112– ТП-50 яч.1</t>
  </si>
  <si>
    <t>ТП-112</t>
  </si>
  <si>
    <t>ул.Жукова</t>
  </si>
  <si>
    <t>ТП-75 –ТП-91</t>
  </si>
  <si>
    <t>ТП-113</t>
  </si>
  <si>
    <t>ОАО "ПСК"</t>
  </si>
  <si>
    <t>ТП-114</t>
  </si>
  <si>
    <t>ОАО "АЛВАТ"</t>
  </si>
  <si>
    <t>ТП-121</t>
  </si>
  <si>
    <t>ООО"Аверс-К"</t>
  </si>
  <si>
    <t>ТП-117</t>
  </si>
  <si>
    <t>ЗАО "АСЭРП"</t>
  </si>
  <si>
    <t>КТП-626</t>
  </si>
  <si>
    <t>п.Лесобиржа,ул.Набережная</t>
  </si>
  <si>
    <t>ул.Профилакторная</t>
  </si>
  <si>
    <t>ВЛ-0,4  отТП-2</t>
  </si>
  <si>
    <t>Объезжая</t>
  </si>
  <si>
    <t>Профилакторная</t>
  </si>
  <si>
    <t>ул.Полевая</t>
  </si>
  <si>
    <t>ул.Песочная</t>
  </si>
  <si>
    <t>пер.Береговой</t>
  </si>
  <si>
    <t>пер.Речной</t>
  </si>
  <si>
    <t>Нарвское шоссе</t>
  </si>
  <si>
    <t>ВЛ-0,4кВ</t>
  </si>
  <si>
    <t>ул.Загородная</t>
  </si>
  <si>
    <t>А-25;АС-35;АС-50</t>
  </si>
  <si>
    <t>ул.Нарвское шоссе</t>
  </si>
  <si>
    <t>ул Парковая,Профилакторная</t>
  </si>
  <si>
    <t xml:space="preserve">   КТП-24</t>
  </si>
  <si>
    <t>ул.Заречная 30</t>
  </si>
  <si>
    <t>ул.Заречная</t>
  </si>
  <si>
    <t>ул.Лесная</t>
  </si>
  <si>
    <t>ул.Партизанская</t>
  </si>
  <si>
    <t>ул.Воскова</t>
  </si>
  <si>
    <t>А-25;А-35</t>
  </si>
  <si>
    <t>ул.Набережная</t>
  </si>
  <si>
    <t>ул.Староямбургская</t>
  </si>
  <si>
    <t>ул.Николаева</t>
  </si>
  <si>
    <t>А-35</t>
  </si>
  <si>
    <t>ул.Клубная</t>
  </si>
  <si>
    <t>ул Школьная</t>
  </si>
  <si>
    <t>Старая Касколовка</t>
  </si>
  <si>
    <t>1975</t>
  </si>
  <si>
    <t>Кленовая</t>
  </si>
  <si>
    <t>АС-25</t>
  </si>
  <si>
    <t>Ул.Красноармейская</t>
  </si>
  <si>
    <t>ул.Лужская</t>
  </si>
  <si>
    <t>ул.Александровская</t>
  </si>
  <si>
    <t>ул.Красноармейская,1</t>
  </si>
  <si>
    <t>СИП2А3х70+1х95+1х25</t>
  </si>
  <si>
    <t>Н-Порхово</t>
  </si>
  <si>
    <t>ул.Таможенная</t>
  </si>
  <si>
    <t>КТП-29</t>
  </si>
  <si>
    <t>ул.Доронина</t>
  </si>
  <si>
    <t>ул.Микулина</t>
  </si>
  <si>
    <t>СИП3х70+1х95+1х25</t>
  </si>
  <si>
    <t xml:space="preserve">ВЛ-0,4кВ </t>
  </si>
  <si>
    <t>ул.Красногвардейская</t>
  </si>
  <si>
    <t>ул.Граничная</t>
  </si>
  <si>
    <t>ул.Графова</t>
  </si>
  <si>
    <t>ул,Луговая</t>
  </si>
  <si>
    <t>ул.Слепнева</t>
  </si>
  <si>
    <t>ул.Цветочная</t>
  </si>
  <si>
    <t>ул.Садовая</t>
  </si>
  <si>
    <t>ул.Н.Порхова</t>
  </si>
  <si>
    <t>от ТП-39</t>
  </si>
  <si>
    <t xml:space="preserve">Плановые  токоразделы </t>
  </si>
  <si>
    <t>Ф.17-01-ф7-04 ТП-65 СР</t>
  </si>
  <si>
    <t>Ф.17-02-ф.243-08 ТП-92СР</t>
  </si>
  <si>
    <t>Ф.17-03-ф.17-10 ВЛ-10кВ  отп.КТП-48 ЛР-673</t>
  </si>
  <si>
    <t>Ф.17-04-ф.17-07 ТП-46 ЛР-20</t>
  </si>
  <si>
    <t>ф.17-04-ф.243-08 ТП42 ЛР-126Ф</t>
  </si>
  <si>
    <t>Ф.17-04-ф.17-02 ТП35 СР</t>
  </si>
  <si>
    <t>Ф.17-05-ф.17-06 ТП69 СР</t>
  </si>
  <si>
    <t>Ф.17-06-ф.7-04 ТП-27 ЛР-51</t>
  </si>
  <si>
    <t>Ф.17-07-ф.17-04 ТП-46 ЛР20</t>
  </si>
  <si>
    <t>Ф.17-08-ф.17-17 ТП-19 СР</t>
  </si>
  <si>
    <t>Ф.17-14-ф.243-06 ТП-15 ЛР-75</t>
  </si>
  <si>
    <t>Ф.17-14-ф.243-06 ТП-36 СР</t>
  </si>
  <si>
    <t>Ф. 17-14-ф.243-06 ТП-36  ЛР-276А</t>
  </si>
  <si>
    <t>Ф.17-17-ф.17-10 ТП625 ЛР-276А</t>
  </si>
  <si>
    <t>Ф.243-03-ф.243-06 ТП-57 СР</t>
  </si>
  <si>
    <t>Ф.243-03-ф.243-06 ТП-53 ЛР-25</t>
  </si>
  <si>
    <t>Ф.243-03-ф.7-09 ТП-93 ЛР-208</t>
  </si>
  <si>
    <t>Ф.243-08-ф.243-05 ТП-42 ЛР-86</t>
  </si>
  <si>
    <t>Ф.243-07-ф.7-09 ТП-50 МВ яч.16</t>
  </si>
  <si>
    <t>Ф.243-03-ф.243-04 ТП-28 ВН-219</t>
  </si>
  <si>
    <t>Ф.243-08-ф17-15 ТП-38 ЛР-145</t>
  </si>
  <si>
    <t>Ф.243-03-ф.17-17 ТП105 СР</t>
  </si>
  <si>
    <t>Ф.243-04-ф.243-05 ТП-17 СР</t>
  </si>
  <si>
    <t>ф.7-04-ф.7-09ТП-50 СР</t>
  </si>
  <si>
    <t>Ф.7-04-ф.7-09ТП-101СР</t>
  </si>
  <si>
    <t>ф.17-15-ф17-02 ТП73 СР</t>
  </si>
  <si>
    <t>ф.17-02-ф.243-08 ТП73 МВ яч.4</t>
  </si>
  <si>
    <t>ф.17-04-ф17-07 ТП-67 ЛР-618</t>
  </si>
  <si>
    <t>ф.17-03-ф.17-04 ТП75 ЛР-102</t>
  </si>
  <si>
    <t>ф.7-04-ф.7-09 ТП102 СР</t>
  </si>
  <si>
    <t>ф.7-04-ф7-09 ТП89 ЛР-133</t>
  </si>
  <si>
    <t>Ф.7-04-ф.7-09 ТП20 СР</t>
  </si>
  <si>
    <t>ф.7-04-ф7-09 ТП-21 СР</t>
  </si>
  <si>
    <t xml:space="preserve">ф.7-04-ф.7-09 ТП-86 СР </t>
  </si>
  <si>
    <t>ф.7-04-ф7-01 п/с7 МВяч.ф.7-01</t>
  </si>
  <si>
    <t>0,,454</t>
  </si>
  <si>
    <t>Возд.ЛЭП10кВ ф.17-03-КТП-80</t>
  </si>
  <si>
    <t>Возд.ЛЭП10кВ ф.17-03-</t>
  </si>
  <si>
    <t>каб.ЛЭП ф.17-03</t>
  </si>
  <si>
    <t>Возд.ЛЭПф.17-01-КТП-79</t>
  </si>
  <si>
    <t>ВЛ-10кВ ТП25-ТП-34</t>
  </si>
  <si>
    <t>ВЛ-10кВТП-34-ТП-111</t>
  </si>
  <si>
    <t>ВЛ-10кВ ТП-11-ТП-70</t>
  </si>
  <si>
    <t>2мет.</t>
  </si>
  <si>
    <t>ВЛ-10кВ ТП-70-ТП37</t>
  </si>
  <si>
    <t>ВЛ-10  кВ  ТП-110-опора (переход через реку)</t>
  </si>
  <si>
    <t>Задойнов</t>
  </si>
  <si>
    <t>Запалацкий</t>
  </si>
  <si>
    <t>ВЛИ-0,4кВ</t>
  </si>
  <si>
    <t>СИП2А3х70+1х95+1х16</t>
  </si>
  <si>
    <t>ВЛИ-0,4  отТП-2</t>
  </si>
  <si>
    <t>СИП 3х95+1х95+     1Х 16  -0,5км                         СИП 3х70+1х95+     1Х 16-0,72км</t>
  </si>
  <si>
    <t>2009               2012</t>
  </si>
  <si>
    <t>СИП2А3х70+ 1х95+1х16</t>
  </si>
  <si>
    <t>0,7    0,12</t>
  </si>
  <si>
    <t>2007      2012</t>
  </si>
  <si>
    <t>СИП2А3х70+1х95+1х25  СИП2А3х35+1х50+1х16</t>
  </si>
  <si>
    <t>26          5</t>
  </si>
  <si>
    <t xml:space="preserve">26   5  </t>
  </si>
  <si>
    <t>400;400</t>
  </si>
  <si>
    <t>СИП3х95+1х95+1х16</t>
  </si>
  <si>
    <t>КТП-77</t>
  </si>
  <si>
    <t>СИП 3х70+1х95+ 1х25</t>
  </si>
  <si>
    <t xml:space="preserve">8                  20  </t>
  </si>
  <si>
    <t>8            20</t>
  </si>
  <si>
    <t>0,4             0,309</t>
  </si>
  <si>
    <t>СИП 2А 3х35+1х50+1х16</t>
  </si>
  <si>
    <t xml:space="preserve">СИП2А3х70+ 1х95+1х25                    </t>
  </si>
  <si>
    <t>пер.Зеленый, пер.Сиреневый</t>
  </si>
  <si>
    <t>СИП-2 4х35+1х16-0,147км       СИП 3х70+1х95+    1х16-0,436</t>
  </si>
  <si>
    <t>СИП 3х95+1х95+ 1х16-0,688км СИП 3х70+1х95+  1х16-0,256км</t>
  </si>
  <si>
    <t>СИП 3х70+1х95+ 1х16-0,678км</t>
  </si>
  <si>
    <t>ул.Заводская</t>
  </si>
  <si>
    <t>СИП2А3х50+1х70+1х16</t>
  </si>
  <si>
    <t>СИП2А3х95+1х95+1х16</t>
  </si>
  <si>
    <t>СИП3х70+1х95+1х16-0,165км        СИП 3х50+1х50+  1х16-0,2км</t>
  </si>
  <si>
    <t>пер.Новый</t>
  </si>
  <si>
    <t>СИП3х50+1х70+1х16</t>
  </si>
  <si>
    <t xml:space="preserve">СИП2А 3х70+1х95+1х25        </t>
  </si>
  <si>
    <t>2007                  2012</t>
  </si>
  <si>
    <t xml:space="preserve">СИП3х70+1х95+1х25                                           </t>
  </si>
  <si>
    <t>СИП 2А 3х70+1х95+ 1х25</t>
  </si>
  <si>
    <t>СИП 2А 3х50+1х70+1х25</t>
  </si>
  <si>
    <t xml:space="preserve"> СИП3х95+1х95+1х25    </t>
  </si>
  <si>
    <t>Ул.Александровская</t>
  </si>
  <si>
    <t>Возд. ЛЭП ф.17-01-отпайка КТП603</t>
  </si>
  <si>
    <t xml:space="preserve">         КТП-603 ул.Сланцевское ш.3  </t>
  </si>
  <si>
    <t>КТП-79 ул.Воскова, скважина7</t>
  </si>
  <si>
    <t>080000214</t>
  </si>
  <si>
    <t>080000255</t>
  </si>
  <si>
    <t>080000262</t>
  </si>
  <si>
    <t>080000276</t>
  </si>
  <si>
    <t>080000206</t>
  </si>
  <si>
    <t>080001103</t>
  </si>
  <si>
    <t>080000285</t>
  </si>
  <si>
    <t>080000286</t>
  </si>
  <si>
    <t>080000283</t>
  </si>
  <si>
    <t>080000226</t>
  </si>
  <si>
    <t>080000305</t>
  </si>
  <si>
    <t>080001097</t>
  </si>
  <si>
    <t>080000436</t>
  </si>
  <si>
    <t>080000415</t>
  </si>
  <si>
    <t>080000221</t>
  </si>
  <si>
    <t>080000217</t>
  </si>
  <si>
    <t>080000542</t>
  </si>
  <si>
    <t>080000543</t>
  </si>
  <si>
    <t>080000544</t>
  </si>
  <si>
    <t>080000545</t>
  </si>
  <si>
    <t>080000546</t>
  </si>
  <si>
    <t>080000547</t>
  </si>
  <si>
    <t>080000541</t>
  </si>
  <si>
    <t>ТП-82 - взрослая поликлиника</t>
  </si>
  <si>
    <t>080000153</t>
  </si>
  <si>
    <t>080000791</t>
  </si>
  <si>
    <t>080000792</t>
  </si>
  <si>
    <t>080000793</t>
  </si>
  <si>
    <t>080000794</t>
  </si>
  <si>
    <t>080000795</t>
  </si>
  <si>
    <t>080000796</t>
  </si>
  <si>
    <t>080000797</t>
  </si>
  <si>
    <t>080000798</t>
  </si>
  <si>
    <t>080000799</t>
  </si>
  <si>
    <t>080000800</t>
  </si>
  <si>
    <t>080000801</t>
  </si>
  <si>
    <t>080000802</t>
  </si>
  <si>
    <t>080000803</t>
  </si>
  <si>
    <t>080000804</t>
  </si>
  <si>
    <t>080000805</t>
  </si>
  <si>
    <t>080000806</t>
  </si>
  <si>
    <t>080000807</t>
  </si>
  <si>
    <t>080000808</t>
  </si>
  <si>
    <t>080000809</t>
  </si>
  <si>
    <t>080000810</t>
  </si>
  <si>
    <t>080000811</t>
  </si>
  <si>
    <t>080000812</t>
  </si>
  <si>
    <t>080000813</t>
  </si>
  <si>
    <t>080000169</t>
  </si>
  <si>
    <t>080000616</t>
  </si>
  <si>
    <t>080000617</t>
  </si>
  <si>
    <t>080000618</t>
  </si>
  <si>
    <t>080000619</t>
  </si>
  <si>
    <t>080000620</t>
  </si>
  <si>
    <t>080000621</t>
  </si>
  <si>
    <t>080000622</t>
  </si>
  <si>
    <t>080000162</t>
  </si>
  <si>
    <t>080000637</t>
  </si>
  <si>
    <t>080000638</t>
  </si>
  <si>
    <t>080000639</t>
  </si>
  <si>
    <t>080000640</t>
  </si>
  <si>
    <t>080000641</t>
  </si>
  <si>
    <t>080000642</t>
  </si>
  <si>
    <t>080000643</t>
  </si>
  <si>
    <t>080000644</t>
  </si>
  <si>
    <t>080000645</t>
  </si>
  <si>
    <t>080000646</t>
  </si>
  <si>
    <t>080000647</t>
  </si>
  <si>
    <t>080000648</t>
  </si>
  <si>
    <t>080000649</t>
  </si>
  <si>
    <t>080000650</t>
  </si>
  <si>
    <t>080000651</t>
  </si>
  <si>
    <t>080000652</t>
  </si>
  <si>
    <t>080000653</t>
  </si>
  <si>
    <t>080000654</t>
  </si>
  <si>
    <t>080000655</t>
  </si>
  <si>
    <t>080000202</t>
  </si>
  <si>
    <t>080000878</t>
  </si>
  <si>
    <t>080000879</t>
  </si>
  <si>
    <t>080000880</t>
  </si>
  <si>
    <t>080000881</t>
  </si>
  <si>
    <t>080000882</t>
  </si>
  <si>
    <t>080000883</t>
  </si>
  <si>
    <t>080000884</t>
  </si>
  <si>
    <t>080000885</t>
  </si>
  <si>
    <t>080000886</t>
  </si>
  <si>
    <t>080000887</t>
  </si>
  <si>
    <t>080000888</t>
  </si>
  <si>
    <t>080000889</t>
  </si>
  <si>
    <t>080000890</t>
  </si>
  <si>
    <t>080000891</t>
  </si>
  <si>
    <t>080000892</t>
  </si>
  <si>
    <t>080000893</t>
  </si>
  <si>
    <t>080000894</t>
  </si>
  <si>
    <t>080000895</t>
  </si>
  <si>
    <t>080000896</t>
  </si>
  <si>
    <t>080000897</t>
  </si>
  <si>
    <t>080000898</t>
  </si>
  <si>
    <t>080000899</t>
  </si>
  <si>
    <t>080000900</t>
  </si>
  <si>
    <t>080000901</t>
  </si>
  <si>
    <t>080000902</t>
  </si>
  <si>
    <t>080000903</t>
  </si>
  <si>
    <t>080000179</t>
  </si>
  <si>
    <t>080000849</t>
  </si>
  <si>
    <t>080000850</t>
  </si>
  <si>
    <t>080000851</t>
  </si>
  <si>
    <t>080000852</t>
  </si>
  <si>
    <t>080000853</t>
  </si>
  <si>
    <t>080000854</t>
  </si>
  <si>
    <t>080000855</t>
  </si>
  <si>
    <t>080000856</t>
  </si>
  <si>
    <t>080000857</t>
  </si>
  <si>
    <t>080000858</t>
  </si>
  <si>
    <t>080000859</t>
  </si>
  <si>
    <t>080000860</t>
  </si>
  <si>
    <t>080000861</t>
  </si>
  <si>
    <t>080000862</t>
  </si>
  <si>
    <t>080000863</t>
  </si>
  <si>
    <t>080000864</t>
  </si>
  <si>
    <t>080000865</t>
  </si>
  <si>
    <t>080000866</t>
  </si>
  <si>
    <t>080000154</t>
  </si>
  <si>
    <t>080000628</t>
  </si>
  <si>
    <t>080000629</t>
  </si>
  <si>
    <t>080000630</t>
  </si>
  <si>
    <t>080000631</t>
  </si>
  <si>
    <t>080000632</t>
  </si>
  <si>
    <t>080000633</t>
  </si>
  <si>
    <t>080000634</t>
  </si>
  <si>
    <t>080000635</t>
  </si>
  <si>
    <t>080000636</t>
  </si>
  <si>
    <t>080000151</t>
  </si>
  <si>
    <t>ул.Б.Советская 13</t>
  </si>
  <si>
    <t xml:space="preserve">Филиал </t>
  </si>
  <si>
    <t>080000504</t>
  </si>
  <si>
    <t>080000510</t>
  </si>
  <si>
    <t>080000512</t>
  </si>
  <si>
    <t>080000511</t>
  </si>
  <si>
    <t>080000505</t>
  </si>
  <si>
    <t>080000506</t>
  </si>
  <si>
    <t>080000507</t>
  </si>
  <si>
    <t>08000508</t>
  </si>
  <si>
    <t>080000509</t>
  </si>
  <si>
    <t>080000172</t>
  </si>
  <si>
    <t>080000717</t>
  </si>
  <si>
    <t>080000718</t>
  </si>
  <si>
    <t>080000719</t>
  </si>
  <si>
    <t>080000720</t>
  </si>
  <si>
    <t>080000721</t>
  </si>
  <si>
    <t>080000722</t>
  </si>
  <si>
    <t>080000723</t>
  </si>
  <si>
    <t>080000724</t>
  </si>
  <si>
    <t>080000725</t>
  </si>
  <si>
    <t>080000726</t>
  </si>
  <si>
    <t>080000727</t>
  </si>
  <si>
    <t>080000728</t>
  </si>
  <si>
    <t>080000729</t>
  </si>
  <si>
    <t>080000730</t>
  </si>
  <si>
    <t>080000731</t>
  </si>
  <si>
    <t>080000732</t>
  </si>
  <si>
    <t>080000733</t>
  </si>
  <si>
    <t>080000734</t>
  </si>
  <si>
    <t>080000735</t>
  </si>
  <si>
    <t>080000736</t>
  </si>
  <si>
    <t>080000203</t>
  </si>
  <si>
    <t>080000737</t>
  </si>
  <si>
    <t>080000738</t>
  </si>
  <si>
    <t>080000739</t>
  </si>
  <si>
    <t>080000740</t>
  </si>
  <si>
    <t>080000741</t>
  </si>
  <si>
    <t>080000742</t>
  </si>
  <si>
    <t>080000743</t>
  </si>
  <si>
    <t>080000433</t>
  </si>
  <si>
    <t>080000349</t>
  </si>
  <si>
    <t>080000434</t>
  </si>
  <si>
    <t>Отпайка к ТП-29</t>
  </si>
  <si>
    <t>080000432</t>
  </si>
  <si>
    <t>080001107</t>
  </si>
  <si>
    <t>080000268</t>
  </si>
  <si>
    <t>080000269</t>
  </si>
  <si>
    <t>080000270</t>
  </si>
  <si>
    <t>080000278</t>
  </si>
  <si>
    <t>080001099</t>
  </si>
  <si>
    <t>080000246</t>
  </si>
  <si>
    <t>080001105</t>
  </si>
  <si>
    <t>080000317</t>
  </si>
  <si>
    <t>080000315</t>
  </si>
  <si>
    <t>080001106</t>
  </si>
  <si>
    <t>080000267</t>
  </si>
  <si>
    <t>ТП-49</t>
  </si>
  <si>
    <t>Нефтебаза</t>
  </si>
  <si>
    <t>080000183</t>
  </si>
  <si>
    <t>080000209</t>
  </si>
  <si>
    <t>ул.Малая 5</t>
  </si>
  <si>
    <t>080001038</t>
  </si>
  <si>
    <t>080000248</t>
  </si>
  <si>
    <t>ТП75 - склады</t>
  </si>
  <si>
    <t>080000540</t>
  </si>
  <si>
    <t>КЛ-0,4кВ</t>
  </si>
  <si>
    <t>ТП-75 - автовокзал, ГДК</t>
  </si>
  <si>
    <t>080000207</t>
  </si>
  <si>
    <t>080000181</t>
  </si>
  <si>
    <t>080001102</t>
  </si>
  <si>
    <t>080000256</t>
  </si>
  <si>
    <t>080001108</t>
  </si>
  <si>
    <t>Филиал</t>
  </si>
  <si>
    <t>080000277</t>
  </si>
  <si>
    <t>080000274</t>
  </si>
  <si>
    <t>КТП-90 Н.Порхово,СОТ "Луга"</t>
  </si>
  <si>
    <t>080001111</t>
  </si>
  <si>
    <t>080001096</t>
  </si>
  <si>
    <t>080000301</t>
  </si>
  <si>
    <t>080000333</t>
  </si>
  <si>
    <t>080000319</t>
  </si>
  <si>
    <t>080000243</t>
  </si>
  <si>
    <t>080000406</t>
  </si>
  <si>
    <t>ул.М.Гражданская 4</t>
  </si>
  <si>
    <t>ул.М.Гражданская 4б</t>
  </si>
  <si>
    <t>ООО"Ферум", оборудование филиал</t>
  </si>
  <si>
    <t>080000430</t>
  </si>
  <si>
    <t>080000428</t>
  </si>
  <si>
    <t>080000168</t>
  </si>
  <si>
    <t>ул.Театральная, 12</t>
  </si>
  <si>
    <t>080000211</t>
  </si>
  <si>
    <t>080000437</t>
  </si>
  <si>
    <t>080000429</t>
  </si>
  <si>
    <t>080000962</t>
  </si>
  <si>
    <t>080000963</t>
  </si>
  <si>
    <t>080000964</t>
  </si>
  <si>
    <t>080000965</t>
  </si>
  <si>
    <t>080000966</t>
  </si>
  <si>
    <t>080000967</t>
  </si>
  <si>
    <t>080000968</t>
  </si>
  <si>
    <t>080000969</t>
  </si>
  <si>
    <t>080000970</t>
  </si>
  <si>
    <t>080000971</t>
  </si>
  <si>
    <t>080000972</t>
  </si>
  <si>
    <t>080000973</t>
  </si>
  <si>
    <t>080000974</t>
  </si>
  <si>
    <t>080000975</t>
  </si>
  <si>
    <t>080000976</t>
  </si>
  <si>
    <t>080000977</t>
  </si>
  <si>
    <t>080000978</t>
  </si>
  <si>
    <t>080000979</t>
  </si>
  <si>
    <t>080000980</t>
  </si>
  <si>
    <t>080000981</t>
  </si>
  <si>
    <t>080000173</t>
  </si>
  <si>
    <t>080000548</t>
  </si>
  <si>
    <t>080000549</t>
  </si>
  <si>
    <t>080000550</t>
  </si>
  <si>
    <t>080000551</t>
  </si>
  <si>
    <t>080000552</t>
  </si>
  <si>
    <t>080000553</t>
  </si>
  <si>
    <t>080000554</t>
  </si>
  <si>
    <t>080000555</t>
  </si>
  <si>
    <t>080000556</t>
  </si>
  <si>
    <t>080000557</t>
  </si>
  <si>
    <t>080000558</t>
  </si>
  <si>
    <t>080000559</t>
  </si>
  <si>
    <t>080000560</t>
  </si>
  <si>
    <t>080000561</t>
  </si>
  <si>
    <t>080000562</t>
  </si>
  <si>
    <t>080000563</t>
  </si>
  <si>
    <t>080000564</t>
  </si>
  <si>
    <t>ул.Воскова, КНС-1</t>
  </si>
  <si>
    <t>080000194</t>
  </si>
  <si>
    <t>080000201</t>
  </si>
  <si>
    <t>080000397</t>
  </si>
  <si>
    <t>080000307</t>
  </si>
  <si>
    <t>ТП-84-2сЛР4 –ТП-109-1сЛР159</t>
  </si>
  <si>
    <t>080000378</t>
  </si>
  <si>
    <t>080000401</t>
  </si>
  <si>
    <t>080000426</t>
  </si>
  <si>
    <t>080000222</t>
  </si>
  <si>
    <t>080000281</t>
  </si>
  <si>
    <t>080000513</t>
  </si>
  <si>
    <t>080000514</t>
  </si>
  <si>
    <t>080000515</t>
  </si>
  <si>
    <t>080000516</t>
  </si>
  <si>
    <t>080000517</t>
  </si>
  <si>
    <t>080000518</t>
  </si>
  <si>
    <t>080000519</t>
  </si>
  <si>
    <t>080000520</t>
  </si>
  <si>
    <t>080000521</t>
  </si>
  <si>
    <t>080000522</t>
  </si>
  <si>
    <t>080000523</t>
  </si>
  <si>
    <t>080000524</t>
  </si>
  <si>
    <t>080000525</t>
  </si>
  <si>
    <t>080000526</t>
  </si>
  <si>
    <t>080000527</t>
  </si>
  <si>
    <t>080000528</t>
  </si>
  <si>
    <t>080000529</t>
  </si>
  <si>
    <t>080000530</t>
  </si>
  <si>
    <t>080000531</t>
  </si>
  <si>
    <t>080000532</t>
  </si>
  <si>
    <t>080000533</t>
  </si>
  <si>
    <t>080000200</t>
  </si>
  <si>
    <t>ул.Театральная, 6</t>
  </si>
  <si>
    <t>080000982</t>
  </si>
  <si>
    <t>080000983</t>
  </si>
  <si>
    <t>080000984</t>
  </si>
  <si>
    <t>080000985</t>
  </si>
  <si>
    <t>080000986</t>
  </si>
  <si>
    <t>080000987</t>
  </si>
  <si>
    <t>080000988</t>
  </si>
  <si>
    <t>080000989</t>
  </si>
  <si>
    <t>080000990</t>
  </si>
  <si>
    <t>080000186</t>
  </si>
  <si>
    <t>080000475</t>
  </si>
  <si>
    <t>080000476</t>
  </si>
  <si>
    <t>080000477</t>
  </si>
  <si>
    <t>080000478</t>
  </si>
  <si>
    <t>080000479</t>
  </si>
  <si>
    <t>080000480</t>
  </si>
  <si>
    <t>080000481</t>
  </si>
  <si>
    <t>080000482</t>
  </si>
  <si>
    <t>080000240</t>
  </si>
  <si>
    <t>080000440</t>
  </si>
  <si>
    <t>080000304</t>
  </si>
  <si>
    <t>080000229</t>
  </si>
  <si>
    <t>080001040</t>
  </si>
  <si>
    <t>080000396</t>
  </si>
  <si>
    <t>080000435</t>
  </si>
  <si>
    <t>080001110</t>
  </si>
  <si>
    <t>08000104</t>
  </si>
  <si>
    <t>ул.Красноармейская 2б</t>
  </si>
  <si>
    <t>080001100</t>
  </si>
  <si>
    <t>080000250</t>
  </si>
  <si>
    <t>080000251</t>
  </si>
  <si>
    <t>080000249</t>
  </si>
  <si>
    <t>080000182</t>
  </si>
  <si>
    <t>080000220</t>
  </si>
  <si>
    <t>080000219</t>
  </si>
  <si>
    <t>080000402</t>
  </si>
  <si>
    <t>080000215</t>
  </si>
  <si>
    <t>080000422</t>
  </si>
  <si>
    <t>080000423</t>
  </si>
  <si>
    <t>080000424</t>
  </si>
  <si>
    <t>080000425</t>
  </si>
  <si>
    <t>080000328</t>
  </si>
  <si>
    <t>080000394</t>
  </si>
  <si>
    <t>080000230</t>
  </si>
  <si>
    <t>080000565</t>
  </si>
  <si>
    <t>080000566</t>
  </si>
  <si>
    <t>080000567</t>
  </si>
  <si>
    <t>080000568</t>
  </si>
  <si>
    <t>080000569</t>
  </si>
  <si>
    <t>080000570</t>
  </si>
  <si>
    <t>080000571</t>
  </si>
  <si>
    <t>080000572</t>
  </si>
  <si>
    <t>080000573</t>
  </si>
  <si>
    <t>080000574</t>
  </si>
  <si>
    <t>080000149</t>
  </si>
  <si>
    <t>080000483</t>
  </si>
  <si>
    <t>080000484</t>
  </si>
  <si>
    <t>080000485</t>
  </si>
  <si>
    <t>080000486</t>
  </si>
  <si>
    <t>080000487</t>
  </si>
  <si>
    <t>080000488</t>
  </si>
  <si>
    <t>080000489</t>
  </si>
  <si>
    <t>080000490</t>
  </si>
  <si>
    <t>080000491</t>
  </si>
  <si>
    <t>080000492</t>
  </si>
  <si>
    <t>080000493</t>
  </si>
  <si>
    <t>080000494</t>
  </si>
  <si>
    <t>080000495</t>
  </si>
  <si>
    <t>080000496</t>
  </si>
  <si>
    <t>080000497</t>
  </si>
  <si>
    <t>080000498</t>
  </si>
  <si>
    <t>080000499</t>
  </si>
  <si>
    <t>080000500</t>
  </si>
  <si>
    <t>080000501</t>
  </si>
  <si>
    <t>080000502</t>
  </si>
  <si>
    <t>080000503</t>
  </si>
  <si>
    <t>080000462</t>
  </si>
  <si>
    <t>080000463</t>
  </si>
  <si>
    <t>080000464</t>
  </si>
  <si>
    <t>080000465</t>
  </si>
  <si>
    <t>080000466</t>
  </si>
  <si>
    <t>080000467</t>
  </si>
  <si>
    <t>080000468</t>
  </si>
  <si>
    <t>080000469</t>
  </si>
  <si>
    <t>080000470</t>
  </si>
  <si>
    <t>080000471</t>
  </si>
  <si>
    <t>080000472</t>
  </si>
  <si>
    <t>080000473</t>
  </si>
  <si>
    <t>080000474</t>
  </si>
  <si>
    <t>080000150</t>
  </si>
  <si>
    <t>080000170</t>
  </si>
  <si>
    <t>ул.Жукова,12 ДК"Химик"</t>
  </si>
  <si>
    <t>080000991</t>
  </si>
  <si>
    <t>080000992</t>
  </si>
  <si>
    <t>080000993</t>
  </si>
  <si>
    <t>080000994</t>
  </si>
  <si>
    <t>080000995</t>
  </si>
  <si>
    <t>080000996</t>
  </si>
  <si>
    <t>080000997</t>
  </si>
  <si>
    <t>080000998</t>
  </si>
  <si>
    <t>080000178</t>
  </si>
  <si>
    <t>080000682</t>
  </si>
  <si>
    <t>080000683</t>
  </si>
  <si>
    <t>080000684</t>
  </si>
  <si>
    <t>080000685</t>
  </si>
  <si>
    <t>080000686</t>
  </si>
  <si>
    <t>080000687</t>
  </si>
  <si>
    <t>080000688</t>
  </si>
  <si>
    <t>080000689</t>
  </si>
  <si>
    <t>080000690</t>
  </si>
  <si>
    <t>080000691</t>
  </si>
  <si>
    <t>080000692</t>
  </si>
  <si>
    <t>080000693</t>
  </si>
  <si>
    <t>080000694</t>
  </si>
  <si>
    <t>080000695</t>
  </si>
  <si>
    <t>080000696</t>
  </si>
  <si>
    <t>080000697</t>
  </si>
  <si>
    <t>080000698</t>
  </si>
  <si>
    <t>080000699</t>
  </si>
  <si>
    <t>080000826</t>
  </si>
  <si>
    <t>080000827</t>
  </si>
  <si>
    <t>080000828</t>
  </si>
  <si>
    <t>080000829</t>
  </si>
  <si>
    <t>080000830</t>
  </si>
  <si>
    <t>080000831</t>
  </si>
  <si>
    <t>080000832</t>
  </si>
  <si>
    <t>080000833</t>
  </si>
  <si>
    <t>080000176</t>
  </si>
  <si>
    <t>Кабельная линия 0,4кВ ТП-11</t>
  </si>
  <si>
    <t xml:space="preserve">ТП-11 -Химиков 10 </t>
  </si>
  <si>
    <t>ТП-11-Химиков 14</t>
  </si>
  <si>
    <t>Химиков 14 - ГАИ</t>
  </si>
  <si>
    <t xml:space="preserve">  ТП-11  д/сад 3</t>
  </si>
  <si>
    <t>от ТП-11-школа 5</t>
  </si>
  <si>
    <t>ТП-11 - Химиков 10</t>
  </si>
  <si>
    <t>ТП-11 - д/сад №3</t>
  </si>
  <si>
    <t>ТП-11 - насосная</t>
  </si>
  <si>
    <t>ТП-11 - Химиков 14</t>
  </si>
  <si>
    <t>ААБ 3х25+1х16</t>
  </si>
  <si>
    <t>080000177</t>
  </si>
  <si>
    <t>080001011</t>
  </si>
  <si>
    <t>080001012</t>
  </si>
  <si>
    <t>080001013</t>
  </si>
  <si>
    <t>080001014</t>
  </si>
  <si>
    <t>080001015</t>
  </si>
  <si>
    <t>080001016</t>
  </si>
  <si>
    <t>080001017</t>
  </si>
  <si>
    <t>080001018</t>
  </si>
  <si>
    <t>080001019</t>
  </si>
  <si>
    <t>080001020</t>
  </si>
  <si>
    <t>080001021</t>
  </si>
  <si>
    <t>080000175</t>
  </si>
  <si>
    <t>080000814</t>
  </si>
  <si>
    <t>080000815</t>
  </si>
  <si>
    <t>080000816</t>
  </si>
  <si>
    <t>080000817</t>
  </si>
  <si>
    <t>080000818</t>
  </si>
  <si>
    <t>080000819</t>
  </si>
  <si>
    <t>080000820</t>
  </si>
  <si>
    <t>080000821</t>
  </si>
  <si>
    <t>080000822</t>
  </si>
  <si>
    <t>080000823</t>
  </si>
  <si>
    <t>080000824</t>
  </si>
  <si>
    <t>080000825</t>
  </si>
  <si>
    <t>080000700</t>
  </si>
  <si>
    <t>080000205</t>
  </si>
  <si>
    <t>080000160</t>
  </si>
  <si>
    <t>080000938</t>
  </si>
  <si>
    <t>080000939</t>
  </si>
  <si>
    <t>080000940</t>
  </si>
  <si>
    <t>080000941</t>
  </si>
  <si>
    <t>080000942</t>
  </si>
  <si>
    <t>080000943</t>
  </si>
  <si>
    <t>080000944</t>
  </si>
  <si>
    <t>080000945</t>
  </si>
  <si>
    <t>080000946</t>
  </si>
  <si>
    <t>080000947</t>
  </si>
  <si>
    <t>080000948</t>
  </si>
  <si>
    <t>080000949</t>
  </si>
  <si>
    <t>080000950</t>
  </si>
  <si>
    <t>080000951</t>
  </si>
  <si>
    <t>080000952</t>
  </si>
  <si>
    <t>080000953</t>
  </si>
  <si>
    <t>2-яЛиния 51а</t>
  </si>
  <si>
    <t>пр.К.Маркса 62</t>
  </si>
  <si>
    <t>400, 1250</t>
  </si>
  <si>
    <t>Промзона,3 проезд</t>
  </si>
  <si>
    <t>КТП-124</t>
  </si>
  <si>
    <t>080000236</t>
  </si>
  <si>
    <t>080000295</t>
  </si>
  <si>
    <t>080000297</t>
  </si>
  <si>
    <t>Кингисеп.таможня</t>
  </si>
  <si>
    <t>080000441</t>
  </si>
  <si>
    <t>080000399</t>
  </si>
  <si>
    <t>080000405</t>
  </si>
  <si>
    <t>080000235</t>
  </si>
  <si>
    <t>080000264</t>
  </si>
  <si>
    <t>080000263</t>
  </si>
  <si>
    <t>080000245</t>
  </si>
  <si>
    <t>080001172</t>
  </si>
  <si>
    <t>ТП-16 - опора Фабричная</t>
  </si>
  <si>
    <t>080000271</t>
  </si>
  <si>
    <t>080000300</t>
  </si>
  <si>
    <t>080000302</t>
  </si>
  <si>
    <t>080000306</t>
  </si>
  <si>
    <t>080000296</t>
  </si>
  <si>
    <t>080000298</t>
  </si>
  <si>
    <t>080000227</t>
  </si>
  <si>
    <t>080000275</t>
  </si>
  <si>
    <t>080000288</t>
  </si>
  <si>
    <t>080001098</t>
  </si>
  <si>
    <t>080000254</t>
  </si>
  <si>
    <t>ООО"Нева-Газ-Сервис"</t>
  </si>
  <si>
    <t>Ф.243-02-Ф.7-04 ТП-50 МВ яч.5</t>
  </si>
  <si>
    <t>080000359</t>
  </si>
  <si>
    <t>080000360</t>
  </si>
  <si>
    <t>080000442</t>
  </si>
  <si>
    <t>080000443</t>
  </si>
  <si>
    <t>080000444</t>
  </si>
  <si>
    <t>080000445</t>
  </si>
  <si>
    <t>080000446</t>
  </si>
  <si>
    <t>080000447</t>
  </si>
  <si>
    <t>080000448</t>
  </si>
  <si>
    <t>080000449</t>
  </si>
  <si>
    <t>080000450</t>
  </si>
  <si>
    <t>080000451</t>
  </si>
  <si>
    <t>080000452</t>
  </si>
  <si>
    <t>080000453</t>
  </si>
  <si>
    <t>080000454</t>
  </si>
  <si>
    <t>080000455</t>
  </si>
  <si>
    <t>080000456</t>
  </si>
  <si>
    <t>080000457</t>
  </si>
  <si>
    <t>080000458</t>
  </si>
  <si>
    <t>080000459</t>
  </si>
  <si>
    <t>080000460</t>
  </si>
  <si>
    <t>080000461</t>
  </si>
  <si>
    <t>080000164</t>
  </si>
  <si>
    <t>080000927</t>
  </si>
  <si>
    <t>080000928</t>
  </si>
  <si>
    <t>080000929</t>
  </si>
  <si>
    <t>080000930</t>
  </si>
  <si>
    <t>080000931</t>
  </si>
  <si>
    <t>080000932</t>
  </si>
  <si>
    <t>080000933</t>
  </si>
  <si>
    <t>080000934</t>
  </si>
  <si>
    <t>080000935</t>
  </si>
  <si>
    <t>080000936</t>
  </si>
  <si>
    <t>080000937</t>
  </si>
  <si>
    <t>080000904</t>
  </si>
  <si>
    <t>080000905</t>
  </si>
  <si>
    <t>080000906</t>
  </si>
  <si>
    <t>080000907</t>
  </si>
  <si>
    <t>080000908</t>
  </si>
  <si>
    <t>080000909</t>
  </si>
  <si>
    <t>080000910</t>
  </si>
  <si>
    <t>080000911</t>
  </si>
  <si>
    <t>080000912</t>
  </si>
  <si>
    <t>080000913</t>
  </si>
  <si>
    <t>080000914</t>
  </si>
  <si>
    <t>080000915</t>
  </si>
  <si>
    <t>080000916</t>
  </si>
  <si>
    <t>080000917</t>
  </si>
  <si>
    <t>080000918</t>
  </si>
  <si>
    <t>080000919</t>
  </si>
  <si>
    <t>080000920</t>
  </si>
  <si>
    <t>080000921</t>
  </si>
  <si>
    <t>080000922</t>
  </si>
  <si>
    <t>080000923</t>
  </si>
  <si>
    <t>080000924</t>
  </si>
  <si>
    <t>080000925</t>
  </si>
  <si>
    <t>080000926</t>
  </si>
  <si>
    <t>080000163</t>
  </si>
  <si>
    <t>080000166</t>
  </si>
  <si>
    <t>080000759</t>
  </si>
  <si>
    <t>080000760</t>
  </si>
  <si>
    <t>080000761</t>
  </si>
  <si>
    <t>080000762</t>
  </si>
  <si>
    <t>080000763</t>
  </si>
  <si>
    <t>080000764</t>
  </si>
  <si>
    <t>080000765</t>
  </si>
  <si>
    <t>080000766</t>
  </si>
  <si>
    <t>080000767</t>
  </si>
  <si>
    <t>080000768</t>
  </si>
  <si>
    <t>080000769</t>
  </si>
  <si>
    <t>080000770</t>
  </si>
  <si>
    <t>080000771</t>
  </si>
  <si>
    <t>080000772</t>
  </si>
  <si>
    <t>080000773</t>
  </si>
  <si>
    <t>пр.К.Маркса 63</t>
  </si>
  <si>
    <t>пр.К.Маркса 65</t>
  </si>
  <si>
    <t>пр.К.Маркса 48а</t>
  </si>
  <si>
    <t>ООО "Ярмарка"</t>
  </si>
  <si>
    <t>080000167</t>
  </si>
  <si>
    <t>080000208</t>
  </si>
  <si>
    <t>080000196</t>
  </si>
  <si>
    <t>пр.К.Маркса 52</t>
  </si>
  <si>
    <t>080000388</t>
  </si>
  <si>
    <t>080000382</t>
  </si>
  <si>
    <t>080000392</t>
  </si>
  <si>
    <t>080000228</t>
  </si>
  <si>
    <t>080000289</t>
  </si>
  <si>
    <t>080000410</t>
  </si>
  <si>
    <t>080000417</t>
  </si>
  <si>
    <t>080000355</t>
  </si>
  <si>
    <t>080000408</t>
  </si>
  <si>
    <t>080000403</t>
  </si>
  <si>
    <t>080000384</t>
  </si>
  <si>
    <t>080000409</t>
  </si>
  <si>
    <t>080000379</t>
  </si>
  <si>
    <t>080000438</t>
  </si>
  <si>
    <t>080000326</t>
  </si>
  <si>
    <t>080001112</t>
  </si>
  <si>
    <t>080000294</t>
  </si>
  <si>
    <t>080000232</t>
  </si>
  <si>
    <t>080000354</t>
  </si>
  <si>
    <t>080000414</t>
  </si>
  <si>
    <t>080000351</t>
  </si>
  <si>
    <t>080000412</t>
  </si>
  <si>
    <t>080000413</t>
  </si>
  <si>
    <t>080000411</t>
  </si>
  <si>
    <t>080000416</t>
  </si>
  <si>
    <t>080000159</t>
  </si>
  <si>
    <t>080000774</t>
  </si>
  <si>
    <t>080000775</t>
  </si>
  <si>
    <t>080000776</t>
  </si>
  <si>
    <t>080000777</t>
  </si>
  <si>
    <t>080000778</t>
  </si>
  <si>
    <t>080000779</t>
  </si>
  <si>
    <t>080000780</t>
  </si>
  <si>
    <t>080000781</t>
  </si>
  <si>
    <t>080000782</t>
  </si>
  <si>
    <t>080000783</t>
  </si>
  <si>
    <t>080000784</t>
  </si>
  <si>
    <t>080000785</t>
  </si>
  <si>
    <t>080000786</t>
  </si>
  <si>
    <t>080000787</t>
  </si>
  <si>
    <t>080000788</t>
  </si>
  <si>
    <t>080000789</t>
  </si>
  <si>
    <t>080000790</t>
  </si>
  <si>
    <t>080000575</t>
  </si>
  <si>
    <t>080000576</t>
  </si>
  <si>
    <t>080000577</t>
  </si>
  <si>
    <t>080000578</t>
  </si>
  <si>
    <t>080000579</t>
  </si>
  <si>
    <t>080000580</t>
  </si>
  <si>
    <t>080000581</t>
  </si>
  <si>
    <t>080000582</t>
  </si>
  <si>
    <t>080000583</t>
  </si>
  <si>
    <t>080000584</t>
  </si>
  <si>
    <t>080000585</t>
  </si>
  <si>
    <t>080000586</t>
  </si>
  <si>
    <t>080000587</t>
  </si>
  <si>
    <t>080000588</t>
  </si>
  <si>
    <t>080000589</t>
  </si>
  <si>
    <t>080000590</t>
  </si>
  <si>
    <t>080000591</t>
  </si>
  <si>
    <t>080000592</t>
  </si>
  <si>
    <t>080000593</t>
  </si>
  <si>
    <t>080000594</t>
  </si>
  <si>
    <t>080000595</t>
  </si>
  <si>
    <t>080000596</t>
  </si>
  <si>
    <t>080000597</t>
  </si>
  <si>
    <t>080000598</t>
  </si>
  <si>
    <t>080000599</t>
  </si>
  <si>
    <t>080000600</t>
  </si>
  <si>
    <t>080000601</t>
  </si>
  <si>
    <t>080000603</t>
  </si>
  <si>
    <t>080000605</t>
  </si>
  <si>
    <t>080000606</t>
  </si>
  <si>
    <t>080000161</t>
  </si>
  <si>
    <t>080000165</t>
  </si>
  <si>
    <t>080000280</t>
  </si>
  <si>
    <t>080000282</t>
  </si>
  <si>
    <t>080000386</t>
  </si>
  <si>
    <t>080000361</t>
  </si>
  <si>
    <t>080000390</t>
  </si>
  <si>
    <t>080000299</t>
  </si>
  <si>
    <t>080000439</t>
  </si>
  <si>
    <t>080000237</t>
  </si>
  <si>
    <t>080000321</t>
  </si>
  <si>
    <t>080000335</t>
  </si>
  <si>
    <t>080000347</t>
  </si>
  <si>
    <t>080000421</t>
  </si>
  <si>
    <t>080000242</t>
  </si>
  <si>
    <t>080000357</t>
  </si>
  <si>
    <t>080000325</t>
  </si>
  <si>
    <t>080000867</t>
  </si>
  <si>
    <t>080000868</t>
  </si>
  <si>
    <t>080000869</t>
  </si>
  <si>
    <t>080000870</t>
  </si>
  <si>
    <t>080000871</t>
  </si>
  <si>
    <t>080000872</t>
  </si>
  <si>
    <t>080000873</t>
  </si>
  <si>
    <t>080000874</t>
  </si>
  <si>
    <t>080000875</t>
  </si>
  <si>
    <t>080000876</t>
  </si>
  <si>
    <t>080000877</t>
  </si>
  <si>
    <t>КТП-5 Касколовка</t>
  </si>
  <si>
    <t>080000156</t>
  </si>
  <si>
    <t>080000155</t>
  </si>
  <si>
    <t>080001101</t>
  </si>
  <si>
    <t>080000954</t>
  </si>
  <si>
    <t>080000834</t>
  </si>
  <si>
    <t>080000656</t>
  </si>
  <si>
    <t>080000261</t>
  </si>
  <si>
    <t>080000260</t>
  </si>
  <si>
    <t>080000157</t>
  </si>
  <si>
    <t>Кр.шоссе, КНС</t>
  </si>
  <si>
    <t>ТП-20 - Кр.шоссе</t>
  </si>
  <si>
    <t>СИП 4х70</t>
  </si>
  <si>
    <t>080000407</t>
  </si>
  <si>
    <t>080000341</t>
  </si>
  <si>
    <t>080000224</t>
  </si>
  <si>
    <t>080000293</t>
  </si>
  <si>
    <t>ул.Б.Бульвар 10а</t>
  </si>
  <si>
    <t>080000239</t>
  </si>
  <si>
    <t>080000323</t>
  </si>
  <si>
    <t>080000284</t>
  </si>
  <si>
    <t>080000287</t>
  </si>
  <si>
    <t>080000291</t>
  </si>
  <si>
    <t>080000337</t>
  </si>
  <si>
    <t>080000427</t>
  </si>
  <si>
    <t>080000279</t>
  </si>
  <si>
    <t>080000238</t>
  </si>
  <si>
    <t>080000241</t>
  </si>
  <si>
    <t>080000331</t>
  </si>
  <si>
    <t>080000419</t>
  </si>
  <si>
    <t>080000374</t>
  </si>
  <si>
    <t>080000362</t>
  </si>
  <si>
    <t>080000364</t>
  </si>
  <si>
    <t>080000370</t>
  </si>
  <si>
    <t>080000376</t>
  </si>
  <si>
    <t>080000193</t>
  </si>
  <si>
    <t>080000189</t>
  </si>
  <si>
    <t>080000190</t>
  </si>
  <si>
    <t>080000192</t>
  </si>
  <si>
    <t>080000187</t>
  </si>
  <si>
    <t>080000148</t>
  </si>
  <si>
    <t>080000197</t>
  </si>
  <si>
    <t>080000198</t>
  </si>
  <si>
    <t>080000199</t>
  </si>
  <si>
    <t>КТП-110 ул.Комсомоловка</t>
  </si>
  <si>
    <t>080001113</t>
  </si>
  <si>
    <t>080000191</t>
  </si>
  <si>
    <t>080000195</t>
  </si>
  <si>
    <t>080000623</t>
  </si>
  <si>
    <t>080000624</t>
  </si>
  <si>
    <t>080000625</t>
  </si>
  <si>
    <t>080000626</t>
  </si>
  <si>
    <t>080000627</t>
  </si>
  <si>
    <t>080000999</t>
  </si>
  <si>
    <t>080001000</t>
  </si>
  <si>
    <t>080001001</t>
  </si>
  <si>
    <t>080001002</t>
  </si>
  <si>
    <t>080001003</t>
  </si>
  <si>
    <t>080001004</t>
  </si>
  <si>
    <t>080001005</t>
  </si>
  <si>
    <t>080001006</t>
  </si>
  <si>
    <t>080001007</t>
  </si>
  <si>
    <t>080001008</t>
  </si>
  <si>
    <t>080001009</t>
  </si>
  <si>
    <t>080001010</t>
  </si>
  <si>
    <t>080001022</t>
  </si>
  <si>
    <t>080001023</t>
  </si>
  <si>
    <t>080001024</t>
  </si>
  <si>
    <t>080001025</t>
  </si>
  <si>
    <t>080001026</t>
  </si>
  <si>
    <t>080001027</t>
  </si>
  <si>
    <t>080001028</t>
  </si>
  <si>
    <t>080001029</t>
  </si>
  <si>
    <t>080001030</t>
  </si>
  <si>
    <t>080001031</t>
  </si>
  <si>
    <t>080001032</t>
  </si>
  <si>
    <t>080001033</t>
  </si>
  <si>
    <t>080001034</t>
  </si>
  <si>
    <t>080001035</t>
  </si>
  <si>
    <t>080001036</t>
  </si>
  <si>
    <t>080000669</t>
  </si>
  <si>
    <t>080000670</t>
  </si>
  <si>
    <t>080000671</t>
  </si>
  <si>
    <t>080000672</t>
  </si>
  <si>
    <t>080000673</t>
  </si>
  <si>
    <t>080000674</t>
  </si>
  <si>
    <t>080000675</t>
  </si>
  <si>
    <t>080000676</t>
  </si>
  <si>
    <t>080000677</t>
  </si>
  <si>
    <t>080000678</t>
  </si>
  <si>
    <t>080000679</t>
  </si>
  <si>
    <t>080000680</t>
  </si>
  <si>
    <t>080000681</t>
  </si>
  <si>
    <t>080000607</t>
  </si>
  <si>
    <t>080000608</t>
  </si>
  <si>
    <t>080000609</t>
  </si>
  <si>
    <t>080000610</t>
  </si>
  <si>
    <t>080000611</t>
  </si>
  <si>
    <t>080000612</t>
  </si>
  <si>
    <t>080000613</t>
  </si>
  <si>
    <t>080000614</t>
  </si>
  <si>
    <t>080000615</t>
  </si>
  <si>
    <t>080000744</t>
  </si>
  <si>
    <t>080000745</t>
  </si>
  <si>
    <t>080000746</t>
  </si>
  <si>
    <t>080000747</t>
  </si>
  <si>
    <t>080000748</t>
  </si>
  <si>
    <t>080000749</t>
  </si>
  <si>
    <t>080000750</t>
  </si>
  <si>
    <t>080000751</t>
  </si>
  <si>
    <t>080000752</t>
  </si>
  <si>
    <t>080000753</t>
  </si>
  <si>
    <t>080000754</t>
  </si>
  <si>
    <t>080000755</t>
  </si>
  <si>
    <t>080000756</t>
  </si>
  <si>
    <t>080000757</t>
  </si>
  <si>
    <t>080000758</t>
  </si>
  <si>
    <t>080000535</t>
  </si>
  <si>
    <t>080000536</t>
  </si>
  <si>
    <t>080000537</t>
  </si>
  <si>
    <t>080000538</t>
  </si>
  <si>
    <t>080000539</t>
  </si>
  <si>
    <t>080000835</t>
  </si>
  <si>
    <t>080000836</t>
  </si>
  <si>
    <t>080000837</t>
  </si>
  <si>
    <t>080000838</t>
  </si>
  <si>
    <t>080000839</t>
  </si>
  <si>
    <t>080000840</t>
  </si>
  <si>
    <t>080000841</t>
  </si>
  <si>
    <t>080000842</t>
  </si>
  <si>
    <t>080000843</t>
  </si>
  <si>
    <t>080000844</t>
  </si>
  <si>
    <t>080000845</t>
  </si>
  <si>
    <t>080000846</t>
  </si>
  <si>
    <t>080000847</t>
  </si>
  <si>
    <t>080000848</t>
  </si>
  <si>
    <t>080000955</t>
  </si>
  <si>
    <t>080000956</t>
  </si>
  <si>
    <t>080000957</t>
  </si>
  <si>
    <t>080000958</t>
  </si>
  <si>
    <t>080000959</t>
  </si>
  <si>
    <t>080000960</t>
  </si>
  <si>
    <t>080000961</t>
  </si>
  <si>
    <t>080000252</t>
  </si>
  <si>
    <t>080000272</t>
  </si>
  <si>
    <t>080000273</t>
  </si>
  <si>
    <t>080000290</t>
  </si>
  <si>
    <t>080000225</t>
  </si>
  <si>
    <t>080000339</t>
  </si>
  <si>
    <t>080000343</t>
  </si>
  <si>
    <t>080000393</t>
  </si>
  <si>
    <t>080000395</t>
  </si>
  <si>
    <t>080000311</t>
  </si>
  <si>
    <t>080000372</t>
  </si>
  <si>
    <t>080000312</t>
  </si>
  <si>
    <t>080000314</t>
  </si>
  <si>
    <t>080000657</t>
  </si>
  <si>
    <t>080000658</t>
  </si>
  <si>
    <t>080000659</t>
  </si>
  <si>
    <t>080000660</t>
  </si>
  <si>
    <t>080000661</t>
  </si>
  <si>
    <t>080000662</t>
  </si>
  <si>
    <t>080000663</t>
  </si>
  <si>
    <t>080000664</t>
  </si>
  <si>
    <t>080000665</t>
  </si>
  <si>
    <t>080000666</t>
  </si>
  <si>
    <t>080000667</t>
  </si>
  <si>
    <t>080000668</t>
  </si>
  <si>
    <t>080000701</t>
  </si>
  <si>
    <t>080000702</t>
  </si>
  <si>
    <t>080000703</t>
  </si>
  <si>
    <t>080000704</t>
  </si>
  <si>
    <t>080000705</t>
  </si>
  <si>
    <t>080000706</t>
  </si>
  <si>
    <t>080000707</t>
  </si>
  <si>
    <t>080000708</t>
  </si>
  <si>
    <t>080000709</t>
  </si>
  <si>
    <t>080000710</t>
  </si>
  <si>
    <t>080000711</t>
  </si>
  <si>
    <t>080000712</t>
  </si>
  <si>
    <t>080000713</t>
  </si>
  <si>
    <t>080000714</t>
  </si>
  <si>
    <t>080000715</t>
  </si>
  <si>
    <t>080000716</t>
  </si>
  <si>
    <t>Кр.шоссе2а, рынок</t>
  </si>
  <si>
    <t>080000184</t>
  </si>
  <si>
    <t>080000180</t>
  </si>
  <si>
    <t>080000185</t>
  </si>
  <si>
    <t>080000158</t>
  </si>
  <si>
    <t>080000204</t>
  </si>
  <si>
    <t>КТП-35</t>
  </si>
  <si>
    <t>ГП "Кинг.ДРСУ"</t>
  </si>
  <si>
    <t>ИЧП "Гаврилов"</t>
  </si>
  <si>
    <t>КТП-80 Доронина , скважина8</t>
  </si>
  <si>
    <t>080000212</t>
  </si>
  <si>
    <t>КЛ-10кВ от ТП-35</t>
  </si>
  <si>
    <t>080000213</t>
  </si>
  <si>
    <t>080000216</t>
  </si>
  <si>
    <t>ТП-41 -ТП-62</t>
  </si>
  <si>
    <t>080000223</t>
  </si>
  <si>
    <t>080000231</t>
  </si>
  <si>
    <t>080000233</t>
  </si>
  <si>
    <t>КЛ-10кВ ТП-19 тр.1,2</t>
  </si>
  <si>
    <t>080000303</t>
  </si>
  <si>
    <t>ТП-45 -ТП-81</t>
  </si>
  <si>
    <t>080000309</t>
  </si>
  <si>
    <t>Ф.17-17  – ТП-19</t>
  </si>
  <si>
    <t>ТП-42ЛР42 –  ТП-66ЛР124</t>
  </si>
  <si>
    <t>080000418</t>
  </si>
  <si>
    <t xml:space="preserve"> ТП-82-ТП-92</t>
  </si>
  <si>
    <t>фид.17-02 - ТП-82</t>
  </si>
  <si>
    <t>080000420</t>
  </si>
  <si>
    <t>080000431</t>
  </si>
  <si>
    <t>ТП-69 - тр.1,2</t>
  </si>
  <si>
    <t>080001214</t>
  </si>
  <si>
    <t>КЛ-10кВ от ПС-243(ф-06) до ТП-38</t>
  </si>
  <si>
    <t>080000025</t>
  </si>
  <si>
    <t>080000026</t>
  </si>
  <si>
    <t>АООТ "КМК"</t>
  </si>
  <si>
    <t>ООО "Мегаколсантинг"</t>
  </si>
  <si>
    <t>080000292</t>
  </si>
  <si>
    <t>080001204</t>
  </si>
  <si>
    <t>080001205</t>
  </si>
  <si>
    <t>000001691</t>
  </si>
  <si>
    <t>000001690</t>
  </si>
  <si>
    <t>000001722</t>
  </si>
  <si>
    <t>080000021</t>
  </si>
  <si>
    <t>080000022</t>
  </si>
  <si>
    <t>000001211</t>
  </si>
  <si>
    <t xml:space="preserve">КЛ 10 кВ от ЦРП до ТП-22, 54, 104, 112, 117 и РП-50 </t>
  </si>
  <si>
    <t>КЛ-10кВ от ТП-52 до ТП 124</t>
  </si>
  <si>
    <t xml:space="preserve">Кабельная сеть10кВ от ПС 7 "Кингисеппская" до ЦРП-10 </t>
  </si>
  <si>
    <t>ф.7-02, ф. 7-10</t>
  </si>
  <si>
    <t>АСБ2Л 3х240</t>
  </si>
  <si>
    <t>АСБ2Л 3х120</t>
  </si>
  <si>
    <t>080000266</t>
  </si>
  <si>
    <t>080000257</t>
  </si>
  <si>
    <t>080000258</t>
  </si>
  <si>
    <t>080000259</t>
  </si>
  <si>
    <t>080000265</t>
  </si>
  <si>
    <t>СИП 3х70+1х95+1х25</t>
  </si>
  <si>
    <t xml:space="preserve">Здание ЦРП-10 </t>
  </si>
  <si>
    <t>080001209</t>
  </si>
  <si>
    <t>08000242</t>
  </si>
  <si>
    <t xml:space="preserve"> КЛ-10кВ от ПС-243(ф-06) до ТП-38</t>
  </si>
  <si>
    <t>080000398</t>
  </si>
  <si>
    <t>ТП-102 - КРП жилого дома №26 Кр.шосссе</t>
  </si>
  <si>
    <t xml:space="preserve">2КЛ-0,4 кВ </t>
  </si>
  <si>
    <t>000001667</t>
  </si>
  <si>
    <t>000001688</t>
  </si>
  <si>
    <t>СИП 2А 3х50+1х70+1х16 СИП 2х16</t>
  </si>
  <si>
    <t>АС-35:АС-50; СИП2А 3х70+1х95+1х25 - 0,34км</t>
  </si>
  <si>
    <t>АС-35; СИП 2А 3х95+1х95+1х25 - 0,33км.; СИП2А 3х35+1х50+1х16 - 0,08км.</t>
  </si>
  <si>
    <t>СИП2А 3х50+1х70+1х16</t>
  </si>
  <si>
    <t>ВЛ-0,4кВ от ТП69</t>
  </si>
  <si>
    <t>А-25, СИП-2А 4х25, СИП-2А 4х16</t>
  </si>
  <si>
    <t>Фидер 243-10</t>
  </si>
  <si>
    <t>ТП-119</t>
  </si>
  <si>
    <t>ТП-120</t>
  </si>
  <si>
    <t>ул.Октябрьская</t>
  </si>
  <si>
    <t>ТП-122</t>
  </si>
  <si>
    <t>000002376</t>
  </si>
  <si>
    <t>ул.Светлая</t>
  </si>
  <si>
    <t>СИП 2А 3х95+1х95+1х16, СИП 2А 3х70+1х70+1х16</t>
  </si>
  <si>
    <t>фид.243-06  - ТП-38</t>
  </si>
  <si>
    <t>АСБ2л 3х120</t>
  </si>
  <si>
    <t>000002494</t>
  </si>
  <si>
    <t>от ТП-101</t>
  </si>
  <si>
    <t>АПБбШв 4х185</t>
  </si>
  <si>
    <t>080001222</t>
  </si>
  <si>
    <t>ПС-7 - ТП-119</t>
  </si>
  <si>
    <t>АСБ2л 3х240</t>
  </si>
  <si>
    <t>080001143</t>
  </si>
  <si>
    <t>ТП-50 - ТП-119</t>
  </si>
  <si>
    <t>080001141</t>
  </si>
  <si>
    <t>ТП-119 - ТП-120</t>
  </si>
  <si>
    <t>000002289</t>
  </si>
  <si>
    <t>Кабельная линия 0,4кВ ТП-122</t>
  </si>
  <si>
    <t>ТП-122 - Крикковскоеш. 20</t>
  </si>
  <si>
    <t>АПВБбШв 4х185</t>
  </si>
  <si>
    <t>000002288</t>
  </si>
  <si>
    <t>2КЛ-10кВ от ТП-ЦРП-10 до ТП 122</t>
  </si>
  <si>
    <t>АПВПу2г 3х240</t>
  </si>
  <si>
    <t>000002267</t>
  </si>
  <si>
    <t>ТП-102 - заправка</t>
  </si>
  <si>
    <t>АПБбШв 4х240</t>
  </si>
  <si>
    <t>000002498</t>
  </si>
  <si>
    <t>ТП-69 - ТП-125</t>
  </si>
  <si>
    <t>000002500</t>
  </si>
  <si>
    <t>ТП-125 - ТП-126</t>
  </si>
  <si>
    <t>000002499</t>
  </si>
  <si>
    <t>фид.17-18 - ТП-125</t>
  </si>
  <si>
    <t>ТП-125</t>
  </si>
  <si>
    <t>ТП-126</t>
  </si>
  <si>
    <t>000002496</t>
  </si>
  <si>
    <t>000002497</t>
  </si>
  <si>
    <t>КТП-127</t>
  </si>
  <si>
    <t>080001238</t>
  </si>
  <si>
    <t>ВЛИ-0,4    отТП-2</t>
  </si>
  <si>
    <t>ВЛ-0,4             от ТП-2</t>
  </si>
  <si>
    <t>А-16;А-25;А-50, СИП-4 4х25, СИП-2 -3х50+1х70+1х16</t>
  </si>
  <si>
    <t xml:space="preserve">АС-35; СИП 2А 3х70+1х95+1х25 , СИП2А 3х35+1х50+1х16,          СИП 2А 3х50+1х70+1х16 </t>
  </si>
  <si>
    <t>АПвБбШв 4х50</t>
  </si>
  <si>
    <t>фид.243-01</t>
  </si>
  <si>
    <t>КТП-116</t>
  </si>
  <si>
    <t>Карла Маркса</t>
  </si>
  <si>
    <t>080001178</t>
  </si>
  <si>
    <t>ВЛ-0,4кВ от КТП-116</t>
  </si>
  <si>
    <t>СИП-2А 3х25+1х35</t>
  </si>
  <si>
    <t>АС-25;СИП2А 3х70+1х95+1х16</t>
  </si>
  <si>
    <t>080001232</t>
  </si>
  <si>
    <t>от ТП-112</t>
  </si>
  <si>
    <t>080001235</t>
  </si>
  <si>
    <t>ТП-11 - ТП-112</t>
  </si>
  <si>
    <t>ф.7-05</t>
  </si>
  <si>
    <t>080001234</t>
  </si>
  <si>
    <t>КЛ-10кВ ПС-7 до ТП-99</t>
  </si>
  <si>
    <t>000002704</t>
  </si>
  <si>
    <t>ТП-104 - ВРУ Химиков 7в</t>
  </si>
  <si>
    <t>СИП 3х95+1х95+     1Х 16 , СИП 3х70+1х95+     1Х 16</t>
  </si>
  <si>
    <t>080001236</t>
  </si>
  <si>
    <t>000002722</t>
  </si>
  <si>
    <t>ТП-123</t>
  </si>
  <si>
    <t>000002879</t>
  </si>
  <si>
    <t>пр.К.Маркса 42</t>
  </si>
  <si>
    <t>000002884</t>
  </si>
  <si>
    <t>080001264</t>
  </si>
  <si>
    <t>СИП2А 4х25</t>
  </si>
  <si>
    <t>000002707</t>
  </si>
  <si>
    <t>от ТП-67 до КРП (ул.Воровского д.3)</t>
  </si>
  <si>
    <t xml:space="preserve">АПБбШп-1 4х50 </t>
  </si>
  <si>
    <t>АПБбШшв 4х120</t>
  </si>
  <si>
    <t>АПВБбШв 4х240</t>
  </si>
  <si>
    <t>пока без инв.</t>
  </si>
  <si>
    <t>ТП-129</t>
  </si>
  <si>
    <t>Крикковское шоссе</t>
  </si>
  <si>
    <t>ТП-20-ТП129</t>
  </si>
  <si>
    <t>ТП-41 до КРП №205</t>
  </si>
  <si>
    <t>ТП-101 - КРП</t>
  </si>
  <si>
    <t>АВБбШв 4х240</t>
  </si>
  <si>
    <t>СИП-2А 3х95+1х95+1х25, СИП-2А 4х25, СИП-2А 4х16</t>
  </si>
  <si>
    <t>СИП-2А 3х95+1х95, 3х35+1х70, 3х50+1х70+1х25</t>
  </si>
  <si>
    <t>СИП-2А 3х35+1х50, 4х35</t>
  </si>
  <si>
    <t>000003591</t>
  </si>
  <si>
    <t>000003633</t>
  </si>
  <si>
    <t>000003632</t>
  </si>
  <si>
    <t>ТП-128</t>
  </si>
  <si>
    <t>пр.К.Маркса 57</t>
  </si>
  <si>
    <t>000003924</t>
  </si>
  <si>
    <t>000003636</t>
  </si>
  <si>
    <t>ТП-57 - ТП-128</t>
  </si>
  <si>
    <t>000003637</t>
  </si>
  <si>
    <t>врезка ф.17-15 - ТП-128</t>
  </si>
  <si>
    <t>ТП-122 - Крикковскоеш. 18 КРП №1</t>
  </si>
  <si>
    <t>ТП-122 - Крикковскоеш. 18 КРП №2</t>
  </si>
  <si>
    <t>КРП №1 - КРП №2 Крикковскоеш. 18</t>
  </si>
  <si>
    <t>000003638</t>
  </si>
  <si>
    <t>000003925</t>
  </si>
  <si>
    <t>000003635</t>
  </si>
  <si>
    <t>080001148</t>
  </si>
  <si>
    <t>БКТП-142</t>
  </si>
  <si>
    <t>ф.17-01 - БКТП-142</t>
  </si>
  <si>
    <t>КЛ-10кВ БКТП-142 - ТП-76</t>
  </si>
  <si>
    <t>2КЛ-0,4кВ</t>
  </si>
  <si>
    <t xml:space="preserve">ТП-123 - объект </t>
  </si>
  <si>
    <t>ТП-138</t>
  </si>
  <si>
    <t>КЛ-10кВ ТП-52 - ТП-123</t>
  </si>
  <si>
    <t xml:space="preserve"> от ТП-75 до КРП</t>
  </si>
  <si>
    <t>КЛ-0,4 кВ</t>
  </si>
  <si>
    <t>000004584</t>
  </si>
  <si>
    <t>КЛ-0,4 кВ от ТП-53 до КРП-258</t>
  </si>
  <si>
    <t>000004553</t>
  </si>
  <si>
    <t>КЛ-0,4 кВ от ТП-64-ВРУ</t>
  </si>
  <si>
    <t>000004568</t>
  </si>
  <si>
    <t>КЛ-10 кВ от ТП-52 до ТП-42</t>
  </si>
  <si>
    <t>000004547</t>
  </si>
  <si>
    <t>ВЛ-10кВТП-52-ТП42</t>
  </si>
  <si>
    <t>КТП-143</t>
  </si>
  <si>
    <t>2-ой проезд</t>
  </si>
  <si>
    <t>КЛ-0,4 кВ от ЦРП-10 до КРП</t>
  </si>
  <si>
    <t>000004544</t>
  </si>
  <si>
    <t>на списание</t>
  </si>
  <si>
    <t>БКТП-75</t>
  </si>
  <si>
    <t>000004586</t>
  </si>
  <si>
    <t>ТП-130</t>
  </si>
  <si>
    <t>КТП-140</t>
  </si>
  <si>
    <t>КЛ-10кВ ТП-86 - ТП-144</t>
  </si>
  <si>
    <t>ТП-144</t>
  </si>
  <si>
    <t>ТП-133</t>
  </si>
  <si>
    <t>2х1600</t>
  </si>
  <si>
    <t>Тип, № ТП диспет. наимен.</t>
  </si>
  <si>
    <t>Инв. №  ТП, РП,  ЗРУ</t>
  </si>
  <si>
    <t>Инв. № отходящего фидера КЛ, ВЛ-0,4кВ</t>
  </si>
  <si>
    <t>Собст  венник</t>
  </si>
  <si>
    <t>дерев.         на ж/б пасынках</t>
  </si>
  <si>
    <t xml:space="preserve">Фид.-3   </t>
  </si>
  <si>
    <t>070000123</t>
  </si>
  <si>
    <t>КЛ-10кВ          ГЭС13-Ф3 до ЗРУ-10кВ</t>
  </si>
  <si>
    <t>АСБ-3х240</t>
  </si>
  <si>
    <t>ЗРУ</t>
  </si>
  <si>
    <t>070000078</t>
  </si>
  <si>
    <t>070000167</t>
  </si>
  <si>
    <t>ВЛ-0,4кВ от опоры 1Л1 ЗРУ до 1Л13 ЗРУ</t>
  </si>
  <si>
    <t>ЗРУ-Гагарина,42</t>
  </si>
  <si>
    <t>СИП2А-2х16</t>
  </si>
  <si>
    <t>ЛОЭСК</t>
  </si>
  <si>
    <t>СИП2А-3х50+1х70</t>
  </si>
  <si>
    <t xml:space="preserve"> </t>
  </si>
  <si>
    <t>КЛ-0,4кВ ЗРУ-КР ЗРУ/1</t>
  </si>
  <si>
    <t>Гагарина,45</t>
  </si>
  <si>
    <t>АСБ-4х70</t>
  </si>
  <si>
    <t>КЛ-0,4кВ  КРЗРУ/2 до КРЗРУ/1</t>
  </si>
  <si>
    <t>перемычка</t>
  </si>
  <si>
    <t>КЛ-0,4кВ ЗРУ-КР ЗРУ/2 до ВРУ Горгаза</t>
  </si>
  <si>
    <t>Гагарина,47</t>
  </si>
  <si>
    <t>КЛ-0,4кВ ЗРУ до опоры 1П2 3РУ</t>
  </si>
  <si>
    <t>Гагарина,52</t>
  </si>
  <si>
    <t>2-(АСБ-4х70)</t>
  </si>
  <si>
    <t>ДЮСШ</t>
  </si>
  <si>
    <t>ВЛ-0,4кВ от опоры 1Л7 ЗРУ до 15СН</t>
  </si>
  <si>
    <t>Гагарина,46-переход на ул.Матросова</t>
  </si>
  <si>
    <t>СИП2А-3х50+1х70;провод А 4х35</t>
  </si>
  <si>
    <t>000001376</t>
  </si>
  <si>
    <t>КЛ-10кВ             ЗРУ-10кВ -ТП728</t>
  </si>
  <si>
    <t>АСБ2л-3х240</t>
  </si>
  <si>
    <t>070000128</t>
  </si>
  <si>
    <t>КЛ-10кВ             ЗРУ-10кВ - ТП719</t>
  </si>
  <si>
    <t>ААШв-3х95</t>
  </si>
  <si>
    <t>070000189</t>
  </si>
  <si>
    <t>КЛ-10кВ                ТП КВОиТ до  ЦК</t>
  </si>
  <si>
    <t>АСБЛу-3х120</t>
  </si>
  <si>
    <t>КЛ-10кВ                 ТП-703 - ЗРУ-10кВ</t>
  </si>
  <si>
    <t xml:space="preserve">КЛ-10кВ        ГЭС13 до ТП-703 </t>
  </si>
  <si>
    <t>КЛ-10кВ               ТП703 - ТП-731А</t>
  </si>
  <si>
    <t>ААШв-70</t>
  </si>
  <si>
    <t>КЛ-10кВ                ТП703 - ТП-731А</t>
  </si>
  <si>
    <t>ТП703</t>
  </si>
  <si>
    <t>070000066</t>
  </si>
  <si>
    <t>070000143</t>
  </si>
  <si>
    <t>КЛ-0,4 - ТП703 - КР703/2</t>
  </si>
  <si>
    <t>ул.Гагарина,37</t>
  </si>
  <si>
    <t>АСБ-3х150</t>
  </si>
  <si>
    <t>КЛ-0,4 - КР-703/3</t>
  </si>
  <si>
    <t>ул.Гагарина,39</t>
  </si>
  <si>
    <t>ААШв-3х70+1х50</t>
  </si>
  <si>
    <t>КЛ-0,4                 КР-703/4</t>
  </si>
  <si>
    <t>ул.Гагарина,41</t>
  </si>
  <si>
    <t>ААШв-3х35+1х16</t>
  </si>
  <si>
    <t>070000144</t>
  </si>
  <si>
    <t>КЛ-0,4         КР-703/1</t>
  </si>
  <si>
    <t>Гаражи</t>
  </si>
  <si>
    <t>АСБ-3х95</t>
  </si>
  <si>
    <t>КЛ-10кВ              ТП719-ТП718</t>
  </si>
  <si>
    <t>СБ-3х70</t>
  </si>
  <si>
    <t>ТП-719</t>
  </si>
  <si>
    <t>070000221</t>
  </si>
  <si>
    <t>070000159</t>
  </si>
  <si>
    <t>КЛ-0,4кВ-КР719/2</t>
  </si>
  <si>
    <t>пермычка</t>
  </si>
  <si>
    <t>ААБ-3х95</t>
  </si>
  <si>
    <t>ул,Садовая,8</t>
  </si>
  <si>
    <t>(ААБ-3х95</t>
  </si>
  <si>
    <t>КЛ-0,4кВ-КР719/4  опора 11Г19 ВЛ</t>
  </si>
  <si>
    <t>ул,Садовая,10</t>
  </si>
  <si>
    <t>070000184</t>
  </si>
  <si>
    <t>КЛ-0,4кВ ТП719-КР719/3</t>
  </si>
  <si>
    <t>ул. Маяковского</t>
  </si>
  <si>
    <t>АСБ-3х95+1х35</t>
  </si>
  <si>
    <t>КЛ-0,4кВ от опоры №11Г19 до КР719/5</t>
  </si>
  <si>
    <t>ВЛ-0,4кВ  ул.Гагарина</t>
  </si>
  <si>
    <t>ул.Гагарина</t>
  </si>
  <si>
    <t>ВЛ-0,4кВ ул.Садовая-ул.Псковская</t>
  </si>
  <si>
    <t>ул. Садовая</t>
  </si>
  <si>
    <t>СИП2А-3х50+1х70? СИП 2А 4х35</t>
  </si>
  <si>
    <t>ВЛ-0,4кВ ул.Высокая</t>
  </si>
  <si>
    <t>ул.Высокая</t>
  </si>
  <si>
    <t>4Ах35</t>
  </si>
  <si>
    <t>070000168</t>
  </si>
  <si>
    <t>ВЛ-0,4кВ ул.Псковская д.18</t>
  </si>
  <si>
    <t>ул.Псковская</t>
  </si>
  <si>
    <t>СИП-2 3х120+1х95</t>
  </si>
  <si>
    <t>070000169</t>
  </si>
  <si>
    <t>инв. Пока нет</t>
  </si>
  <si>
    <t>КЛ-10кВ             ТП718-РП2</t>
  </si>
  <si>
    <t>ТП-718</t>
  </si>
  <si>
    <t>070000065</t>
  </si>
  <si>
    <t>1х160         1х400</t>
  </si>
  <si>
    <t>ВЛ-0,4кВ   ул.Псковская-Наровская</t>
  </si>
  <si>
    <t>Псковская-Наровская</t>
  </si>
  <si>
    <t>000003671</t>
  </si>
  <si>
    <t>КЛ-0,4кВ от ТП-718  до КРП</t>
  </si>
  <si>
    <t xml:space="preserve">от оп.№12 ВЛ-0,4кВ от ТП-718 до КРП ул Псковская </t>
  </si>
  <si>
    <t>КЛ-10кВ            ТП718-ТП720</t>
  </si>
  <si>
    <t>ААШв-95</t>
  </si>
  <si>
    <t>ТП-720</t>
  </si>
  <si>
    <t>ООО "Зодчий"</t>
  </si>
  <si>
    <t>КЛ-10кВ ТП718-ТП721</t>
  </si>
  <si>
    <t>АСБ-3х50</t>
  </si>
  <si>
    <t>ТП-721</t>
  </si>
  <si>
    <t>Таможня</t>
  </si>
  <si>
    <t>КЛ-10кВ             ТП721-ТП731А</t>
  </si>
  <si>
    <t>070000148</t>
  </si>
  <si>
    <t>КЛ-10кВ            ТП731А - ТП712</t>
  </si>
  <si>
    <t>ТП-731А</t>
  </si>
  <si>
    <t>070000069</t>
  </si>
  <si>
    <t>КЛ-0,4кВ-ТП731А-КР731А/1</t>
  </si>
  <si>
    <t>Гагарина.1</t>
  </si>
  <si>
    <t>АВВГ-4х70</t>
  </si>
  <si>
    <t>ТСЖ "Горка"</t>
  </si>
  <si>
    <t>070000180</t>
  </si>
  <si>
    <t>ТП731А-КР731А/2</t>
  </si>
  <si>
    <t>АСБ-4х120</t>
  </si>
  <si>
    <t>070000177</t>
  </si>
  <si>
    <t>КЛ-0,4кВ ТП731А-КР731А/3</t>
  </si>
  <si>
    <t>Гагарина,7</t>
  </si>
  <si>
    <t>070000178</t>
  </si>
  <si>
    <t>ТП731А-КР731А/4</t>
  </si>
  <si>
    <t>Садовая,4</t>
  </si>
  <si>
    <t>ТП731А-КР731А/5</t>
  </si>
  <si>
    <t>Садовая,2</t>
  </si>
  <si>
    <t>ТП731А-КР731А/6</t>
  </si>
  <si>
    <t>Гагарина,3</t>
  </si>
  <si>
    <t>АСБ-3х50+1х25</t>
  </si>
  <si>
    <t>ТП731А-КР731А/8</t>
  </si>
  <si>
    <t>Гагарина,7 (магазин)</t>
  </si>
  <si>
    <t>КЛ-0,4кВ от КР731А/4 до КР731А/9</t>
  </si>
  <si>
    <t>Гагарина,9</t>
  </si>
  <si>
    <t>КР731А/9 до опоры №</t>
  </si>
  <si>
    <t>во дворе Гагарина,9</t>
  </si>
  <si>
    <t>ТП731А-КР731А/10</t>
  </si>
  <si>
    <t>Пож.охрана</t>
  </si>
  <si>
    <t>АВВГ-4х95</t>
  </si>
  <si>
    <t>КЛ-0,4кВ от КР731/4 до КР731/5</t>
  </si>
  <si>
    <t>АСБ2л-4х120</t>
  </si>
  <si>
    <t>ВЛ-0,4кВ ул.Садовая</t>
  </si>
  <si>
    <t>ул.Садовая до дома3</t>
  </si>
  <si>
    <t>070000130</t>
  </si>
  <si>
    <t>КЛ_10кВ              ТП718-ТП732</t>
  </si>
  <si>
    <t>КЛ-10кВ                ТП717-ТП732</t>
  </si>
  <si>
    <t>070000142</t>
  </si>
  <si>
    <t>КЛ-10кВ               ТП717-ТП736</t>
  </si>
  <si>
    <t>СБ-3х50</t>
  </si>
  <si>
    <t>ТП-717</t>
  </si>
  <si>
    <t>070000076</t>
  </si>
  <si>
    <t>ВЛ-0,4кВ от  ТП717-ул.Надежденская</t>
  </si>
  <si>
    <t>ул. Надежденская</t>
  </si>
  <si>
    <t>СИП 2А 3х70+1х95</t>
  </si>
  <si>
    <t>ВЛ-0,4кВ от ТП717</t>
  </si>
  <si>
    <t>Нагорный переулок</t>
  </si>
  <si>
    <t>КЛ-0,4кВ от ТП717 до опоры № ВЛ Л1 717-1</t>
  </si>
  <si>
    <t>ул.Надежденская</t>
  </si>
  <si>
    <t>КЛ-10кВ                    РП-10кВ  - ТП724</t>
  </si>
  <si>
    <t>РП-10кВ ЦК</t>
  </si>
  <si>
    <t>КЛ-10кВ                       ТП-724-ТП725</t>
  </si>
  <si>
    <t>АСБ-3х70</t>
  </si>
  <si>
    <t>ТП-724</t>
  </si>
  <si>
    <t>ВНИИГ</t>
  </si>
  <si>
    <t>КЛ-10кВ                       ТП-725-ТП702</t>
  </si>
  <si>
    <t>ТП-725</t>
  </si>
  <si>
    <t>КЛ-10кВ         РП1-ТП702</t>
  </si>
  <si>
    <t>ТП-702</t>
  </si>
  <si>
    <t>ГАТП</t>
  </si>
  <si>
    <t>КЛ-10кВ                     РП-10кВ -ЦК</t>
  </si>
  <si>
    <t>АСБ-3х120</t>
  </si>
  <si>
    <t>РП-10кВ</t>
  </si>
  <si>
    <t>3 ячейки</t>
  </si>
  <si>
    <t xml:space="preserve">Фид.-7  </t>
  </si>
  <si>
    <t>КЛ-10кВ             ГЭС13-ЗРУ-10кВ</t>
  </si>
  <si>
    <t>КЛ-10кВ                 ЗРУ-10кВ - ТП723</t>
  </si>
  <si>
    <t>ААБ-3х70</t>
  </si>
  <si>
    <t>ТП-723</t>
  </si>
  <si>
    <t>КЛ-10кВ                  ЗРУ-10кВ - ТП-704</t>
  </si>
  <si>
    <t>ТП-704</t>
  </si>
  <si>
    <t xml:space="preserve">Вольта </t>
  </si>
  <si>
    <t>КЛ-10кВ                    ТП-704-ТП705</t>
  </si>
  <si>
    <t>ТП-705</t>
  </si>
  <si>
    <t>Храм Святой Троицы</t>
  </si>
  <si>
    <t>КЛ-10кВ                ТП704-РП1</t>
  </si>
  <si>
    <t>Вольта</t>
  </si>
  <si>
    <t>КЛ-10кВ                  РП1-ТП706</t>
  </si>
  <si>
    <t>ТП-706</t>
  </si>
  <si>
    <t>СУ - 323</t>
  </si>
  <si>
    <t xml:space="preserve">Фид.-9 </t>
  </si>
  <si>
    <t>КЛ-10кВ                    ЗРУ-10кВ -ТП728</t>
  </si>
  <si>
    <t>АСБ2л-3х150</t>
  </si>
  <si>
    <t>ТП-728</t>
  </si>
  <si>
    <t>000001570</t>
  </si>
  <si>
    <t>ВЛИ-0,4кВ от ТП728  Л1 до Опоры №8Н28</t>
  </si>
  <si>
    <t>ул.Наровская</t>
  </si>
  <si>
    <t>СИП2А-3х70+1х95</t>
  </si>
  <si>
    <t>ВЛ-0,4кВ от ТП-728</t>
  </si>
  <si>
    <t>ТП-729</t>
  </si>
  <si>
    <t>000001571</t>
  </si>
  <si>
    <t>ВЛИ-0,4кВ от ТП728  Л2 до Опоры №8Н28</t>
  </si>
  <si>
    <t>080001221</t>
  </si>
  <si>
    <t>ВЛ-0,4кВ от ТП-729</t>
  </si>
  <si>
    <t>КЛ-10кВ                    ЗРУ-10кВ -                ТП-715А</t>
  </si>
  <si>
    <t>КЛ-10кВ                    ТП-715А-РП2</t>
  </si>
  <si>
    <t>РП-2</t>
  </si>
  <si>
    <t>05217</t>
  </si>
  <si>
    <t>070000146</t>
  </si>
  <si>
    <t>КЛ-0,4кВ до КР РП-2/1</t>
  </si>
  <si>
    <t>Гагарина,12</t>
  </si>
  <si>
    <t>ААБ-3х150</t>
  </si>
  <si>
    <t>КЛ-0,4кВ РП2/1 до КР РП-2/2</t>
  </si>
  <si>
    <t>КЛ-0,4кВ от опоры №    до КР РП2/3</t>
  </si>
  <si>
    <t>Гагарина,26</t>
  </si>
  <si>
    <t>АСБ-3х70+1х50</t>
  </si>
  <si>
    <t>КЛ-0,4кВ до КР РП-2/4</t>
  </si>
  <si>
    <t>Гагарина,10 (Мэрия)</t>
  </si>
  <si>
    <t xml:space="preserve">Администрация </t>
  </si>
  <si>
    <t>КР РП2/1 до КР-731А/9</t>
  </si>
  <si>
    <t>Перемычка</t>
  </si>
  <si>
    <t>ААБ-3х120</t>
  </si>
  <si>
    <t>000000641</t>
  </si>
  <si>
    <t>РП2 до КР712/8 (ФОК)</t>
  </si>
  <si>
    <t>ФОК</t>
  </si>
  <si>
    <t>АСБ-4х185</t>
  </si>
  <si>
    <t>ВЛ-0,4кВ  РП2-ул.Комсомола</t>
  </si>
  <si>
    <t>ул. Комсомола</t>
  </si>
  <si>
    <t>ВЛ-0,4кВ  РП2-ул.Матросова</t>
  </si>
  <si>
    <t>ул.Матросова</t>
  </si>
  <si>
    <t>в сторону ДК</t>
  </si>
  <si>
    <t>4А35</t>
  </si>
  <si>
    <t>КЛ-10кВ                  ЗРУ-10кВ-РП1</t>
  </si>
  <si>
    <t>КЛ-10кВ от РП1 до опоры №1 ТП701</t>
  </si>
  <si>
    <t>070000193</t>
  </si>
  <si>
    <t xml:space="preserve">ВЛ-10кВ                    от опоры №1 РП1 до ТП701  </t>
  </si>
  <si>
    <t>КЛ-10кВ                ЗРУ-10кв-ТП730</t>
  </si>
  <si>
    <t>070000140</t>
  </si>
  <si>
    <t>КЛ-10кВ                ТП730-ТП735</t>
  </si>
  <si>
    <t>ТП-730</t>
  </si>
  <si>
    <t>070000067</t>
  </si>
  <si>
    <t>070000179</t>
  </si>
  <si>
    <t>КЛ-0,4кВ ТП730 до КР730/1</t>
  </si>
  <si>
    <t>ул.Пасторова,15</t>
  </si>
  <si>
    <t>ААШв-3х185</t>
  </si>
  <si>
    <t>КЛ-0,4кВ ТП730 до КР730/2</t>
  </si>
  <si>
    <t>ул. Суконная</t>
  </si>
  <si>
    <t>ГОВД</t>
  </si>
  <si>
    <t>КЛ-0,4кВ ТП730 до КР730/3</t>
  </si>
  <si>
    <t>школа №2</t>
  </si>
  <si>
    <t xml:space="preserve">  </t>
  </si>
  <si>
    <t>КЛ-0,4кВ КР730/1 КР726/9</t>
  </si>
  <si>
    <t>АВВГ-3х150+1х50</t>
  </si>
  <si>
    <t>ВЛ-0,4кВ     От опоры №10С30 до Суконная,4</t>
  </si>
  <si>
    <t>ул.Суконная</t>
  </si>
  <si>
    <t>ВЛ-0,4кВ от ТП730 до ТИР</t>
  </si>
  <si>
    <t>ТИР</t>
  </si>
  <si>
    <t>4Ах16</t>
  </si>
  <si>
    <t>в/ч</t>
  </si>
  <si>
    <t>070000133</t>
  </si>
  <si>
    <t>КЛ-10кВ              ТП735-ТП711</t>
  </si>
  <si>
    <t>ТП-735</t>
  </si>
  <si>
    <t>КЛ-0,4кВ до КР735/1</t>
  </si>
  <si>
    <t>Детская поликлиника</t>
  </si>
  <si>
    <t>Больница</t>
  </si>
  <si>
    <t>КЛ-0,4кВ до КР735/2</t>
  </si>
  <si>
    <t>ЛОР</t>
  </si>
  <si>
    <t>КЛ-0,4кВ до КР735/3</t>
  </si>
  <si>
    <t>Милиция ул. Суконная,2</t>
  </si>
  <si>
    <t>больница</t>
  </si>
  <si>
    <t>070000126</t>
  </si>
  <si>
    <t>КЛ-10кВ             ТП711-ТП727</t>
  </si>
  <si>
    <t>АСБ2л-3х95</t>
  </si>
  <si>
    <t>ТП-711</t>
  </si>
  <si>
    <t>070000071</t>
  </si>
  <si>
    <t>070000173</t>
  </si>
  <si>
    <t>КЛ-0,4кВ ТП711 до КР711/1</t>
  </si>
  <si>
    <t>Пионерская,7</t>
  </si>
  <si>
    <t>КЛ-0,4кВ ТП711 до КР711/2</t>
  </si>
  <si>
    <t>Пионерская,8</t>
  </si>
  <si>
    <t>ВЛ-0,4кВ ТП711 до ул.Пионерская,3,5</t>
  </si>
  <si>
    <t>Пионерская</t>
  </si>
  <si>
    <t>070000059</t>
  </si>
  <si>
    <t>КЛ-10кВ             ТП727-ТП741</t>
  </si>
  <si>
    <t>ТП-727</t>
  </si>
  <si>
    <t>встроена в жилой дом   Текстиль-    щиков,4</t>
  </si>
  <si>
    <t>070000125</t>
  </si>
  <si>
    <t>КЛ-0,4кВ ТП727 до КР727/1</t>
  </si>
  <si>
    <t>Текстильщиков,1</t>
  </si>
  <si>
    <t>АСБ-3х150+1х50</t>
  </si>
  <si>
    <t>КЛ-0,4кВ КР727/4 до КР727/2</t>
  </si>
  <si>
    <t>Текстильщиков,2</t>
  </si>
  <si>
    <t>КР727/1-КР272/2</t>
  </si>
  <si>
    <t>КЛ-0,4кВ ТП727 до КР727/3</t>
  </si>
  <si>
    <t>Текстильщиков,3</t>
  </si>
  <si>
    <t>КЛ-0,4кВ ТП727 до КР727/4</t>
  </si>
  <si>
    <t>Текстильщиков,4</t>
  </si>
  <si>
    <t>КЛ-0,4кВ ТП727 до КР727/5</t>
  </si>
  <si>
    <t>Текстильщиков,5</t>
  </si>
  <si>
    <t>КЛ-0,4кВ ТП727 до КР727/6</t>
  </si>
  <si>
    <t>Текстильщиков,6</t>
  </si>
  <si>
    <t>КЛ-0,4кВ КР727/5 до КР727/7</t>
  </si>
  <si>
    <t>Текстильщиков,7</t>
  </si>
  <si>
    <t>КЛ-0,4кВ до КР727/6 КР727/8</t>
  </si>
  <si>
    <t>Текстильщиков,8</t>
  </si>
  <si>
    <t>КЛ-0,4кВ  КР727/7 до КР727/8</t>
  </si>
  <si>
    <t>КЛ-0,4кВ ТП727 до КР727/9</t>
  </si>
  <si>
    <t>Льнопрядильная,2А</t>
  </si>
  <si>
    <t>АВВГ-4х120</t>
  </si>
  <si>
    <t>КЛ-0,4кВ ТП727 до опоры №1Т27</t>
  </si>
  <si>
    <t>КР727/9 до КР727/10</t>
  </si>
  <si>
    <t>АВВГ-3х35+1х16</t>
  </si>
  <si>
    <t>КР727/9  до КР727/10</t>
  </si>
  <si>
    <t>ВЛ-0,4 от ТП-727</t>
  </si>
  <si>
    <t>ул.Текстильщиков, ул.Пионерская, ул.Береговая</t>
  </si>
  <si>
    <t>СИП-2А 3х95+1х95+1х25, СИП-2 4х35</t>
  </si>
  <si>
    <t>070000058</t>
  </si>
  <si>
    <t>КЛ-10кВ              ТП741-ТП726</t>
  </si>
  <si>
    <t>ТП-741</t>
  </si>
  <si>
    <t>070000072</t>
  </si>
  <si>
    <t>070000182</t>
  </si>
  <si>
    <t>КЛ-0,4кВ ТП741-КР741/1</t>
  </si>
  <si>
    <t>Д/сад</t>
  </si>
  <si>
    <t>КЛ-0,4кВ ТП741-КР741/2</t>
  </si>
  <si>
    <t xml:space="preserve">Пасторова,3 </t>
  </si>
  <si>
    <t>КЛ-0,4кВ ТП741-КР741/3</t>
  </si>
  <si>
    <t>Пасторова,5</t>
  </si>
  <si>
    <t>КЛ-0,4кВ ТП741-КР741/4</t>
  </si>
  <si>
    <t>Льнопрядильная,9</t>
  </si>
  <si>
    <t>2(АСБ-3х70+1х25)</t>
  </si>
  <si>
    <t>КЛ-0,4кВ ТП741 до КР741/5</t>
  </si>
  <si>
    <t>Льнопрядильная,2</t>
  </si>
  <si>
    <t>АСБ-3х70+1х35</t>
  </si>
  <si>
    <t>КЛ-0,4кВ  ТП741-КР741/7</t>
  </si>
  <si>
    <t>Льнопрядильная,4</t>
  </si>
  <si>
    <t>ААШв-3х70</t>
  </si>
  <si>
    <t>КЛ-0,4кВ  ТП741-КР741/8</t>
  </si>
  <si>
    <t>Льнопрядильная,13</t>
  </si>
  <si>
    <t>ААБ-3х70+1х25</t>
  </si>
  <si>
    <t>КЛ-0,4кВ  КР741/8-КР741/9</t>
  </si>
  <si>
    <t>Льнопрядильная,15</t>
  </si>
  <si>
    <t>КЛ-0,4кВ  КР741/9-КР741/10</t>
  </si>
  <si>
    <t>Котовского,12</t>
  </si>
  <si>
    <t>ААБ-3х185</t>
  </si>
  <si>
    <t>КР741/4-КР741/2</t>
  </si>
  <si>
    <t>КР741/4-ВРУ Пасторва,1</t>
  </si>
  <si>
    <t>КР741/2-КР741/3</t>
  </si>
  <si>
    <t>КР741/8-ВРУ Льнопр,6</t>
  </si>
  <si>
    <t>КР741/7-КР741/8</t>
  </si>
  <si>
    <t>КЛ-0,4кВ ТП741 до КР теплосетей</t>
  </si>
  <si>
    <t>Льнопрядильная,21 (напротив)</t>
  </si>
  <si>
    <t>ВЛ-0,4кВ от КР741/4 до опоры 23С41</t>
  </si>
  <si>
    <t>ул.Котовского</t>
  </si>
  <si>
    <t>070000145</t>
  </si>
  <si>
    <t>КЛ-10кВ             ТП730-ТП726</t>
  </si>
  <si>
    <t>ТП-726</t>
  </si>
  <si>
    <t>070000073</t>
  </si>
  <si>
    <t>070000157</t>
  </si>
  <si>
    <t>КЛ-0,4кВ Кр726/1  до КР726/2</t>
  </si>
  <si>
    <t>Котовского,10</t>
  </si>
  <si>
    <t>КЛ-0,4кВ ТП726 до КР726/1</t>
  </si>
  <si>
    <t>Котовского,8</t>
  </si>
  <si>
    <t>070000161</t>
  </si>
  <si>
    <t>КЛ-0,4кВ ТП726 до КР726/3</t>
  </si>
  <si>
    <t>Котовского,17</t>
  </si>
  <si>
    <t>070000160</t>
  </si>
  <si>
    <t>КЛ-0,4кВ  ТП726 до КР726/4</t>
  </si>
  <si>
    <t>Котовского,19</t>
  </si>
  <si>
    <t>КЛ-0,4кВ КР726/3 до КР726/4-1</t>
  </si>
  <si>
    <t>Котовского,21</t>
  </si>
  <si>
    <t>АСБу-3х95+1х50</t>
  </si>
  <si>
    <t>070000155</t>
  </si>
  <si>
    <t>КЛ-0,4кВ КР726/4 до КР726/5</t>
  </si>
  <si>
    <t>Котовского,19А                   Дом быта</t>
  </si>
  <si>
    <t>АСБ-3х50+1х50</t>
  </si>
  <si>
    <t>КЛ-0,4кВ КР726/7 до КР726/6</t>
  </si>
  <si>
    <t>Льнопрядильная,17</t>
  </si>
  <si>
    <t>КЛ-0,4кВ  КР726/4-1 до КР726/7</t>
  </si>
  <si>
    <t>Льнопрядильная,19</t>
  </si>
  <si>
    <t>КЛ-0,4кВ  КР726/7 до КР726/8</t>
  </si>
  <si>
    <t>Льнопрядильная,21</t>
  </si>
  <si>
    <t>АСБу-3х150+1х50</t>
  </si>
  <si>
    <t>КЛ-0,4кВ  КР726/5 до КР726/9</t>
  </si>
  <si>
    <t>070000164</t>
  </si>
  <si>
    <t>КЛ-0,4кВ  КР726/5до КР726/9</t>
  </si>
  <si>
    <t>070000163</t>
  </si>
  <si>
    <t>КЛ-0,4кВ  КР726/2-КР741/10</t>
  </si>
  <si>
    <t>КЛ-0,4кВ ТП726 до ВРУ Института</t>
  </si>
  <si>
    <t>Котовского,1</t>
  </si>
  <si>
    <t>КЛ-0,4кВ КР726/3-КР726/4</t>
  </si>
  <si>
    <t>070000162</t>
  </si>
  <si>
    <t>КР726/6 до ВРУ ДК Парусинка</t>
  </si>
  <si>
    <t>КЛ-10кВ                 ТП-741-ТП705</t>
  </si>
  <si>
    <t>КЛ-10кВ   ЗРУ-10кВ-ЗТП ВОС</t>
  </si>
  <si>
    <t>070000082</t>
  </si>
  <si>
    <t>ВЛ-10кВ    ЗТП ВОС -КТП</t>
  </si>
  <si>
    <t>1999-2000</t>
  </si>
  <si>
    <t>4Ах50</t>
  </si>
  <si>
    <t>КЛ-10кВ  от ЗТП ВОС до опоры №1 Л1</t>
  </si>
  <si>
    <t>КЛ-10кВ  от ЗТП ВОС до опоры №1 Л2</t>
  </si>
  <si>
    <t>Сириус</t>
  </si>
  <si>
    <t>ТП-743</t>
  </si>
  <si>
    <t>080001230</t>
  </si>
  <si>
    <t>ВЛ-0,4кВ от СТП-743</t>
  </si>
  <si>
    <t>СИП-2А 4х25</t>
  </si>
  <si>
    <t>Фид.-10</t>
  </si>
  <si>
    <t>070000079</t>
  </si>
  <si>
    <t>ГЭС-13 до ТП717А</t>
  </si>
  <si>
    <t>ЦААБ-3х240</t>
  </si>
  <si>
    <t>070000081</t>
  </si>
  <si>
    <t>КЛ-10кВ - РП3 до опоры №1 Л1</t>
  </si>
  <si>
    <t>КЛ-10кВ - РП3 до опоры №1 Л2</t>
  </si>
  <si>
    <t>КЛ-10кВ - от опоры №5 до ТП738</t>
  </si>
  <si>
    <t>070000080</t>
  </si>
  <si>
    <t>ВЛ-10кВ от  опоры №1 Л1 до КОС</t>
  </si>
  <si>
    <t>АС-3х70</t>
  </si>
  <si>
    <t>ВЛ-10кВ от РП3 до опоры №1 Л2 до КОС</t>
  </si>
  <si>
    <t>ТП717А до РП-3</t>
  </si>
  <si>
    <t>ТП-717А</t>
  </si>
  <si>
    <t>070000075</t>
  </si>
  <si>
    <t>070000165</t>
  </si>
  <si>
    <t>ВЛ-0,4кВ  ТП717А -ул. Зеленая</t>
  </si>
  <si>
    <t>ул.Зеленая</t>
  </si>
  <si>
    <t>ВЛ-0,4кВ ул. Новая</t>
  </si>
  <si>
    <t>ул.Новая</t>
  </si>
  <si>
    <t>ВЛ-0,4кВ ул. Госпитальная</t>
  </si>
  <si>
    <t>ул.Госпитальная</t>
  </si>
  <si>
    <t>ВЛ-0,4кВ   ул. Рыбацкая наб.</t>
  </si>
  <si>
    <t>ул.Рыбацкая наб.</t>
  </si>
  <si>
    <t>ВЛ-0,4кВ   ул. Надеждинская</t>
  </si>
  <si>
    <t>ул.Надеждинская</t>
  </si>
  <si>
    <t>ВЛ-0,4кВ   ул. Петроградская</t>
  </si>
  <si>
    <t>ул.Петроградская</t>
  </si>
  <si>
    <t>КЛ-0,4кВ ТП717А до опоры №12Н17</t>
  </si>
  <si>
    <t>ул.Петроградская - Рыбацкая наб.</t>
  </si>
  <si>
    <t>КЛ-0,4кВ ТП717А до опоры №13Н17</t>
  </si>
  <si>
    <t>ул.Зеленая - ул.Новая</t>
  </si>
  <si>
    <t>РП3-ТП716</t>
  </si>
  <si>
    <t>РП-3</t>
  </si>
  <si>
    <t>070000077</t>
  </si>
  <si>
    <t>КЛ-0,4кВ РП3 до опоры №43Р14</t>
  </si>
  <si>
    <t>ул. Госпитальная</t>
  </si>
  <si>
    <t>КЛ-0,4кВ РП3 до опоры №1Р13</t>
  </si>
  <si>
    <t>ул.Рыбзавод</t>
  </si>
  <si>
    <t>ВЛ-0,4кВ РП3 - ул.Рыбзавод</t>
  </si>
  <si>
    <t>ВЛ-0,4кВ РП3 - ул.Госпитальная</t>
  </si>
  <si>
    <t>ВЛ-0,4кВ РП3 - ул.Дачная</t>
  </si>
  <si>
    <t>ул.Дачная</t>
  </si>
  <si>
    <t>ВЛ-0,4кВ РП3 - ул.Надежденская</t>
  </si>
  <si>
    <t>ТП716-ТП710</t>
  </si>
  <si>
    <t>ТП-716</t>
  </si>
  <si>
    <t>070000068</t>
  </si>
  <si>
    <t>КЛ-0,4кВ ТП716 до КР716/1</t>
  </si>
  <si>
    <t>Федюнинского,11</t>
  </si>
  <si>
    <t>КЛ-0,4кВ КР716/1 до КР716/2</t>
  </si>
  <si>
    <t>АСБ-3х95+1х50</t>
  </si>
  <si>
    <t>КЛ-0,4кВ КР716/2 до КР710/11</t>
  </si>
  <si>
    <t>КЛ-0,4кВ ТП716 до КР716/3</t>
  </si>
  <si>
    <t>Федюнинского,10</t>
  </si>
  <si>
    <t>КЛ-0,4кВ ТП716 до КР716/5</t>
  </si>
  <si>
    <t>Федюнинского,5</t>
  </si>
  <si>
    <t>КЛ-0,4кВ ТП716 до КР716/6</t>
  </si>
  <si>
    <t>КЛ-0,4кВ КР716/5 до КР716/6</t>
  </si>
  <si>
    <t>ААШв-3х120</t>
  </si>
  <si>
    <t>КЛ-0,4кВ КР716/6 до КР716/7</t>
  </si>
  <si>
    <t>КЛ-0,4кВ ТП716 до КР716/7</t>
  </si>
  <si>
    <t>Федюнинского,7</t>
  </si>
  <si>
    <t xml:space="preserve">АСБ-3х70+1х35 </t>
  </si>
  <si>
    <t>КЛ-0,4кВ ТП716 до КР716/4</t>
  </si>
  <si>
    <t>школа №1</t>
  </si>
  <si>
    <t>КЛ-0,4кВ ТП716 до ВРУ школы</t>
  </si>
  <si>
    <t>ТП710-ТП708</t>
  </si>
  <si>
    <t>ТП-710</t>
  </si>
  <si>
    <t>070000064</t>
  </si>
  <si>
    <t>070000129</t>
  </si>
  <si>
    <t>КЛ-0,4кВ ТП710 до КР710/1</t>
  </si>
  <si>
    <t>Восточная,7</t>
  </si>
  <si>
    <t>ААШв-3х50</t>
  </si>
  <si>
    <t>ТП710-ТП731а</t>
  </si>
  <si>
    <t>070000153</t>
  </si>
  <si>
    <t>КЛ-0,4кВ ТП710 до КР710/2</t>
  </si>
  <si>
    <t>Восточная,16</t>
  </si>
  <si>
    <t>ААБ-3х50</t>
  </si>
  <si>
    <t>070000137</t>
  </si>
  <si>
    <t>КЛ-0,4кВ ТП710 до КР710/12</t>
  </si>
  <si>
    <t>Детский дом</t>
  </si>
  <si>
    <t>АВВГ-3х70+1х25</t>
  </si>
  <si>
    <t>КЛ-0,4кВ КР710/1 до КР710/5</t>
  </si>
  <si>
    <t>Восточная,5</t>
  </si>
  <si>
    <t>КЛ-0,4кВ КР710/2 до КР710/6</t>
  </si>
  <si>
    <t>КЛ-0,4кВ ТП710 до КР710/7</t>
  </si>
  <si>
    <t>Кингисеппское ш.,30</t>
  </si>
  <si>
    <t>КР710/5-КР710/9</t>
  </si>
  <si>
    <t>КЛ-0,4кВ КР710/1 до КР716/3</t>
  </si>
  <si>
    <t>070000181</t>
  </si>
  <si>
    <t>КЛ-0,4кВ ТП710 до КР710/10</t>
  </si>
  <si>
    <t>КЛ-0,4кВ КР710/2 до КР708/1</t>
  </si>
  <si>
    <t>КЛ-0,4кВ КР710/10 до КР710/12</t>
  </si>
  <si>
    <t>КЛ-0,4кВ КР710/7 до КР710/8</t>
  </si>
  <si>
    <t>070000185</t>
  </si>
  <si>
    <t>КЛ-0,4кВ ТП710 до КР710/3</t>
  </si>
  <si>
    <t>Федюниского,17</t>
  </si>
  <si>
    <t>070000186</t>
  </si>
  <si>
    <t>КЛ-0,4кВ ТП710 до КР710/4</t>
  </si>
  <si>
    <t>Федюниского,13</t>
  </si>
  <si>
    <t>КЛ-0,4кВ ТП710 до Кр710/9</t>
  </si>
  <si>
    <t>Детский сад</t>
  </si>
  <si>
    <t>ТП708-ТП709</t>
  </si>
  <si>
    <t>ТП-708</t>
  </si>
  <si>
    <t>070000074</t>
  </si>
  <si>
    <t>070000147</t>
  </si>
  <si>
    <t>КЛ-0,4кВ ТП708до КР708/1</t>
  </si>
  <si>
    <t>Восточная,14</t>
  </si>
  <si>
    <t>000003634</t>
  </si>
  <si>
    <t>КЛ-0,4кВ ТП708 до КР</t>
  </si>
  <si>
    <t xml:space="preserve"> ТП708 до КР</t>
  </si>
  <si>
    <t>АВБбШВ 4х185</t>
  </si>
  <si>
    <t>070000149</t>
  </si>
  <si>
    <t>ТП709-ТП714</t>
  </si>
  <si>
    <t>ТП-709</t>
  </si>
  <si>
    <t>070000070</t>
  </si>
  <si>
    <t>070000136</t>
  </si>
  <si>
    <t>КЛ-0,4кВ ТП709 до КР709/1</t>
  </si>
  <si>
    <t>Кингисеппское ш.,24</t>
  </si>
  <si>
    <t>ААШв-3х150</t>
  </si>
  <si>
    <t>КЛ-0,4кВ Тп709 до КР709/2</t>
  </si>
  <si>
    <t>АВВГ-3х70+1х35</t>
  </si>
  <si>
    <t>КЛ-0,4кВ ТП709 до КР709/3</t>
  </si>
  <si>
    <t>Мастерская (насосная)</t>
  </si>
  <si>
    <t>КЛ-0,4кВ ТП709 до КР709/4</t>
  </si>
  <si>
    <t>Кингисппское,28</t>
  </si>
  <si>
    <t>КЛ-0,4кВ  ТП709 до КР709/5</t>
  </si>
  <si>
    <t>Кингисппское,26</t>
  </si>
  <si>
    <t>КЛ-0,4кВ  ТП709 до КР709/6</t>
  </si>
  <si>
    <t>Восточная,4               Д/сад</t>
  </si>
  <si>
    <t>КЛ-0,4кВ  ТП709 до КР709/7</t>
  </si>
  <si>
    <t>Восточная,3</t>
  </si>
  <si>
    <t>КЛ-0,4кВ  ТП709 до ВРУ Восточная,3</t>
  </si>
  <si>
    <t>070000187</t>
  </si>
  <si>
    <t>КЛ-0,4кВ КР710/8 до КР709/5</t>
  </si>
  <si>
    <t>КР709/1-КР714/9</t>
  </si>
  <si>
    <t>АВВБ-3х120+1х70</t>
  </si>
  <si>
    <t>КР709/4-КР710/8</t>
  </si>
  <si>
    <t>070000215</t>
  </si>
  <si>
    <t>ТП709 до ВРУ магазина</t>
  </si>
  <si>
    <t>Кингисеппское ш.,26</t>
  </si>
  <si>
    <t>ТП714-ТП716</t>
  </si>
  <si>
    <t>ТП-714</t>
  </si>
  <si>
    <t>070000063</t>
  </si>
  <si>
    <t>1х630   1х400</t>
  </si>
  <si>
    <t>070000134</t>
  </si>
  <si>
    <t>КЛ-0,4кВ ТП714 до КР714/1</t>
  </si>
  <si>
    <t>Кингисеппское,18</t>
  </si>
  <si>
    <t>КЛ-0,4кВ ТП714 до КР714/6</t>
  </si>
  <si>
    <t>Восточная,2</t>
  </si>
  <si>
    <t>КЛ-0,4кВ КР714/6  до КР714/7</t>
  </si>
  <si>
    <t>ААВБ-3х120+1х70</t>
  </si>
  <si>
    <t>070000158</t>
  </si>
  <si>
    <t>КЛ-0,4кВ КР714/2  до КР714/7</t>
  </si>
  <si>
    <t>КЛ-0,4кВ  ТП714 до КР714/8</t>
  </si>
  <si>
    <t>Кингисеппское ш., 22</t>
  </si>
  <si>
    <t>КЛ-0,4кВ ТП714 до КР714/9</t>
  </si>
  <si>
    <t>КР714/1-КР-714/7</t>
  </si>
  <si>
    <t>070000150</t>
  </si>
  <si>
    <t>КЛ-0,4кВ ТП714 до КР714/2</t>
  </si>
  <si>
    <t>КЛ-0,4кВ ТП714 до КР714/3</t>
  </si>
  <si>
    <t>Кингисеппское,20</t>
  </si>
  <si>
    <t>АВБбШв-3х150-1х50</t>
  </si>
  <si>
    <t>АВВБ-3х150+1х50</t>
  </si>
  <si>
    <t>КЛ-0,4кВ ТП714 до КР714/10</t>
  </si>
  <si>
    <t>Кингисеппское,20А</t>
  </si>
  <si>
    <t>КЛ-0,4кВ КР714/4        до КР714/5</t>
  </si>
  <si>
    <t>Кингисеппское,20Б</t>
  </si>
  <si>
    <t>КР714/2-КР714/6</t>
  </si>
  <si>
    <t>ААШВ-3х185</t>
  </si>
  <si>
    <t>КР714/7-КР714/6</t>
  </si>
  <si>
    <t>КР709/6 до КР714/7</t>
  </si>
  <si>
    <t>КР714/8-КР714/9</t>
  </si>
  <si>
    <t>КЛ-0,4кВ ТП714 до опоры №1Л14</t>
  </si>
  <si>
    <t>гр. Города ул.Луговая</t>
  </si>
  <si>
    <t>АСБ-4х95</t>
  </si>
  <si>
    <t>ВЛ-0,4кВ  ул.Луговая-Автостанция</t>
  </si>
  <si>
    <t>ул.Луговая</t>
  </si>
  <si>
    <t>ВЛ-0,4кВ  ул.М. Советская</t>
  </si>
  <si>
    <t>ул.М.Советская</t>
  </si>
  <si>
    <t>ВЛ-0,4кВ   ул.Загородная-Новая</t>
  </si>
  <si>
    <t>ВЛ-0,4кВ   ул.Гражданская</t>
  </si>
  <si>
    <t>ул.Гражданская</t>
  </si>
  <si>
    <t>ВЛ-0,4кВ   Петроградскаий пер.-ул.Новая</t>
  </si>
  <si>
    <t>Петрогр.переулок</t>
  </si>
  <si>
    <t>ВЛ-0,4кВ   ул.Госпитальная</t>
  </si>
  <si>
    <t>ТП712-ТП709</t>
  </si>
  <si>
    <t>ТП-712</t>
  </si>
  <si>
    <t>070000060</t>
  </si>
  <si>
    <t>070000131</t>
  </si>
  <si>
    <t>КЛ-0,4кв ТП712 до КР712/1</t>
  </si>
  <si>
    <t>Гост. Витязь</t>
  </si>
  <si>
    <t>4-ААБ-3х120</t>
  </si>
  <si>
    <t>КЛ-0,4кв КР712/1 до КР712/2</t>
  </si>
  <si>
    <t>АСБ-4х50</t>
  </si>
  <si>
    <t>КЛ-0,4кв КР712/2 до КР712/3</t>
  </si>
  <si>
    <t>Гагарина,2</t>
  </si>
  <si>
    <t>КЛ-0,4кВ КР712/2 до КР712/5</t>
  </si>
  <si>
    <t>КЛ-0,4кв  КР712/5 до КР712/4</t>
  </si>
  <si>
    <t>Гагарина,4</t>
  </si>
  <si>
    <t>070000132</t>
  </si>
  <si>
    <t>КЛ-0,4кв ТП712 до КР712/6</t>
  </si>
  <si>
    <t>Кингисеппское,5</t>
  </si>
  <si>
    <t>КЛ-0,4кв ТП712 до КР712/7</t>
  </si>
  <si>
    <t>КР712/6-КР712/7</t>
  </si>
  <si>
    <t>КЛ-0,4кВ ТП712-ФОК</t>
  </si>
  <si>
    <t>АВБбШв-4х185</t>
  </si>
  <si>
    <t>000002247</t>
  </si>
  <si>
    <t>2КЛ-0,4кВ ТП-712 ВРУ</t>
  </si>
  <si>
    <t>ТП-736</t>
  </si>
  <si>
    <t>ЭКОС</t>
  </si>
  <si>
    <t>СТП-744</t>
  </si>
  <si>
    <t>080001237</t>
  </si>
  <si>
    <t>1х25</t>
  </si>
  <si>
    <t>КЛ-10 от КТП-733</t>
  </si>
  <si>
    <t>КТП-733</t>
  </si>
  <si>
    <t>080001217</t>
  </si>
  <si>
    <t>080001219</t>
  </si>
  <si>
    <t>ВЛ 0,4кВ от КТП-733</t>
  </si>
  <si>
    <t>ул.Рыбозавод</t>
  </si>
  <si>
    <t>СИП 2А 3х50+1х70</t>
  </si>
  <si>
    <t>ТП-712-РП2</t>
  </si>
  <si>
    <t>080001220</t>
  </si>
  <si>
    <t>ВЛ-0,4кВ от ТП " Принаровье"</t>
  </si>
  <si>
    <t>СИП 2А 4х25</t>
  </si>
  <si>
    <t>СТП-742</t>
  </si>
  <si>
    <t>080001138</t>
  </si>
  <si>
    <t>1х63</t>
  </si>
  <si>
    <t>СТП-743</t>
  </si>
  <si>
    <t>080001229</t>
  </si>
  <si>
    <t>ВЛ-0,4кВ от СТП -743</t>
  </si>
  <si>
    <t>Всего:</t>
  </si>
  <si>
    <t>опоры</t>
  </si>
  <si>
    <t>КЛ-10кВ</t>
  </si>
  <si>
    <t>КЛ+ВЛ (10кВ+0,4кВ)</t>
  </si>
  <si>
    <t>ВЛ-10кВ</t>
  </si>
  <si>
    <t>нет инв. номеров:</t>
  </si>
  <si>
    <t>км</t>
  </si>
  <si>
    <t>абонент</t>
  </si>
  <si>
    <t>из них   КЛ-0,4кВ:</t>
  </si>
  <si>
    <t>Итого:</t>
  </si>
  <si>
    <t>Абонент</t>
  </si>
  <si>
    <t>Купили:</t>
  </si>
  <si>
    <r>
      <t xml:space="preserve">Участок ВЛ, КЛ    </t>
    </r>
    <r>
      <rPr>
        <b/>
        <sz val="10"/>
        <rFont val="Arial Cyr"/>
        <charset val="204"/>
      </rPr>
      <t xml:space="preserve">                 10кВ</t>
    </r>
  </si>
  <si>
    <r>
      <t>0,86</t>
    </r>
    <r>
      <rPr>
        <sz val="8"/>
        <rFont val="Calibri"/>
        <family val="2"/>
        <charset val="204"/>
        <scheme val="minor"/>
      </rPr>
      <t xml:space="preserve"> (ЛОЭСК)</t>
    </r>
  </si>
  <si>
    <r>
      <t xml:space="preserve">АСБ-3х185 </t>
    </r>
    <r>
      <rPr>
        <sz val="8"/>
        <rFont val="Calibri"/>
        <family val="2"/>
        <charset val="204"/>
        <scheme val="minor"/>
      </rPr>
      <t>(ЛОЭСК)</t>
    </r>
  </si>
  <si>
    <r>
      <t>РП1-</t>
    </r>
    <r>
      <rPr>
        <b/>
        <sz val="11"/>
        <rFont val="Calibri"/>
        <family val="2"/>
        <charset val="204"/>
        <scheme val="minor"/>
      </rPr>
      <t>ТП723</t>
    </r>
  </si>
  <si>
    <r>
      <rPr>
        <b/>
        <sz val="11"/>
        <rFont val="Calibri"/>
        <family val="2"/>
        <charset val="204"/>
        <scheme val="minor"/>
      </rPr>
      <t>ТП736</t>
    </r>
    <r>
      <rPr>
        <sz val="10"/>
        <rFont val="Arial Cyr"/>
        <charset val="204"/>
      </rPr>
      <t>-РП3</t>
    </r>
  </si>
  <si>
    <t>Инв. №</t>
  </si>
  <si>
    <t>Участок ВЛ  (КЛ)                                      (от и до)</t>
  </si>
  <si>
    <t>Протя-женность (км)</t>
  </si>
  <si>
    <t xml:space="preserve"> Количество опор</t>
  </si>
  <si>
    <t>№ ТП, тип,диспетчерское наименование</t>
  </si>
  <si>
    <t>Кол-во и мощность тр-ров</t>
  </si>
  <si>
    <t>Инв. № отходящего фидера ВЛ,КЛ-0,4кВ</t>
  </si>
  <si>
    <t xml:space="preserve">Наименование отходящего фидера ВЛ(КЛ) -0,4кВ </t>
  </si>
  <si>
    <t>Примечание</t>
  </si>
  <si>
    <t>дерев. на ж/б пасынках</t>
  </si>
  <si>
    <t>Всего</t>
  </si>
  <si>
    <t xml:space="preserve"> дерев. на ж/б пасынках</t>
  </si>
  <si>
    <t>РТП-14.</t>
  </si>
  <si>
    <t>Фидер  14-03</t>
  </si>
  <si>
    <t>14-03</t>
  </si>
  <si>
    <t>КЛ-6 кВ РТП14-ЦРП3 2 секция</t>
  </si>
  <si>
    <t>ААБлу-10 3х150</t>
  </si>
  <si>
    <t>ЦРП-3  1 сек.</t>
  </si>
  <si>
    <t>АСБу-6 3х185</t>
  </si>
  <si>
    <t xml:space="preserve">ТП-135 (БКТП),  инв. № 000004446-оборуд.;  № 000004447-БКТП </t>
  </si>
  <si>
    <t>Строит. 2016 г.</t>
  </si>
  <si>
    <t>000004339</t>
  </si>
  <si>
    <t>КЛ-6 кВ ЦРП3 1сек.- ТП 135 (2БКТП-135)</t>
  </si>
  <si>
    <t>АСБ2л-6 3х120</t>
  </si>
  <si>
    <t>КЛ-6кВ ЦРП 3 Iс.-ТП 115 I с.</t>
  </si>
  <si>
    <t>ААБл-10 3х95</t>
  </si>
  <si>
    <t>ТП-115</t>
  </si>
  <si>
    <t>КЛ -д.7 Ш.Слава</t>
  </si>
  <si>
    <t>ВБбШВ 3х95+1х35</t>
  </si>
  <si>
    <t>ул. Ш. Славы</t>
  </si>
  <si>
    <t>КЛ-6 кВ ЦРП3 2сек.-ТП 115 2 сек.</t>
  </si>
  <si>
    <t>КЛ -КР1д.9 Ш.Слава</t>
  </si>
  <si>
    <t>АВБбШВ 3х95+1х50;   2х0,04</t>
  </si>
  <si>
    <t>КЛ -КР2д.9 Ш.Слава</t>
  </si>
  <si>
    <t>АВБбШВ 3х95+1х50;   2х0,073</t>
  </si>
  <si>
    <t>КЛ  КР1-КР2д.9 Ш.Слава</t>
  </si>
  <si>
    <t>АВБбШВ 3х95+1х50;  2х0,035</t>
  </si>
  <si>
    <t>КЛ -д.9а Ш.Слава</t>
  </si>
  <si>
    <t>АВБВ 3х95+1х50</t>
  </si>
  <si>
    <t>КЛ д.9-д.9а Ш.Слава</t>
  </si>
  <si>
    <t>АВБВ 3х120+1х70</t>
  </si>
  <si>
    <t>КЛ-6 кВ ЦРП3 2 с.-ТП 106 2 с.</t>
  </si>
  <si>
    <t>СБн-6 3х185</t>
  </si>
  <si>
    <t>КЛ-6 кВ ТП 106 2с.-ТП 108 2 с.</t>
  </si>
  <si>
    <t>ААБлу-6 3х95</t>
  </si>
  <si>
    <t>КЛ-6кВ ТП 108 IIс.-ТП 109 IIс.</t>
  </si>
  <si>
    <t>АСБ-10 3х50</t>
  </si>
  <si>
    <t>Фидер 14-04</t>
  </si>
  <si>
    <t>КЛ-6 кВ РТП14-оп.ВЛ с ЛР 136</t>
  </si>
  <si>
    <t>АСБ-10 3х240</t>
  </si>
  <si>
    <t>ВЛ-6 кВ оп.ВЛ с ЛР 136-ЦРП1 2с.</t>
  </si>
  <si>
    <t>АС-95</t>
  </si>
  <si>
    <t>ЦРП-1 2 сек.</t>
  </si>
  <si>
    <t>водозабор</t>
  </si>
  <si>
    <t>Фид.14-05</t>
  </si>
  <si>
    <t>КЛ-6 кВ РТП14-оп. ВЛ с ЛР 364</t>
  </si>
  <si>
    <t>2015 (Рек)</t>
  </si>
  <si>
    <t>АСБ2л-10 3х240</t>
  </si>
  <si>
    <t>2</t>
  </si>
  <si>
    <t>ВЛ-6 кВ оп. ВЛ с ЛР365-ТП38</t>
  </si>
  <si>
    <t>ТП-38(КТПн)</t>
  </si>
  <si>
    <t>ВЛИ-0,4кВ от ТП-38 до базовой станции сотовой связи "МТС" ул. Полевая,50</t>
  </si>
  <si>
    <t>СИП-2А 3х16+1х25</t>
  </si>
  <si>
    <t>КР. Распор.№61 от 22.10.2010г.(замена тр-ра).     Строительство 2010г. Приказ № 25 от 25.03.2011г.</t>
  </si>
  <si>
    <t>КАС "Восток"</t>
  </si>
  <si>
    <t>КЛ-6 кВ оп. ВЛ с ЛР 31-ТП95</t>
  </si>
  <si>
    <t>СБ-6 3х25; L=0,62 км</t>
  </si>
  <si>
    <r>
      <t xml:space="preserve">ТП-95 (КТПн)                   </t>
    </r>
    <r>
      <rPr>
        <sz val="10"/>
        <rFont val="Times New Roman"/>
        <family val="1"/>
        <charset val="204"/>
      </rPr>
      <t>КАС Восток</t>
    </r>
  </si>
  <si>
    <t>не обслуживаем</t>
  </si>
  <si>
    <t>3</t>
  </si>
  <si>
    <t>ВЛ-6 кВ от РТП-14  (фид.14-05)  оп. ВЛ с ЛР 364-оп. №18</t>
  </si>
  <si>
    <t>СИП-3 1х120</t>
  </si>
  <si>
    <t>ТП-28 (КТПн) ул.Садовая</t>
  </si>
  <si>
    <r>
      <t xml:space="preserve">ВЛ -гаражи, к-т благоустройства, КНС               </t>
    </r>
    <r>
      <rPr>
        <b/>
        <sz val="10"/>
        <rFont val="Times New Roman"/>
        <family val="1"/>
        <charset val="204"/>
      </rPr>
      <t>L общ=1,22 км</t>
    </r>
  </si>
  <si>
    <t>СИП-2  3х50+1х70+1х25=0,383км; СИП-4 4х16=0,133км; СИП-4 2х16=0,018км</t>
  </si>
  <si>
    <t>Кап.ремонт Февраль 2014 г.</t>
  </si>
  <si>
    <t xml:space="preserve">ВЛЗ-6 кВ( фид.14-05) от оп.№18 до  ТП-3 (оп. с ЛР 311) </t>
  </si>
  <si>
    <t>2015 Строит</t>
  </si>
  <si>
    <t>СИП-3 1х120 = 2,199км, СИП-3 1х50=0,124км</t>
  </si>
  <si>
    <t>СИП-2 3х16+1х25=0,136 км</t>
  </si>
  <si>
    <t>Рек. (тех.прис_Воробьев А.Е.)   Приказ №70 о/д от 31 июля 2012г.; РК ВЛ-6кВ от РТП-14 (от ТП3 до оп. С ЛР 208) (СЛЭМ"). Приказ №90 от 30.04.2015г.</t>
  </si>
  <si>
    <t>ВЛЗ-6 кВ  от ТП3 (оп.с ЛР311) до оп. с ЛР 208</t>
  </si>
  <si>
    <t>СИП-3 1х95</t>
  </si>
  <si>
    <t xml:space="preserve">СИП 1 3х70+1х95=0,55 км  </t>
  </si>
  <si>
    <t>по опорам У.О.</t>
  </si>
  <si>
    <t>080001266</t>
  </si>
  <si>
    <t>ВЛЗ-6кВ от оп.№47 ВЛ-6кВ фид.14-05 до ТП-4203 на ул.Свободы</t>
  </si>
  <si>
    <t>ТП-4203 (КТП)</t>
  </si>
  <si>
    <t>НС. Приказ № 90   от 30.04.2015г.</t>
  </si>
  <si>
    <t>80001265 ул.Свободы</t>
  </si>
  <si>
    <t>ТП-25 (КТПн)</t>
  </si>
  <si>
    <t>ВЛ-0,4кВ от КТПн-25</t>
  </si>
  <si>
    <t>L=2,25 км</t>
  </si>
  <si>
    <t>Л1: ВЛИ-0,4кВ от КТПн-25                            ул. Набережная                           д.1-19, 2а-20а</t>
  </si>
  <si>
    <t>СИП-2 3х95+1х95+1х25=0,638км  СИП-4  4х16=0,018км  2х16=0,041км</t>
  </si>
  <si>
    <t>РК Июнь 2013г. Приказ № 55 о/д от 28.06.2013г.</t>
  </si>
  <si>
    <t>Л2: ВЛИ-0,4кВ от КТПн-25                            ул. Загородная  д.1-37, 2-32, ул.Набережная, д.24</t>
  </si>
  <si>
    <t>СИП-2 3х95+1х95+1х25=0,540км  СИП-4  4х16=0,079км  2х16=0,014км</t>
  </si>
  <si>
    <t>Л3: ВЛИ-0,4кВ от КТПн-25                            ул. Загородная  д.39-53, 34-40  ул.Сосновая, ул.Малая Сосновая</t>
  </si>
  <si>
    <t>СИП-2 3х95+1х95+1х25=0,799км  СИП-4  4х16=0,090км  2х16=0,031км</t>
  </si>
  <si>
    <t>ТП-5 (КТП)</t>
  </si>
  <si>
    <t>КЛ-оп.ВЛ в ст.Берег.</t>
  </si>
  <si>
    <t>АПВБ 3х35</t>
  </si>
  <si>
    <t>КЛ-оп.ВЛ в ст. Сосновой 25-27</t>
  </si>
  <si>
    <t>СБ 3х16</t>
  </si>
  <si>
    <t>КЛ-оп.ВЛ в ст. Набережная 24-32А</t>
  </si>
  <si>
    <t>АВВБ 3х25+1х10</t>
  </si>
  <si>
    <t xml:space="preserve">ВЛ и КЛ-0,4кВ от КТПн-5 (ВЛ) </t>
  </si>
  <si>
    <t>Lобщ.=2,966 км</t>
  </si>
  <si>
    <r>
      <rPr>
        <b/>
        <sz val="10"/>
        <rFont val="Times New Roman"/>
        <family val="1"/>
        <charset val="204"/>
      </rPr>
      <t>Л1</t>
    </r>
    <r>
      <rPr>
        <sz val="10"/>
        <rFont val="Times New Roman"/>
        <family val="1"/>
        <charset val="204"/>
      </rPr>
      <t>:ВЛИ-0,4 кВ от КТПн-5 ул. Набережная д.24-32а; ул.Загородная д.55</t>
    </r>
  </si>
  <si>
    <t>СИП-2  3х50+1х70+1х25 = 0,246 км  2х16=0,040 км</t>
  </si>
  <si>
    <r>
      <rPr>
        <b/>
        <sz val="10"/>
        <rFont val="Times New Roman"/>
        <family val="1"/>
        <charset val="204"/>
      </rPr>
      <t>Л2</t>
    </r>
    <r>
      <rPr>
        <sz val="10"/>
        <rFont val="Times New Roman"/>
        <family val="1"/>
        <charset val="204"/>
      </rPr>
      <t>:ВЛИ-0,4кВ от КТПн-5 ул.Береговая д.2-д.18; ул.Набережная д.23,гараж</t>
    </r>
  </si>
  <si>
    <t>СИП-2 3х50+1х70+1х25=0,354км  4х16=0,031км  2х16=0,052км</t>
  </si>
  <si>
    <r>
      <rPr>
        <b/>
        <sz val="10"/>
        <rFont val="Times New Roman"/>
        <family val="1"/>
        <charset val="204"/>
      </rPr>
      <t>Л3</t>
    </r>
    <r>
      <rPr>
        <sz val="10"/>
        <rFont val="Times New Roman"/>
        <family val="1"/>
        <charset val="204"/>
      </rPr>
      <t>: ВЛИ-0,4кВ от КТПн-5 пер.Кушельский д.3-д.8, ул.Набережная д.27-д.60</t>
    </r>
  </si>
  <si>
    <t xml:space="preserve">СИП-2  3х70+1х95+1х25=0,486 км  3х50+1х70+1х25=0,195 км  4х16=0,109 км   2х16=0,011км      </t>
  </si>
  <si>
    <t>Реконстр. 2012г. Приказ №90 о/д от 28 сентября 2012г.</t>
  </si>
  <si>
    <r>
      <rPr>
        <b/>
        <sz val="10"/>
        <rFont val="Times New Roman"/>
        <family val="1"/>
        <charset val="204"/>
      </rPr>
      <t>Л4</t>
    </r>
    <r>
      <rPr>
        <sz val="10"/>
        <rFont val="Times New Roman"/>
        <family val="1"/>
        <charset val="204"/>
      </rPr>
      <t>:ВЛИ-0,4 кВ от КТПн-5 ул.Загородная д.42-д.70</t>
    </r>
  </si>
  <si>
    <t>СИП-2  3х70+1х95+1х25=0,477 км  4х16=0,103 км                  2х16=0,078 км</t>
  </si>
  <si>
    <r>
      <rPr>
        <b/>
        <sz val="10"/>
        <rFont val="Times New Roman"/>
        <family val="1"/>
        <charset val="204"/>
      </rPr>
      <t>Л5</t>
    </r>
    <r>
      <rPr>
        <sz val="10"/>
        <rFont val="Times New Roman"/>
        <family val="1"/>
        <charset val="204"/>
      </rPr>
      <t>:ВЛИ-0,4 кВ от КТПн-5 ул.Загородная д.48,д.50; ул. Сосновая д.37-д.63, ул.Малая Сосновая,17</t>
    </r>
  </si>
  <si>
    <t>СИП-2 3х70+1х95+1х25=0,525 км  3х50+1х70+1х25=0,175 км  4х95+1х25=0,056км   4х16=0,028км</t>
  </si>
  <si>
    <t>Реконстр. Приказ №50 о/д от 31 мая 2013г. Щеглова Т.И.</t>
  </si>
  <si>
    <t>КЛ-6 кВ  оп. ВЛ с ЛР 311-ТП3</t>
  </si>
  <si>
    <t>2015  Строит</t>
  </si>
  <si>
    <t>АСБ2л-6  3х95</t>
  </si>
  <si>
    <t>ООО "Сланцевское объединение "Надежда"</t>
  </si>
  <si>
    <t>ЛЭП-6 кВ оп.ВЛ 36-ТП36</t>
  </si>
  <si>
    <t>А-35; L=0,32км</t>
  </si>
  <si>
    <t xml:space="preserve">ТП-36  </t>
  </si>
  <si>
    <t>Договор ТО № 196/У-15 от 01.01.2016г.</t>
  </si>
  <si>
    <t>6</t>
  </si>
  <si>
    <t>КЛ-6 кВ оп.ВЛ с ЛР 208-ТП4</t>
  </si>
  <si>
    <t>ААШВ-6 3х70</t>
  </si>
  <si>
    <t>ТП-4</t>
  </si>
  <si>
    <t>КЛ-ЗАГС</t>
  </si>
  <si>
    <t>ул.Дзержинского</t>
  </si>
  <si>
    <t>КЛ-котельная</t>
  </si>
  <si>
    <t>ААБ 3х95;        0,05 км</t>
  </si>
  <si>
    <t>КЛ-оп. У бани</t>
  </si>
  <si>
    <t>ААБ 3х95;    2х0,07 км</t>
  </si>
  <si>
    <t xml:space="preserve">КЛ-оп. ВЛ в ст. Дзержинского д.6 </t>
  </si>
  <si>
    <t>ААБ 3х25;      0,02 км</t>
  </si>
  <si>
    <t>КЛ-оп. ВЛ в ст.Дзержинского д.2</t>
  </si>
  <si>
    <t>АВВБ 3х35+1х16;   0,02 км</t>
  </si>
  <si>
    <t>КЛ кот-оп.у бани</t>
  </si>
  <si>
    <t>ААБ 3х95;        0,04 км</t>
  </si>
  <si>
    <r>
      <t xml:space="preserve">ВЛИ от ТП-4 кв-л 6:              </t>
    </r>
    <r>
      <rPr>
        <b/>
        <sz val="10"/>
        <rFont val="Times New Roman"/>
        <family val="1"/>
        <charset val="204"/>
      </rPr>
      <t xml:space="preserve"> L-0,5км:</t>
    </r>
  </si>
  <si>
    <t>Л1: в стор. Дзерж.6-8, пер.Клубный д.4</t>
  </si>
  <si>
    <t>КР 2006г</t>
  </si>
  <si>
    <t>СИП-2А 3х35+1х50+1х25</t>
  </si>
  <si>
    <t>Л2: в сторону пер.Островского д.1-3</t>
  </si>
  <si>
    <t>Л3: в сторону ул.Островского д.1-7, пер.Клубный д.6, ул.Дзержинск.д.2</t>
  </si>
  <si>
    <t>7</t>
  </si>
  <si>
    <t>КЛ-6 кВ ТП4-ТП6</t>
  </si>
  <si>
    <t>АСБу-10 3х95</t>
  </si>
  <si>
    <t>ТП-6 (КТП)</t>
  </si>
  <si>
    <t>КЛ-оп. ВЛ в ст.д.10-12 Дзержинского</t>
  </si>
  <si>
    <t>СБ 3х25</t>
  </si>
  <si>
    <t>КЛ-оп.ВЛ в ст.д.16А Дзержинского</t>
  </si>
  <si>
    <r>
      <t xml:space="preserve">ВЛ и КЛ-0,4кВ от ГКТПн-6 (ВЛ)  </t>
    </r>
    <r>
      <rPr>
        <b/>
        <sz val="10"/>
        <rFont val="Times New Roman"/>
        <family val="1"/>
        <charset val="204"/>
      </rPr>
      <t>Lобщ=0,443 км</t>
    </r>
  </si>
  <si>
    <t>Реконстр. 2012г. Приказ № 64-1 о/д от 29 июня 2012г.</t>
  </si>
  <si>
    <t>Л1: ВЛИ-0,4кВ от ГКТПн-6 ул.Дзержинского д.12,14; ул.Островского,д.11; пер.Клубный д.1/10,3,3а,5/9</t>
  </si>
  <si>
    <t>СИП-2 3х70+1х70+1х25=0,142км 3х16+1х25+1х16=0,064 км</t>
  </si>
  <si>
    <t>Л2:ВЛИ-0,4кВ от ГКТПн-6 ул.Дзержинского д.16,16а,18/1; ул.Островского д.13,15/5; пер.Дзержинского д.3</t>
  </si>
  <si>
    <t>СИП-2 3х70+1х95+1х25=0,176км 3х16+1х25+1х16=0,061км</t>
  </si>
  <si>
    <t>8</t>
  </si>
  <si>
    <t>КЛ-6 кВ ТП6-ТП7</t>
  </si>
  <si>
    <t>ЦААБЛу-6 3х95</t>
  </si>
  <si>
    <t>ТП-7</t>
  </si>
  <si>
    <t>КЛ-оп. ВЛ в ст. Дзержинского, Свердлова</t>
  </si>
  <si>
    <t>АПВБ 3х35+1х16;   2х0,02</t>
  </si>
  <si>
    <t>ул.Свердлова</t>
  </si>
  <si>
    <t xml:space="preserve">ВЛ от ТП-7 </t>
  </si>
  <si>
    <t>РК ВЛ-0,4кВ от ТП-7. Приказ № 89 от 30.09.2013</t>
  </si>
  <si>
    <t>L=0,893 км</t>
  </si>
  <si>
    <t xml:space="preserve">Л1:ВЛИ-0,4кВ от ТП-7 ул.Свердлова д.6-14, д.6-14, д.12б, гараж д.12 </t>
  </si>
  <si>
    <t>СИП-2                                         3х70+1х70+1х25=0,242км; СИП-4   4х25=0,037км</t>
  </si>
  <si>
    <t xml:space="preserve">Л2:ВЛИ-0,4кВ от ТП-7 ул.Свердлова д.1/2, 4, гараж </t>
  </si>
  <si>
    <t>СИП-2                                         3х70+1х70+1х25</t>
  </si>
  <si>
    <t>Л3:ВЛИ-0,4кВ от ТП-7 ул.Дзержинского д.11-15,15а, ул.Декабристов д.5</t>
  </si>
  <si>
    <t>Л4:ВЛИ-0,4кВ от ТП-7 ул.Дзержинского д.3-9</t>
  </si>
  <si>
    <t>9</t>
  </si>
  <si>
    <t>КЛ-6 кВ ТП7-ТП8</t>
  </si>
  <si>
    <t>ААШВ-10 3х50</t>
  </si>
  <si>
    <t>КЛ-Д/сад 14</t>
  </si>
  <si>
    <t>АСБ 3х50;              2х0,185</t>
  </si>
  <si>
    <t>КЛ-филиал школы 2</t>
  </si>
  <si>
    <t>СБ 3х25+1х10</t>
  </si>
  <si>
    <t>КЛ-оп.ВЛ в ст.Чайк.8</t>
  </si>
  <si>
    <t>АВВБ 4х35;                 0,03 км</t>
  </si>
  <si>
    <t>КЛ-ПРУ на тер.ПМК</t>
  </si>
  <si>
    <t>АВВБ 3х185+1х50;    0,165 км</t>
  </si>
  <si>
    <t>КЛ-стадион "Химик"</t>
  </si>
  <si>
    <t>АВВБ 3х25+1х10;      2х0,3 км</t>
  </si>
  <si>
    <t>КЛ-оп. У д.5 Чайков.</t>
  </si>
  <si>
    <t>СБ 3х25;                      0,15 км</t>
  </si>
  <si>
    <t>КЛ- оп. в ст. рынка</t>
  </si>
  <si>
    <t>АВВг 4х70;                0,031 км</t>
  </si>
  <si>
    <t>КЛ Д/с 14-стадион</t>
  </si>
  <si>
    <t>КЛ Д/с 14-оп. Чайк.5</t>
  </si>
  <si>
    <t>СБ 3х25;                      0,03 км</t>
  </si>
  <si>
    <r>
      <t xml:space="preserve">ВЛ-0,4кВ от ТП-8; </t>
    </r>
    <r>
      <rPr>
        <b/>
        <sz val="10"/>
        <rFont val="Times New Roman"/>
        <family val="1"/>
        <charset val="204"/>
      </rPr>
      <t>Lобщ.= 1,27 км</t>
    </r>
  </si>
  <si>
    <t xml:space="preserve">Л1:ВЛИ-0,4кВ от ТП-8 ул.Чайковского д.8-10, Загородная д.97-107 </t>
  </si>
  <si>
    <t>СИП-2А 3х50+1х70+1х25</t>
  </si>
  <si>
    <t xml:space="preserve">Кап. Ремонт 2007г. </t>
  </si>
  <si>
    <t xml:space="preserve">Л2:ВЛИ-0,4кВ            от ТП-8:  -  до ул.Чайковского д.5-9 </t>
  </si>
  <si>
    <t>КР 2006г. 2007</t>
  </si>
  <si>
    <t xml:space="preserve">Л3:ВЛИ-0,4кВ от ТП-8 ул.Дзержинского        д.20-32 </t>
  </si>
  <si>
    <t>СИП-2А 3х50+1х70+1х25=0,293км 4х16=0,027км</t>
  </si>
  <si>
    <t>Рек. Август 2008 Приказ №11 от 29.08.08</t>
  </si>
  <si>
    <t>-  до произв. помещения на ул.Чайковского д.7а (ООО "НАР")</t>
  </si>
  <si>
    <t>СИП-2А 3х95+1х95; L=0,183км</t>
  </si>
  <si>
    <t>совместная подвеска по опорам  №№2-6 Л2</t>
  </si>
  <si>
    <t xml:space="preserve">Кап. ремонт               Октябрь 2008г. </t>
  </si>
  <si>
    <t>10</t>
  </si>
  <si>
    <t>КЛ-6 кВ ТП8-ТП22   1 сек.</t>
  </si>
  <si>
    <t>СБ-6 3х25</t>
  </si>
  <si>
    <t xml:space="preserve">ТП-22 </t>
  </si>
  <si>
    <t>Т1 250</t>
  </si>
  <si>
    <t>КЛ-инфекц. Отдел.</t>
  </si>
  <si>
    <t>КЛ-6 кВ ТП7-ТП22   2 сек.</t>
  </si>
  <si>
    <t>ЦААБлу-6 3х95</t>
  </si>
  <si>
    <t>Т2 250</t>
  </si>
  <si>
    <t>КЛ-поликлиника</t>
  </si>
  <si>
    <t>АСБ 3х120+1х35</t>
  </si>
  <si>
    <t>КЛ-больница гл.корп</t>
  </si>
  <si>
    <t>КЛ-оп.в ст.Сверд.18</t>
  </si>
  <si>
    <t>КЛ- котельная</t>
  </si>
  <si>
    <t>КЛ-прачечная больн.</t>
  </si>
  <si>
    <t>КЛ-д.5 Декабрист.</t>
  </si>
  <si>
    <t>АСБ 3х95+1х35;      0,125 км</t>
  </si>
  <si>
    <t>центр "Мечта"</t>
  </si>
  <si>
    <t>КЛ больница-поликл.</t>
  </si>
  <si>
    <t>АСБ 3х120+1х35;    0,095 км</t>
  </si>
  <si>
    <t>ВЛИ-0,4кВ от ТП-22:  ул.Свердлова д.18-26, ул.Декабристов д.14</t>
  </si>
  <si>
    <t>СИП-2               3х70+1х95+1х25 = 0,219км,  СИП-4 2х16 = 0,026км</t>
  </si>
  <si>
    <t>Рек. Приказ № 131 от 07.07.2015г</t>
  </si>
  <si>
    <t>11</t>
  </si>
  <si>
    <t>КЛ-6 кВ ТП7-ТП10</t>
  </si>
  <si>
    <t>КЛ-КРд.3А Жуковс.</t>
  </si>
  <si>
    <t>АВБбШВ 3х95+1х50</t>
  </si>
  <si>
    <t>ул.Жуковского</t>
  </si>
  <si>
    <t>КЛ д.3А-оп.д.3 Жук.</t>
  </si>
  <si>
    <t>КЛ-Д/сад 11</t>
  </si>
  <si>
    <t>АВВБ 3х50+1х16;    2х0,05</t>
  </si>
  <si>
    <t>КЛ-д.23 Дзержинск.</t>
  </si>
  <si>
    <t>КЛ-д.2 Маяковского</t>
  </si>
  <si>
    <t>КЛ-д.2А Маяковск.</t>
  </si>
  <si>
    <t>АСБ 3х10+1х6</t>
  </si>
  <si>
    <t>КЛ-д.3А Жуковского</t>
  </si>
  <si>
    <r>
      <t xml:space="preserve">ВЛ-0,4кВ от ТП-10  </t>
    </r>
    <r>
      <rPr>
        <b/>
        <sz val="10"/>
        <rFont val="Times New Roman"/>
        <family val="1"/>
        <charset val="204"/>
      </rPr>
      <t xml:space="preserve"> Lобщ=0,84 км:</t>
    </r>
  </si>
  <si>
    <t>Л3: ВЛИ-0,4 кВ от ТП-10 в стор.д.3 ул.Жуковского</t>
  </si>
  <si>
    <t>СИП -2А 3х50+1х70+1х16</t>
  </si>
  <si>
    <t>Л1: ВЛИ-0,4 кВ от ТП-10 до КР №35 в ст.д.2а,2,4 ул.Маяковского, д.19, ул.Дзержинского</t>
  </si>
  <si>
    <t>0,398;  0,071.</t>
  </si>
  <si>
    <t>СИП-2А 3х50+1х70+1х16,  СИП-2А 3х16+1х25</t>
  </si>
  <si>
    <t>Л5: ВЛИ-0,4 кВ от ТП-10 в ст.д.4а,6а,8а ул.Маяковского</t>
  </si>
  <si>
    <t>СИП-2А 3х50+1х70+1х16</t>
  </si>
  <si>
    <t>КЛ оп.11-д.6 Маяк.</t>
  </si>
  <si>
    <t>АВБбШВ 4х70</t>
  </si>
  <si>
    <t>КЛ-6 кВ ТП10-ТП9</t>
  </si>
  <si>
    <t>ТП-9</t>
  </si>
  <si>
    <r>
      <t xml:space="preserve">ВЛ и КЛ 0,4кВ от ТП-9 (КЛ)  </t>
    </r>
    <r>
      <rPr>
        <b/>
        <sz val="10"/>
        <rFont val="Times New Roman"/>
        <family val="1"/>
        <charset val="204"/>
      </rPr>
      <t>L=1,85 км</t>
    </r>
  </si>
  <si>
    <t>Рек. 2015 г.(Подряд) замена тр-ра</t>
  </si>
  <si>
    <t>КЛ-ДК СПЗ</t>
  </si>
  <si>
    <t>КЛ-д.9 Жуковского</t>
  </si>
  <si>
    <t xml:space="preserve"> СБ 3х6+1х4</t>
  </si>
  <si>
    <t>КЛ-д.7 Жуковского</t>
  </si>
  <si>
    <t>АСБ 3х50+1х16</t>
  </si>
  <si>
    <t>КЛ-д.30 Свердлова</t>
  </si>
  <si>
    <t>ААШВ 3х95+1х50</t>
  </si>
  <si>
    <t>КЛ-д.8 Маяковского</t>
  </si>
  <si>
    <t>ГРШ 3х25+1х10</t>
  </si>
  <si>
    <t>КЛ-д.32 Свердлова</t>
  </si>
  <si>
    <t>АВВБ 3х95</t>
  </si>
  <si>
    <t>КЛ-д.7А Жуковского</t>
  </si>
  <si>
    <t>Реконстр.2011 г. Приказ №47/1 от 30.06.2011г.</t>
  </si>
  <si>
    <t>КЛ-д.30А Свердлова</t>
  </si>
  <si>
    <t>КЛ ТП-9  - д/сад ул. Жуковского</t>
  </si>
  <si>
    <t>АВБбШВ 4х240 (2 х 0,360 км)</t>
  </si>
  <si>
    <t>Строит. (тех. присоед ) КС-11 май 2016 г.</t>
  </si>
  <si>
    <t>КЛд.30А Свердлова-д.7Б Жуковского</t>
  </si>
  <si>
    <t>КР1-КР2 д.7Б Жуков</t>
  </si>
  <si>
    <t>КЛ д.7А-д.7Б Жуков</t>
  </si>
  <si>
    <t>КЛ д.7А-д.5 Жуков.</t>
  </si>
  <si>
    <t>КЛ КРд.7А Жуков.-ввод в дом</t>
  </si>
  <si>
    <t>ААБ 3х35+1х10</t>
  </si>
  <si>
    <t>КЛ д.5-оп.д.3 Жуков</t>
  </si>
  <si>
    <t>КЛ  КРд.2-КР оп.д.3 Жуковского</t>
  </si>
  <si>
    <t>КЛ д.2-д.7А Жуков.</t>
  </si>
  <si>
    <t>ВРБ 3х35+1х16</t>
  </si>
  <si>
    <t>Л1: ВЛИ-0,4 кВ от ТП-9 в ст.д.30 ул.Свердлова, д.6 ул.Маяковского.</t>
  </si>
  <si>
    <t>СИП-2 3х95+1х95+1х25=0,265км,  3х95+1х95=0,022км</t>
  </si>
  <si>
    <t>РК ВЛ-0,4кВ от ТП-9 (тех.прис.) Март 2013г. Приказ № 89 от 30.09.2013</t>
  </si>
  <si>
    <t>КЛ-6 кВ ТП9-ТП21</t>
  </si>
  <si>
    <t>Фидер  14-06</t>
  </si>
  <si>
    <t>КЛ-6 кВ РТП14-ТП32</t>
  </si>
  <si>
    <t>СБ-10 3х50</t>
  </si>
  <si>
    <t>Фидер 14-07</t>
  </si>
  <si>
    <t>РТП14-ТП117-ТП65</t>
  </si>
  <si>
    <t>АСБ-6 3х120</t>
  </si>
  <si>
    <t>ТП-117    ГАИ</t>
  </si>
  <si>
    <t>2х160</t>
  </si>
  <si>
    <t>ГАИ</t>
  </si>
  <si>
    <t>ААБл-6 3х150;  L=0,305 км</t>
  </si>
  <si>
    <t>ВЛИ-0,4кВ от ТП-117 ул. Гавриловская  (ВЛИ-0,4кВ от ТП-117 ул. Гавриловская д.2-16, ул.Полевая д.1-5)</t>
  </si>
  <si>
    <t>СИП-2 3х50+1х70+1х25=0,602км, 3х25+1х35+1х16=0,123км, 3х25+1х35=0,132км, 4х16=0,062км, 2х16=0,080км.</t>
  </si>
  <si>
    <t>Реконстр. 2011 г. Приказ № 63 от 29.07.2011г.  Строит-во 2010г. Приказ №25 от 25.03.2011г.</t>
  </si>
  <si>
    <t>КЛ на здание ГАИ</t>
  </si>
  <si>
    <t>ВЛИ на а/стоянку</t>
  </si>
  <si>
    <t>ИП Иванов</t>
  </si>
  <si>
    <t xml:space="preserve">ТП-65 </t>
  </si>
  <si>
    <t>Т1-400</t>
  </si>
  <si>
    <t>КЛ  гл.корпус ЦРБ</t>
  </si>
  <si>
    <t>СБ 3х70+1х25,                          ГРШ 3х35+1х16</t>
  </si>
  <si>
    <t>КР. Распор.№60 от 13.12.11г.; №61 от 15.12.11г.(замена Т1 и Т2)</t>
  </si>
  <si>
    <t>Т2-400</t>
  </si>
  <si>
    <t xml:space="preserve"> инфекц. отдел.</t>
  </si>
  <si>
    <t xml:space="preserve">котельная </t>
  </si>
  <si>
    <t>СБ 3х70+1х25</t>
  </si>
  <si>
    <t>родильное отд.</t>
  </si>
  <si>
    <t>морг</t>
  </si>
  <si>
    <t>ретранслятор</t>
  </si>
  <si>
    <t xml:space="preserve">СБ 3х95+1х35;       2х0,7 </t>
  </si>
  <si>
    <t>ВЛИ-0,4кВ от ТП-65 до гаражей ул. Климчука</t>
  </si>
  <si>
    <t>СИП-2 3х70+1х70=0,328км  СИП-4  4х25=0,040км</t>
  </si>
  <si>
    <t>НС Март 2013г. Приказ № 89 от 30.09.13</t>
  </si>
  <si>
    <t>ВЛИ-0,4кВ от оп.№2   ТП-65 до КРП (гаражи)</t>
  </si>
  <si>
    <t>СИП-2 3х35+1х50+1х16=0,133км  СИП-4  4х35=0,006км</t>
  </si>
  <si>
    <t>Строит. Тех. присоед.2016 г.</t>
  </si>
  <si>
    <t>ВЛ на фек.насосную</t>
  </si>
  <si>
    <t>СЦРБ</t>
  </si>
  <si>
    <t>КЛ на СЦРБ</t>
  </si>
  <si>
    <t>ТП65 - ЛР165</t>
  </si>
  <si>
    <t>СБ-6 3х50</t>
  </si>
  <si>
    <t>АСБгЛШВ-10 3х150</t>
  </si>
  <si>
    <t>оп.ВЛ фид.14-07 - ТП43</t>
  </si>
  <si>
    <t>ТП-42 (КТП) ул.Гавриловская</t>
  </si>
  <si>
    <r>
      <t xml:space="preserve">ВЛИ-0,4кВ от ТП-42 ул. Гавриловская </t>
    </r>
    <r>
      <rPr>
        <b/>
        <sz val="10"/>
        <rFont val="Times New Roman"/>
        <family val="1"/>
        <charset val="204"/>
      </rPr>
      <t>Lобщ.= 1,261 км</t>
    </r>
  </si>
  <si>
    <t>РК.Распор.№67 от 30.12.11г. (замена ТП с тр-ром)</t>
  </si>
  <si>
    <r>
      <rPr>
        <b/>
        <sz val="10"/>
        <rFont val="Times New Roman"/>
        <family val="1"/>
        <charset val="204"/>
      </rPr>
      <t>Л1:</t>
    </r>
    <r>
      <rPr>
        <sz val="10"/>
        <rFont val="Times New Roman"/>
        <family val="1"/>
        <charset val="204"/>
      </rPr>
      <t xml:space="preserve">  ул.Гавриловская д.28-56</t>
    </r>
  </si>
  <si>
    <t xml:space="preserve">СИП-2 3х50+1х70+1х25=0,321км,  3х25+1х35+1х16=0,139км, 4х16+1х25=0,038км         4х16=0,187 км, 2х16=0,020км.  </t>
  </si>
  <si>
    <t>Реконстр. 2012г. Приказ № 81 о/д от 31 августа 2012г.; РК_Приказ № 137 о/д от 31.12.2013</t>
  </si>
  <si>
    <r>
      <rPr>
        <b/>
        <sz val="10"/>
        <rFont val="Times New Roman"/>
        <family val="1"/>
        <charset val="204"/>
      </rPr>
      <t>Л2:</t>
    </r>
    <r>
      <rPr>
        <sz val="10"/>
        <rFont val="Times New Roman"/>
        <family val="1"/>
        <charset val="204"/>
      </rPr>
      <t xml:space="preserve">  ул.Гавриловская д.17-35, ул.Полевая д.1-5, ул.Правокушельская д.7</t>
    </r>
  </si>
  <si>
    <t xml:space="preserve">СИП-2 3х50+1х70+1х25=0,417км,  1х25+1х35=0,069км,  4х16=0,078 км, 2х16=0,030км.  </t>
  </si>
  <si>
    <t>ООО "Пет.керам.</t>
  </si>
  <si>
    <t>КЛ-6кВ оп.ВЛ с ЛР 172 - ТП43</t>
  </si>
  <si>
    <t>АСБ-6 3х120;  L=0,035 км</t>
  </si>
  <si>
    <t>Договор 17-ТО</t>
  </si>
  <si>
    <t>оп.ВЛ - ЛР323 (ТП-41)</t>
  </si>
  <si>
    <t>ТП-41 ул.Гавриловская</t>
  </si>
  <si>
    <t>КЛ  - Гавриловская, 48а (ВРУ мастерских ПромИнвестГрупп)</t>
  </si>
  <si>
    <t>ВБбШв-1 4х95;   2х0,145 км</t>
  </si>
  <si>
    <t>ПромИнвестГрупп</t>
  </si>
  <si>
    <t>КЛ-6кВ оп. С ЛР 323 - ТП41</t>
  </si>
  <si>
    <t>-</t>
  </si>
  <si>
    <t>ВЛ - на Зел. хоз-во</t>
  </si>
  <si>
    <t>АСБ-6 3х35</t>
  </si>
  <si>
    <t>080001356</t>
  </si>
  <si>
    <t>ВЛИ-0,4кВ от ТП-41 до д.48а по ул. Гавриловская</t>
  </si>
  <si>
    <t>СИП-2 3х35+1х50</t>
  </si>
  <si>
    <t>Строит. Приказ № 282/2 от 30.09.2016г</t>
  </si>
  <si>
    <t>ЛР165 -ТП47</t>
  </si>
  <si>
    <t>АС-70</t>
  </si>
  <si>
    <t>ТП-44 (КТП)           ул.ИТР</t>
  </si>
  <si>
    <r>
      <t xml:space="preserve"> ВЛИ-0,4кВ от ТП-44</t>
    </r>
    <r>
      <rPr>
        <b/>
        <sz val="10"/>
        <rFont val="Times New Roman"/>
        <family val="1"/>
        <charset val="204"/>
      </rPr>
      <t xml:space="preserve">  Общ. Дл.=1,891 км.</t>
    </r>
    <r>
      <rPr>
        <sz val="10"/>
        <rFont val="Times New Roman"/>
        <family val="1"/>
        <charset val="204"/>
      </rPr>
      <t xml:space="preserve">            Л1: ВЛИ-0,4кВ от ТП-44  ул.ИТР д. 1-7, 20-32, Комс.ш.18-28</t>
    </r>
  </si>
  <si>
    <t>СИП-2А 3х50+1х70+1х25=0,386 км  3х25+1х35 = 0,184 км  3х16+1х25 = 0,127 км   2х16=0,058 км</t>
  </si>
  <si>
    <t>Рек.  Сент. 2008 г.  Приказ №14 от 20.10.08; Рек (тех.прис) Пр.№133 от 29.12.12г</t>
  </si>
  <si>
    <t>СИП-3 1х70</t>
  </si>
  <si>
    <t>2х16 = 0,058 км</t>
  </si>
  <si>
    <t>Л2: ВЛИ-0,4кВ от ТП-44   ул.ИТР д.9-27,  38-42.</t>
  </si>
  <si>
    <t xml:space="preserve">СИП-2А 3х50+1х70+1х25=0,513 км  3х16+1х25+1х16=0,060 км  4х16=0,040км   2х16=0,017км                           </t>
  </si>
  <si>
    <t>Рек.  Сент. 2008 г.  Приказ №13 от 30.09.08;</t>
  </si>
  <si>
    <t>Л3: ВЛИ-0,4кВ от ТП-44   ул. Комс.ш.30-54</t>
  </si>
  <si>
    <t>Рек.  Февр. 2010 г.  Приказ №4 от 26.02.10</t>
  </si>
  <si>
    <t xml:space="preserve">ВЛИ-0,4кВ от оп.№20 Л3 ТП-44 до оп.№34  по Комсомольскому шоссе (уч-ки №5в,5г) </t>
  </si>
  <si>
    <t>Строит. Тех. прис.Сентябрь 2015г. (Сапунов)</t>
  </si>
  <si>
    <t xml:space="preserve">ВЛИ-0,4кВ от оп.№29 Л3 ТП-44 до опоры №32 по Комсомольскому шоссе (до уч-ка заявителя) </t>
  </si>
  <si>
    <t>Строит. Тех. прис.Сентябрь 2015г. (Никитин)</t>
  </si>
  <si>
    <t>080001357</t>
  </si>
  <si>
    <t xml:space="preserve">ВЛЗ-6кВ   опора №14 ВЛ-6кВ фид.14-07  - ТП-4140 </t>
  </si>
  <si>
    <t>СИП-3  1х50</t>
  </si>
  <si>
    <r>
      <t xml:space="preserve">ТП-4140 (КТП) Комсомольское шоссе.                    </t>
    </r>
    <r>
      <rPr>
        <sz val="8"/>
        <rFont val="Times New Roman"/>
        <family val="1"/>
        <charset val="204"/>
      </rPr>
      <t>инв. № 080001358</t>
    </r>
  </si>
  <si>
    <t>ВЛИ-0,4кВ от ТП-4140 до участков заявителей по Комсомольскому шоссе</t>
  </si>
  <si>
    <t xml:space="preserve">СИП-2  3х95+1х95+1х25=0,5 км  3х25+1х35=0,030 км         СИП-4  4х16=0,038км </t>
  </si>
  <si>
    <t>Строит. Тех. прис. Приказ № 282/2 от 30.09.2016г.; (Иовлев)</t>
  </si>
  <si>
    <t>ТП-45 (КТПн) Заготзерно</t>
  </si>
  <si>
    <t>Л1: ВЛИ-0,4кВ от ТП-45 ул.ИТР 44-56, Комс.ш.56-88, участок 15, ул. Садовая</t>
  </si>
  <si>
    <t xml:space="preserve">СИП-2А  3х70+1х70+1х25=0,242км, 3х50+1х70+1х25=0,806км, 3х35+1х50+1х25=0,172км,  СИП-2 3х25+1х35 =0,240км, 4х16=0,037км, 4х25=0,159км, 2х16=0,024км.                           </t>
  </si>
  <si>
    <t>Рек.  Март. 2010 г.  Приказ №5 от 31.03.10; Рек.2011г. Приказ №76 от 30.09.2011г.  Рек.(тех.прис.) Приказ №83 от 30.09.2014г.</t>
  </si>
  <si>
    <t>ООО "Плюсса-лес"</t>
  </si>
  <si>
    <t>А-50; L=1,02 км</t>
  </si>
  <si>
    <t xml:space="preserve">ТП-76 </t>
  </si>
  <si>
    <t>ООО "Тарник"</t>
  </si>
  <si>
    <t>А-50; L=0,032 км</t>
  </si>
  <si>
    <t xml:space="preserve">ТП-96 </t>
  </si>
  <si>
    <t>ГУ Сланцевск. Лесхоз</t>
  </si>
  <si>
    <t>А-50; L=0,15 км</t>
  </si>
  <si>
    <t xml:space="preserve">ТП-46 </t>
  </si>
  <si>
    <t>ПО "Сланцы"</t>
  </si>
  <si>
    <t>А-50; L=0,054 км</t>
  </si>
  <si>
    <t xml:space="preserve">ТП-97 </t>
  </si>
  <si>
    <t>ГП Сланцевск. ДРСУ</t>
  </si>
  <si>
    <t xml:space="preserve">ТП-47 </t>
  </si>
  <si>
    <t>ТП-129 (КТПС)</t>
  </si>
  <si>
    <t>ВЛИ    Комсомольское шоссе, д.19а, 19б</t>
  </si>
  <si>
    <t>СИП-2 3х16+1х25+1х16 =0,125км,  4х16=0,030 км.</t>
  </si>
  <si>
    <t>Строительстыво Приказ № 120 от 18.11.12г</t>
  </si>
  <si>
    <t>Комсомольское шоссе</t>
  </si>
  <si>
    <t>19</t>
  </si>
  <si>
    <t>ТП47-ТП48</t>
  </si>
  <si>
    <t xml:space="preserve">ТП-48 (КТП)        пос. Сосновка </t>
  </si>
  <si>
    <t>ВЛИ-0,4кВ от ГКТПн-48 общ. Дл.=1,64</t>
  </si>
  <si>
    <t>НС  (ОАО "СЗЭСМ"). Приказ №25-1  от 31.03.2014 г.</t>
  </si>
  <si>
    <t>опора №72 - ТП48</t>
  </si>
  <si>
    <t>СИП-3  3х(1х70)</t>
  </si>
  <si>
    <t>ВЛИ  пос. Сосновка L=1,0 км:</t>
  </si>
  <si>
    <t>Кап.рем.  Июнь 2006г</t>
  </si>
  <si>
    <t>Л1: на пилораму</t>
  </si>
  <si>
    <t>СИП-2А 3х35+1х50</t>
  </si>
  <si>
    <t>Л4: на насосную</t>
  </si>
  <si>
    <t>Л2: на пос. Сосновка</t>
  </si>
  <si>
    <t>Л3:ВЛИ  ул. Сосновка</t>
  </si>
  <si>
    <t>20</t>
  </si>
  <si>
    <t>ТП-49 (КТП) пос.Лесопункта</t>
  </si>
  <si>
    <r>
      <t xml:space="preserve">ВЛ-0,4кВ от ГКТПн-49  </t>
    </r>
    <r>
      <rPr>
        <b/>
        <sz val="10"/>
        <rFont val="Times New Roman"/>
        <family val="1"/>
        <charset val="204"/>
      </rPr>
      <t>Lобщ.=2,04км</t>
    </r>
  </si>
  <si>
    <t>Реконстр. 2011 г.  Приказ № 66 от 30.08.2011г.</t>
  </si>
  <si>
    <r>
      <rPr>
        <b/>
        <sz val="10"/>
        <rFont val="Times New Roman"/>
        <family val="1"/>
        <charset val="204"/>
      </rPr>
      <t>Л1:</t>
    </r>
    <r>
      <rPr>
        <sz val="10"/>
        <rFont val="Times New Roman"/>
        <family val="1"/>
        <charset val="204"/>
      </rPr>
      <t xml:space="preserve"> ВЛИ-0,4кВ от ТП-49 Станция Сланцы д.2-34</t>
    </r>
  </si>
  <si>
    <t xml:space="preserve">СИП-2А  3х70+1х95+1х25=0,849км, 3х35+1х50+1х25=0,125км, 4х16=0,064км, 2х16=0,112км.                           </t>
  </si>
  <si>
    <r>
      <rPr>
        <b/>
        <sz val="10"/>
        <rFont val="Times New Roman"/>
        <family val="1"/>
        <charset val="204"/>
      </rPr>
      <t>Л2:</t>
    </r>
    <r>
      <rPr>
        <sz val="10"/>
        <rFont val="Times New Roman"/>
        <family val="1"/>
        <charset val="204"/>
      </rPr>
      <t xml:space="preserve"> ВЛИ-0,4кВ от ТП-49 ул.Станция Сланцы д.40-42, 12-я дист.Ст.Сланцы 157, д.1-д.2</t>
    </r>
  </si>
  <si>
    <t xml:space="preserve">СИП-2А  3х95+1х95+1х25=0,411км, 3х50+1х70+1х25=0,163км, 3х50+1х70=0,185км, 4х16=0,090км, 2х16=0,041км.                           </t>
  </si>
  <si>
    <t>Окт.ж/д</t>
  </si>
  <si>
    <t>ТП-50 Окт. ж/д</t>
  </si>
  <si>
    <t>21</t>
  </si>
  <si>
    <t>ТП-40Б (КТП) пос.Лесхоза</t>
  </si>
  <si>
    <t>ВЛ-0,4кВ от ГКТПн-40Б. L общ.=1,307 км</t>
  </si>
  <si>
    <t>Реконстр. (тех. прис.)  Приказ № 83 от 30.09.2014г.; Реконстр. Декабрь 2015г, февраль 2016 г.</t>
  </si>
  <si>
    <r>
      <rPr>
        <b/>
        <sz val="10"/>
        <rFont val="Times New Roman"/>
        <family val="1"/>
        <charset val="204"/>
      </rPr>
      <t>Л1:</t>
    </r>
    <r>
      <rPr>
        <sz val="10"/>
        <rFont val="Times New Roman"/>
        <family val="1"/>
        <charset val="204"/>
      </rPr>
      <t xml:space="preserve"> ВЛИ-0,4кВ от ГКТПн-40Б ул.Сиреневая д.7-17, ул.Светлая д.10-14</t>
    </r>
  </si>
  <si>
    <t xml:space="preserve">СИП-2  3х70+1х95+1х25                      </t>
  </si>
  <si>
    <r>
      <rPr>
        <b/>
        <sz val="10"/>
        <rFont val="Times New Roman"/>
        <family val="1"/>
        <charset val="204"/>
      </rPr>
      <t>Л2:</t>
    </r>
    <r>
      <rPr>
        <sz val="10"/>
        <rFont val="Times New Roman"/>
        <family val="1"/>
        <charset val="204"/>
      </rPr>
      <t xml:space="preserve"> ВЛИ-0,4кВ от ГКТПн-40Б ул.Сиреневая д.1-5, ул.Светлая д.1-7, 2-8</t>
    </r>
  </si>
  <si>
    <t xml:space="preserve">СИП-2  3х70+1х95+1х25=0,460 км;  СИП-4 2х16=0,028 км                      </t>
  </si>
  <si>
    <t>Реконстр. Февраль 2016г. (тех. присоед. Андреянова Т.Г.) Приказ № 101/1 от 31 мая 2016г.</t>
  </si>
  <si>
    <r>
      <rPr>
        <b/>
        <sz val="10"/>
        <rFont val="Times New Roman"/>
        <family val="1"/>
        <charset val="204"/>
      </rPr>
      <t>Л3:</t>
    </r>
    <r>
      <rPr>
        <sz val="10"/>
        <rFont val="Times New Roman"/>
        <family val="1"/>
        <charset val="204"/>
      </rPr>
      <t xml:space="preserve"> ВЛИ-0,4кВ от ГКТПн-40Б ул.Светлая д.9-13</t>
    </r>
  </si>
  <si>
    <t xml:space="preserve">СИП-2  3х70+1х95+1х25 = 0,406км, 3х50+1х70+1х25 = 0,078км                      </t>
  </si>
  <si>
    <t>КЛ ул.Сиреневая, ул.Светлая</t>
  </si>
  <si>
    <t>2х0,017</t>
  </si>
  <si>
    <t>АВВГ 3х70+1х25</t>
  </si>
  <si>
    <t>Сланц. Лесхоз</t>
  </si>
  <si>
    <t>АСБ; L=0,1 км</t>
  </si>
  <si>
    <t>ТП-40                       Сланцевский лесхоз</t>
  </si>
  <si>
    <t>Фидер 14-08</t>
  </si>
  <si>
    <t>КЛ-6 кВ  РТП14-ТП109 II сек.</t>
  </si>
  <si>
    <t>ААБ-6 3х150</t>
  </si>
  <si>
    <t>АСБ2л-10 3х185</t>
  </si>
  <si>
    <t>КЛ-6кВ ТП109  2сек.-ТП51</t>
  </si>
  <si>
    <t>КЛ ТП51-д.23 Ленина</t>
  </si>
  <si>
    <t>АСБ 3х95+1х35      2х0,12</t>
  </si>
  <si>
    <t>ул. Ленина</t>
  </si>
  <si>
    <t>КЛ - д.21 Ленина</t>
  </si>
  <si>
    <t>АПВБ 3х35+1х16   2х0,022</t>
  </si>
  <si>
    <t>КЛ - кр1д.19а Ленина</t>
  </si>
  <si>
    <t>КЛ - д.19б Ленина</t>
  </si>
  <si>
    <t>ААВБ 3х95+1х35</t>
  </si>
  <si>
    <t>КЛ ТП51-ТП122</t>
  </si>
  <si>
    <t>АСБУ 3х95+1х35    2х0,19</t>
  </si>
  <si>
    <t>КЛ д.19-д.21 Ленина</t>
  </si>
  <si>
    <t>КЛ д.21-д.23 Ленина</t>
  </si>
  <si>
    <t>КЛ д.19б-КР1 д.19а Ленина</t>
  </si>
  <si>
    <t>АПВБ 3х95+1х35</t>
  </si>
  <si>
    <t>КЛ КР1-КР2 д.19а Ленина</t>
  </si>
  <si>
    <t>КЛ-6кВ ТП51-ТП52</t>
  </si>
  <si>
    <t>КЛ ТП52-КР2 д.19а Ленина</t>
  </si>
  <si>
    <t>ул. Чкалова</t>
  </si>
  <si>
    <t>КЛ -д.19 Ленина</t>
  </si>
  <si>
    <t>КЛ-6кВ ТП52-ТП53</t>
  </si>
  <si>
    <t>СБ-6 3х70</t>
  </si>
  <si>
    <t>КЛ -д.14 Чкалова</t>
  </si>
  <si>
    <t>ААБ 3х50+1х25     0,095 км</t>
  </si>
  <si>
    <t>КЛ  ТП52-ТП72</t>
  </si>
  <si>
    <t>АСБ 3х120+1х95</t>
  </si>
  <si>
    <t>КЛ -д.17 Чкалова</t>
  </si>
  <si>
    <t>КЛ КР2 д.17 Чкалова -д.19в Ленина</t>
  </si>
  <si>
    <t>КЛ КР2 д.17 Чкалова-КР2 д.19а Ленина</t>
  </si>
  <si>
    <t>КЛ КР1-КР2 д.17 Чкалова</t>
  </si>
  <si>
    <t>КЛ д.19в-д.19б Ленина</t>
  </si>
  <si>
    <t>КЛ д.19в-д.21б Ленина</t>
  </si>
  <si>
    <t>ААБЛ 3х95</t>
  </si>
  <si>
    <t>КЛ д.19б-д.21а Ленина</t>
  </si>
  <si>
    <t>КЛ д.13-д.15 Чкалова</t>
  </si>
  <si>
    <t>КЛ-6кВ ТП52-ТП72</t>
  </si>
  <si>
    <t xml:space="preserve">ТП-72 </t>
  </si>
  <si>
    <t xml:space="preserve">КЛ-0,4кВ от ТП-72. Lобщ.=0,815 км </t>
  </si>
  <si>
    <t>Кирова,24</t>
  </si>
  <si>
    <t>КЛ - д.24 Кирова</t>
  </si>
  <si>
    <t xml:space="preserve">АСБ 3х95+1х50;        2х0,03 </t>
  </si>
  <si>
    <t>КЛ - д.11 Ленина</t>
  </si>
  <si>
    <t xml:space="preserve">АСБ 3х95+1х50;        2х0,04 </t>
  </si>
  <si>
    <t>КЛ - д.13 Ленина</t>
  </si>
  <si>
    <t>КЛ д.13-д.15 Ленина</t>
  </si>
  <si>
    <t>АСБ2л  4х95</t>
  </si>
  <si>
    <t>РК КЛ-0,4кВ от ТП-72. Приказ № 89 от 30.09.2013</t>
  </si>
  <si>
    <t>КЛ д.15-д.17 Ленина</t>
  </si>
  <si>
    <t>КЛ д.17-д.19 Ленина</t>
  </si>
  <si>
    <t>АСБ 3х95+1х50</t>
  </si>
  <si>
    <t>КЛ д.13Ленина-КР1 д.14 Чкалова</t>
  </si>
  <si>
    <t>АСБ 3х120+1х35;       0,04 км</t>
  </si>
  <si>
    <t>КЛ КР1-КР2 д.14 Чкалова</t>
  </si>
  <si>
    <t>АСБ 3х120+1х35;       0,06 км</t>
  </si>
  <si>
    <t>КЛ д.22- д.24 Кирова</t>
  </si>
  <si>
    <t>-"-</t>
  </si>
  <si>
    <t>СИП 3х70+1х70</t>
  </si>
  <si>
    <t>ВЛ  КР№251 д.15 ул.Ленина - КРП гаражи</t>
  </si>
  <si>
    <t>СИП-2 3х25+1х35</t>
  </si>
  <si>
    <t>Допуск Ростехнадзора август 2015г.</t>
  </si>
  <si>
    <t>КЛ-6кВ  ТП72-ТП73</t>
  </si>
  <si>
    <t>АСБ-6 3х50</t>
  </si>
  <si>
    <t>КЛ - ДК "Горняков"</t>
  </si>
  <si>
    <t>СБ 3х50+1х25;           2х0,02</t>
  </si>
  <si>
    <t>ДК "Горняков"</t>
  </si>
  <si>
    <t>КЛ - маг. Стимул</t>
  </si>
  <si>
    <t>ААШВ 3х35+1х16;    2х0,06 км</t>
  </si>
  <si>
    <r>
      <t xml:space="preserve">ВЛИ-0,4кВ от ТП-73                  </t>
    </r>
    <r>
      <rPr>
        <b/>
        <sz val="10"/>
        <rFont val="Times New Roman"/>
        <family val="1"/>
        <charset val="204"/>
      </rPr>
      <t>L общ = 0,665 км</t>
    </r>
  </si>
  <si>
    <t>Л2: ВЛИ в ст. Чкалова д.2-6, Партизанская д.1-5, Ленина 1-3</t>
  </si>
  <si>
    <t>Рек (тех.прис) Пр.№89 от 30.09.13г</t>
  </si>
  <si>
    <t>Л1: ВЛИ в ст.Чкалова д.8, Кирова д.29-33, Ленина д.7.</t>
  </si>
  <si>
    <t>СИП-2А  3х35+1х50+1х16, 3х16+1х25 = 0,330 км;                    СИП-4 4х35=0,026 км</t>
  </si>
  <si>
    <t>Рек (тех.прис) Пр.№133 от 29.12.12г</t>
  </si>
  <si>
    <t>КЛ-6 кВ ТП73-ТП125</t>
  </si>
  <si>
    <t>ГКТПн-125</t>
  </si>
  <si>
    <t>КЛ-ангар</t>
  </si>
  <si>
    <t>ВБбШВ 4х185;     0,196 км</t>
  </si>
  <si>
    <t>АСБ2л-10 3х120;   0,225 км</t>
  </si>
  <si>
    <r>
      <rPr>
        <b/>
        <sz val="10"/>
        <rFont val="Times New Roman"/>
        <family val="1"/>
        <charset val="204"/>
      </rPr>
      <t xml:space="preserve">Соболев С.Г" </t>
    </r>
    <r>
      <rPr>
        <sz val="10"/>
        <rFont val="Times New Roman"/>
        <family val="1"/>
        <charset val="204"/>
      </rPr>
      <t>ул.Партизанская</t>
    </r>
  </si>
  <si>
    <t>Фидер 14-09</t>
  </si>
  <si>
    <t>КЛ-6 кВ РТП14-ТП111</t>
  </si>
  <si>
    <t>АСБ-6 3х185</t>
  </si>
  <si>
    <t>ТП-111</t>
  </si>
  <si>
    <t>Т1 - 400</t>
  </si>
  <si>
    <t>КЛ-д.20 Ш.Слава</t>
  </si>
  <si>
    <t>АСБу 3х95+1х25</t>
  </si>
  <si>
    <t>ААБл-10 3х150</t>
  </si>
  <si>
    <t>ул. Ш.Славы</t>
  </si>
  <si>
    <t>Т2- 400</t>
  </si>
  <si>
    <t>КЛ-д.22 Ш.Слава</t>
  </si>
  <si>
    <t>АСБу 3х185+1х50   2х0,120</t>
  </si>
  <si>
    <t>КЛ-д.24 Ш.Слава</t>
  </si>
  <si>
    <t>ААШПСУ 3х185    2х0,09</t>
  </si>
  <si>
    <t>КЛ д.22 Ш.Слава-оп.ВЛ Парковая</t>
  </si>
  <si>
    <t>АСБу 3х70+1х35</t>
  </si>
  <si>
    <r>
      <t xml:space="preserve">ВЛ-0,4кВ от ТП-111 </t>
    </r>
    <r>
      <rPr>
        <b/>
        <sz val="10"/>
        <rFont val="Times New Roman"/>
        <family val="1"/>
        <charset val="204"/>
      </rPr>
      <t>Lобщ.= 1,043 км.</t>
    </r>
  </si>
  <si>
    <t xml:space="preserve">Л1: ВЛ-0,4кВ от ТП-111 ул.Речная д.44-59,  ул.Зеленая д.20,22, ул.Парковая </t>
  </si>
  <si>
    <t>СИП-2А 3х50+1х70+1х25=0,309км 3х16+1х25=0,087км  1х16+1х25=0,123км</t>
  </si>
  <si>
    <t>КР  Сентябрь 2006г     по бухг. Дл.=0,92км      (в т.ч. ул.Полевая д.9-15);  Рек (тех.прис) Приказ №81 от 31.08.12г</t>
  </si>
  <si>
    <t>Л3: ВЛ-Парковая д.6-14, Вокзальная, ПБ "Телеком" ул. Вокзальная севернее д.32</t>
  </si>
  <si>
    <t xml:space="preserve">СИП-2А 3х50+1х70+1х25=0,214км,  3х25+1х35+1х16=0,126км, СИП-2 3х50+1х70=0,050 км. </t>
  </si>
  <si>
    <t>КР  Сентябрь 2006;  Реконстр (тех. присоед)  Приказ №83 от 30.09.2014 г.</t>
  </si>
  <si>
    <t>Л4: ВЛИ- ул.Ш.Славы д.11</t>
  </si>
  <si>
    <t>СИП-2 3х50+1х70</t>
  </si>
  <si>
    <t>Рек. Приказ №170 о/д от 31.08.2015г. (по сущ. опорам Л2 ул.Речная, д.33-39)</t>
  </si>
  <si>
    <t>Л2: ВЛИ-0,4кВ от ТП-111 ул.Зеленая.д.12,14, 17,19/23, ул.Вокзальная д.16-28,25-27, Речная д.33-39, пер.Хлебный д.3,4,7,9; пер.Кривой д.44</t>
  </si>
  <si>
    <t>СИП-2А               3х70+1х70+1х25 = 0,142 км  3х50+1х70+1х25 = 0,161 км  4х16 = 0,087 км</t>
  </si>
  <si>
    <t>Реконстр. ВЛ-0,4кВ от ТП-112. Декабрь 2009г.</t>
  </si>
  <si>
    <t>Строит. ВЛИ-0,4кВ от оп. № 27  ТП-111 до участка ул. Парковая</t>
  </si>
  <si>
    <t>СИП-4  4х16</t>
  </si>
  <si>
    <t>Строит. Июнь 2016г.</t>
  </si>
  <si>
    <t>КЛ-6 кВ ТП111-ТП61</t>
  </si>
  <si>
    <t xml:space="preserve">КЛ-0,4кВ ТП61-д.13Гагарина </t>
  </si>
  <si>
    <t>АВВБГ 3х120+1х35</t>
  </si>
  <si>
    <t>ААБл-6 3х150</t>
  </si>
  <si>
    <t>- д.9а Гагарина</t>
  </si>
  <si>
    <t>АВВГ 4х70</t>
  </si>
  <si>
    <t>АРБ 3х25+1х10</t>
  </si>
  <si>
    <t>- КР2 д.11 Гагарина</t>
  </si>
  <si>
    <t>- ГРП</t>
  </si>
  <si>
    <t>- КР1 д.7 Гагарина</t>
  </si>
  <si>
    <t>- д.9 Гагарина</t>
  </si>
  <si>
    <t>0,2</t>
  </si>
  <si>
    <t>- д.5а Гагарина</t>
  </si>
  <si>
    <t>АСБу 3х185+1х95;  0,185 км</t>
  </si>
  <si>
    <t>Шв. Фабрика</t>
  </si>
  <si>
    <t>КР1-КР2 Гагарина</t>
  </si>
  <si>
    <t>СБ 3х70;                     0,04 км</t>
  </si>
  <si>
    <t>КР2 д.7-КРд.9 Гагарина</t>
  </si>
  <si>
    <t>0,105</t>
  </si>
  <si>
    <t>д.9-КР1 д.11 Гагарина</t>
  </si>
  <si>
    <t>0,125</t>
  </si>
  <si>
    <t>КР1-КР2 д.11 Гагарина</t>
  </si>
  <si>
    <t>0,055</t>
  </si>
  <si>
    <t>КР2 д.11-КР1 д.13 Гагарина</t>
  </si>
  <si>
    <t>0,07</t>
  </si>
  <si>
    <t>АВВБГ 3х120+1х50</t>
  </si>
  <si>
    <t>КР1-КР2 д.13 Гагарина</t>
  </si>
  <si>
    <t>0,06</t>
  </si>
  <si>
    <t>КР2 д.13 Гагарина-д.24 Ш.Слава</t>
  </si>
  <si>
    <t>0,17</t>
  </si>
  <si>
    <t>ААШПСУ 3х185</t>
  </si>
  <si>
    <t>КР д/с 10-д.9а Гагарина</t>
  </si>
  <si>
    <t>0,154</t>
  </si>
  <si>
    <t>АПВБ 3х70+1х25</t>
  </si>
  <si>
    <t>ВЛИ-0,4кВ от ТП-61 до гаражей ул.Гагарина, д.7.1</t>
  </si>
  <si>
    <t>0,026</t>
  </si>
  <si>
    <t>Строит. Приказ №31 о/д от 30.04.2014 г.</t>
  </si>
  <si>
    <r>
      <t xml:space="preserve">ВЛ и КЛ 6кВ от РТП-14 (КЛ) </t>
    </r>
    <r>
      <rPr>
        <i/>
        <sz val="10"/>
        <rFont val="Times New Roman"/>
        <family val="1"/>
        <charset val="204"/>
      </rPr>
      <t xml:space="preserve"> КЛ-6 кВ ТП61-ТП62</t>
    </r>
  </si>
  <si>
    <t>АСБ2Л-10 3х95</t>
  </si>
  <si>
    <t>КЛ-0,4кВ ТП62-КР1 д.58 Гагарина</t>
  </si>
  <si>
    <t>АСБ 3х70+1х25</t>
  </si>
  <si>
    <t>- КР1 д.5 Гагарина</t>
  </si>
  <si>
    <t>- КР1 д.52 Гагарина</t>
  </si>
  <si>
    <t>- д/с 10</t>
  </si>
  <si>
    <t>- д.1а Гагарина</t>
  </si>
  <si>
    <t>-КР д/с 10</t>
  </si>
  <si>
    <t>КР1-КР2 д.52 Гагарина</t>
  </si>
  <si>
    <t>КР2 д.52-д.3 Гагарина</t>
  </si>
  <si>
    <t>д.3-КР2 д.5 Гагарина</t>
  </si>
  <si>
    <t>КР1-КР2 д.5 Гагарина</t>
  </si>
  <si>
    <t>КР1-КР2 д.58 Гагарина</t>
  </si>
  <si>
    <t>КР2 д.58-д.1а Гагарина</t>
  </si>
  <si>
    <t>КЛ-6 кВ ТП62-ТП63</t>
  </si>
  <si>
    <t>АСБ-6 3х95</t>
  </si>
  <si>
    <t>КЛ-0,4кВ ТП63-КР1 д.50 Кирова</t>
  </si>
  <si>
    <t>КР. Распор.№40 от 14.06.12г.(замена тр-ра)</t>
  </si>
  <si>
    <t>ул.Кирова</t>
  </si>
  <si>
    <t>КЛ -д.46 Кирова</t>
  </si>
  <si>
    <t>КЛ -д.46а Кирова</t>
  </si>
  <si>
    <t>КЛ - д.46в Кирова</t>
  </si>
  <si>
    <t>КЛ  д.46б-д.46в Кирова</t>
  </si>
  <si>
    <t>КЛ д.46а-д.46б Кирова</t>
  </si>
  <si>
    <t>КЛ -котельная</t>
  </si>
  <si>
    <t xml:space="preserve">СБ 3х16+1х10;         2х0,025 </t>
  </si>
  <si>
    <t xml:space="preserve">АСБ 3х16+1х10 </t>
  </si>
  <si>
    <t>КЛ -КР1-КР2 д.50 Кирова</t>
  </si>
  <si>
    <t>АСБ 3х70+1х25;         3х0,1</t>
  </si>
  <si>
    <t>КР2-КР3 д.50 Кирова</t>
  </si>
  <si>
    <t>АСБ 3х70+1х25;         2х0,05</t>
  </si>
  <si>
    <t>КЛ КР3 д.50-д.46 Кирова</t>
  </si>
  <si>
    <t>КЛ  д.46-д.44 Кирова</t>
  </si>
  <si>
    <t>КЛ-6 кВ  ТП63-ТП64</t>
  </si>
  <si>
    <t>КЛ  ТП64-д/с 5</t>
  </si>
  <si>
    <t>АСБ 3х120+1х50;    2х0,125</t>
  </si>
  <si>
    <t>КЛ -д.42 Кирова</t>
  </si>
  <si>
    <t>ВЛИ ТП64-д.42 Кирова (ШВУ маг.-кулинарии)</t>
  </si>
  <si>
    <t>СИП-2А</t>
  </si>
  <si>
    <t>ИП Костромитина Е.В.</t>
  </si>
  <si>
    <t>КЛ -д.44 Кирова</t>
  </si>
  <si>
    <t>АСБ 3х120+1х50;    2х0,025</t>
  </si>
  <si>
    <t>КР1-КР2 д.7 Горького</t>
  </si>
  <si>
    <t>КЛ д.42 Кирова-КР1 д.7 Горького</t>
  </si>
  <si>
    <t xml:space="preserve">КР2 д.7-магазин ИЧП М.Горького </t>
  </si>
  <si>
    <t>АСБ 3х95;               0,1 км</t>
  </si>
  <si>
    <t>КЛ КР3 д.20-магазин ИЧП ул. М. Горького</t>
  </si>
  <si>
    <t>КЛ-6 кВ ТП64-ТП65 2с.</t>
  </si>
  <si>
    <t>КЛ-6 кВ ТП65  2с.-ТП118</t>
  </si>
  <si>
    <t>АСБ-10 3х150</t>
  </si>
  <si>
    <t>ТП-118</t>
  </si>
  <si>
    <t>Т1 400</t>
  </si>
  <si>
    <t>КЛ ТП118-гаражи ЦРБ</t>
  </si>
  <si>
    <t>АВВБ 3х50+1х16</t>
  </si>
  <si>
    <t>Поликлиники СЦРБ ул.Гагарина</t>
  </si>
  <si>
    <t>Т2 400</t>
  </si>
  <si>
    <t>КЛ -взросл. Пол-ка</t>
  </si>
  <si>
    <t>АСБ 3х95+1х50    4х0,12</t>
  </si>
  <si>
    <t>КЛ -детск. Пол-ка</t>
  </si>
  <si>
    <t>АВВБВ 3х150+1х70  2х0,088</t>
  </si>
  <si>
    <t>КЛ взр.пол-ка - дет.пол-ка</t>
  </si>
  <si>
    <t>АВВБВ 3х150+1х70</t>
  </si>
  <si>
    <t>ВЛИ-0,4кВ от ТП-118 ул. Право-Кушельская уч.9,11,13,15</t>
  </si>
  <si>
    <t>СИП-2  3х95+1х95+1х25</t>
  </si>
  <si>
    <t>НС.  Приказ № 120 от 19.11.12г.</t>
  </si>
  <si>
    <t>КЛ-6 кВ ТП118-ТП102</t>
  </si>
  <si>
    <t>АСБ-6 3х150</t>
  </si>
  <si>
    <t>КЛ-6 кВ ТП65 2с.-ТП66</t>
  </si>
  <si>
    <t>КЛ ТП66-техникум</t>
  </si>
  <si>
    <t>ААБ 3х120 ;        2х0,075 км</t>
  </si>
  <si>
    <t>Распор.№15 от 10.03.11г.(замена Т1)</t>
  </si>
  <si>
    <t>ул.Климчука</t>
  </si>
  <si>
    <t>Т2 320</t>
  </si>
  <si>
    <t>КЛ -столдовая техн.</t>
  </si>
  <si>
    <t>АСБ 3х95+1х35;   3х0,055 км</t>
  </si>
  <si>
    <t>техникум</t>
  </si>
  <si>
    <t>КЛ -общеж. Техн.</t>
  </si>
  <si>
    <t>ААШВ 3х70;          0,095  км</t>
  </si>
  <si>
    <t>КЛ -котельная №14</t>
  </si>
  <si>
    <t>АПВБ 3х50+1х25;   2х0,085 км</t>
  </si>
  <si>
    <t>КЛ котельная №14- мастерские техникума</t>
  </si>
  <si>
    <t>ААБ 3х35+1х10;      2х0,06 км</t>
  </si>
  <si>
    <t>КЛ котельная №14- хозкорпус</t>
  </si>
  <si>
    <t>АПВБ 3х35+1х16;   2х0,055 км</t>
  </si>
  <si>
    <t>КЛ -гаражи РУС</t>
  </si>
  <si>
    <t>АВБШВ 3х16+1х10</t>
  </si>
  <si>
    <t>КЛ-6 кВ ТП62-ТП102</t>
  </si>
  <si>
    <t>КЛ-КР1 д.52 Гагарина</t>
  </si>
  <si>
    <t>АСБу-3х185+1х95;      0,095 км</t>
  </si>
  <si>
    <t>КР. Распор №70 от 30.11.12г (замена Т1)</t>
  </si>
  <si>
    <t>КЛ-д.5А Гагарина</t>
  </si>
  <si>
    <t>АСБу-3х185+1х95;      2х0,255 км</t>
  </si>
  <si>
    <t>КР. Распор №69от 28.11.12г (замена Т2)</t>
  </si>
  <si>
    <t>КЛ-0,4кВ ТП102-д.1 Гагарина</t>
  </si>
  <si>
    <t>ААБ 3х150+1х50;      3х0,06</t>
  </si>
  <si>
    <t>КЛ-6 кВ ТП-66-ТП67</t>
  </si>
  <si>
    <t>КЛ ТП67-нарк. отд.</t>
  </si>
  <si>
    <t>АСБ 3х35+1х16     (2х0,03км)</t>
  </si>
  <si>
    <t>КЛ-6 кВ ТП67-ТП113</t>
  </si>
  <si>
    <t>КЛ -КР1 д.19 Спортивная</t>
  </si>
  <si>
    <t>КЛ -д.11 пер.Почтов.</t>
  </si>
  <si>
    <t>КЛ -д.19а Спортивная</t>
  </si>
  <si>
    <t>КЛ -д.11а Почтовый</t>
  </si>
  <si>
    <t>КЛ -КР1д.6 Спортивная</t>
  </si>
  <si>
    <t>КЛ -д.13 Почтовый</t>
  </si>
  <si>
    <t>КЛ -КР1 д.4 Климчука</t>
  </si>
  <si>
    <t>КЛ -КР1 д.2 Климчука</t>
  </si>
  <si>
    <t>2КЛ КР1-КР2 д.4 Климчука</t>
  </si>
  <si>
    <t>КЛ КР1-КР2 д.2 Климч</t>
  </si>
  <si>
    <t>КЛ д.12 Почт.-ГРП</t>
  </si>
  <si>
    <t>КЛ КР2д.4 Климч-ГРП</t>
  </si>
  <si>
    <t>КЛ д.4-д.21 Спортив</t>
  </si>
  <si>
    <t>КЛ КР2д.2 Климч-д.21 Спортивная</t>
  </si>
  <si>
    <t>КЛ д.19-д.21 Спорт</t>
  </si>
  <si>
    <t>КЛ КР1-КР2 д.19 Спортитвная</t>
  </si>
  <si>
    <t>КЛ КР1 д.19-д.7 Спортитвная</t>
  </si>
  <si>
    <t>КЛ КР2 д.6-д.4 Спорт</t>
  </si>
  <si>
    <t>КЛ КР1-КР2 д.6 Спортитвная</t>
  </si>
  <si>
    <t>КЛ д.3-д.1 Горького</t>
  </si>
  <si>
    <t>КЛ д.11а Почтовый-д.3 Горького</t>
  </si>
  <si>
    <t>КЛ д.1 Горького-КР1 д.19 Спортивн</t>
  </si>
  <si>
    <t>КЛ д.19а Спортивн -д.1 Горького</t>
  </si>
  <si>
    <t>КЛ д.5-д.3 Горького</t>
  </si>
  <si>
    <t>КЛ д.11 Почтовый-д.5 Горького</t>
  </si>
  <si>
    <t xml:space="preserve">КЛ ТП-67 - КР №334 д.4 ул.Спортивная </t>
  </si>
  <si>
    <t>АПвБбШп 4х95</t>
  </si>
  <si>
    <t>Строит. (тех. присоед) (допуск Ростехнадзора  Май 2016 г).</t>
  </si>
  <si>
    <t>ВЛИ-0,4кВ от КР №103 ТП-67 до гаражей ул. Климчука д.2.1</t>
  </si>
  <si>
    <t>НС. Приказ №137 от 31.12.2013</t>
  </si>
  <si>
    <t>КЛ-6 кВ ТП67-ТП93</t>
  </si>
  <si>
    <t>ТП-93</t>
  </si>
  <si>
    <t>КЛ ТП93-КР1 д.51 Кирова</t>
  </si>
  <si>
    <t xml:space="preserve">АСБ 3х95+1х35;       2х0,06 </t>
  </si>
  <si>
    <t>КЛ-6кВ ТП93 - ТП102 II сек.</t>
  </si>
  <si>
    <t>КЛ -д.10 Почтовый</t>
  </si>
  <si>
    <t>КЛ-6 кВ ТП68 IIсек.- ТП93</t>
  </si>
  <si>
    <t>КЛ -д.53 Кирова</t>
  </si>
  <si>
    <t>КЛ КР2 д.53 Кирова- д.12 Почтовый</t>
  </si>
  <si>
    <t>КЛ КР1 д.53 Кирова-КР1 д.4 Климчука</t>
  </si>
  <si>
    <t>КЛ КР2-КР3 д.51 Кирова</t>
  </si>
  <si>
    <t>КЛ КР2-КР1 д.51 Кирова</t>
  </si>
  <si>
    <t>КЛ КР3 д.51 Кирова-д.12 Почтовый</t>
  </si>
  <si>
    <t>КЛ д.10 -д.12 Почт</t>
  </si>
  <si>
    <t>КЛ д.13 -д.14 Почт</t>
  </si>
  <si>
    <t>КЛ д.53 Кирова-маг.Уралочка</t>
  </si>
  <si>
    <t>ГРШ 3х35+1х16</t>
  </si>
  <si>
    <t>ААШВ 3х35</t>
  </si>
  <si>
    <t>Фид.14-10</t>
  </si>
  <si>
    <t>КЛ-6 кВ РТП14-оп. ВЛ с ЛР 379 каб.А</t>
  </si>
  <si>
    <t>КЛ-6 кВ РТП14-оп. ВЛ с ЛР 379 каб.Б</t>
  </si>
  <si>
    <t>ААБ-6 3х120</t>
  </si>
  <si>
    <t>КЛ-6кВ РТП14-оп.ВЛ №4А фид.14-10 каб.В</t>
  </si>
  <si>
    <t xml:space="preserve">ВЛ-6 кВ РТП 14-оп. ВЛ СХТ </t>
  </si>
  <si>
    <t>А-70  = 4,99 км</t>
  </si>
  <si>
    <t>А-35  = 0,06 км</t>
  </si>
  <si>
    <t>А-50  = 0,41 км</t>
  </si>
  <si>
    <t>ООО "Киришиавтосервис"</t>
  </si>
  <si>
    <t>ТП-83 (КТПн)  нефтебаза</t>
  </si>
  <si>
    <t>Договор 33-ТО</t>
  </si>
  <si>
    <t>Балт.дистанция Окт. ж/дороги</t>
  </si>
  <si>
    <t>КТПН-82</t>
  </si>
  <si>
    <t>вокзал</t>
  </si>
  <si>
    <t>ВЛ-6 кВ оп. ВЛ №21-ТП43</t>
  </si>
  <si>
    <t>ООО "Петербургская керамика"</t>
  </si>
  <si>
    <t>КЛ-6 кВ оп.ВЛ с ЛР161- ТП43</t>
  </si>
  <si>
    <t>АСБ 3х120;   0,03км</t>
  </si>
  <si>
    <t>Т1  1000   Т2  1000</t>
  </si>
  <si>
    <t>Договор на ТО № 182/У-15 от 01.01.2016 г.</t>
  </si>
  <si>
    <t>ТП-134 (КТП)</t>
  </si>
  <si>
    <t>Л1: ВЛИ-0,4кВ от       ТП-134 ул. Рабочая д.1-11а,2,4</t>
  </si>
  <si>
    <t>СИП-2 3х50+1х70+1х16=0,034км 3х50+1х70+1х25=0,223км 3х16+1х25=0,139км</t>
  </si>
  <si>
    <t>ул. Рабочая     Инв. № 180000534</t>
  </si>
  <si>
    <t>Л2: ВЛИ-0,4кВ от       ТП-134 ул. Рабочая д.9-31</t>
  </si>
  <si>
    <t>СИП-2 3х50+1х70+1х16=0,034км 3х50+1х70+1х25=0,275км 4х16=0,018км</t>
  </si>
  <si>
    <t>ТП-85 (КТПн)</t>
  </si>
  <si>
    <t>КЛ-оп.ВЛ Рабочая</t>
  </si>
  <si>
    <t>АСБ 3х70+1х16</t>
  </si>
  <si>
    <t>ул.Рабочая (инв. № 180000195)</t>
  </si>
  <si>
    <t>ВЛ-6 кВ оп. ВЛ - КТП 86</t>
  </si>
  <si>
    <t>ТП-86 (КТП)</t>
  </si>
  <si>
    <t>Л3: ВЛИ-0,4кВ от       ТП-86 ул. Поселковая д.1,2; пер. Плюсский</t>
  </si>
  <si>
    <t>СИП-2А 3х35+1х50+1х25=0,323км 4х16=0,01км                   2х16=0,057км</t>
  </si>
  <si>
    <t>инв. № 180000337</t>
  </si>
  <si>
    <r>
      <t xml:space="preserve">ВЛИ-0,4кВ от ТП-86 (Л1,Л2,Л4)                    </t>
    </r>
    <r>
      <rPr>
        <b/>
        <sz val="10"/>
        <rFont val="Times New Roman"/>
        <family val="1"/>
        <charset val="204"/>
      </rPr>
      <t>Lобщ = 3,559 км:</t>
    </r>
  </si>
  <si>
    <t>000000541</t>
  </si>
  <si>
    <t>Л1: ул.Поселковая, д.18-64, ул.ДОК д.1-8</t>
  </si>
  <si>
    <t>СИП-2А 3х50+1х70+1х25=0,770км;             3х16+1х25=0,125 км</t>
  </si>
  <si>
    <t>Рек (тех.прис) Приказ №133 от 29.12.12</t>
  </si>
  <si>
    <t>Л2: ул.Боровая, ул.ДОК д.7а,б,в,г,д.</t>
  </si>
  <si>
    <t>СИП-2А 3х50+1х70+1х25=0,760 км;  3х16+1х25=0,020 км</t>
  </si>
  <si>
    <t>РК (тех.прис) Апрель 2012г. Приказ №14 от 28.02.13</t>
  </si>
  <si>
    <t>000000540</t>
  </si>
  <si>
    <t xml:space="preserve">Л4: ВЛИ-0,4кВ от ТП-86  Зеленая Роща  </t>
  </si>
  <si>
    <t>СИП-2А 3х70+1х95+1х25 =0,147км;  3х50+1х70+1х25=1,203км;  3х16+1х25=0,440км.;                   А-70=0,094км</t>
  </si>
  <si>
    <t>Реконстр.2011 г.  Приказ № 76 от 30.09.2011г.</t>
  </si>
  <si>
    <t>ООО "ДОК"</t>
  </si>
  <si>
    <t>КЛ-6 кВ  оп.ВЛ 39А -ТП87</t>
  </si>
  <si>
    <t>ДОК</t>
  </si>
  <si>
    <t>ТП-91 (КТП)</t>
  </si>
  <si>
    <t>180000112</t>
  </si>
  <si>
    <t>Л1: ВЛИ-0,4кВ от ТП-91 ул.Красная д.1-11, д.2-20</t>
  </si>
  <si>
    <t>СИП-2А                        3х50+1х70+1х25 =0,18 км</t>
  </si>
  <si>
    <t>ул.Красная</t>
  </si>
  <si>
    <t>3х16+1х25+1х16 = 0,114 км</t>
  </si>
  <si>
    <t xml:space="preserve">Инв.№00000364 </t>
  </si>
  <si>
    <t>4х16 = 0,114 км</t>
  </si>
  <si>
    <t>180000113</t>
  </si>
  <si>
    <t>Л2: ВЛИ-0,4кВ от ТП-91 ул.Красная д.22-48, д.19-83</t>
  </si>
  <si>
    <t>СИП-2А                        3х70+1х70+1х25 =0,633 км</t>
  </si>
  <si>
    <t>3х35+1х50+1х16 = 0,074 км</t>
  </si>
  <si>
    <t>3х50+1х70 = 0,019 км</t>
  </si>
  <si>
    <t>3х35+1х50 = 0,031 км</t>
  </si>
  <si>
    <t>4х16=0,025 км</t>
  </si>
  <si>
    <t>2х25 = 0,037км; 2х16 =0,07км</t>
  </si>
  <si>
    <t>ВЛИ-0,4кВ от оп.№25 Л2 ВЛИ-0,4кВ ТП-91 до участков 85-89 по ул. Красная</t>
  </si>
  <si>
    <t xml:space="preserve">НС. Приказ №110 от 31.12.2014г </t>
  </si>
  <si>
    <t>180000114</t>
  </si>
  <si>
    <t>Л3: ВЛИ-0,4кВ от ТП-91 ул.Красная д.3а,7а, д.13-21,21а-45а.</t>
  </si>
  <si>
    <t>СИП-2А                        3х50+1х70+1х25 =0,402 км</t>
  </si>
  <si>
    <t xml:space="preserve">РК (тех.прис)  Приказ №90 от 28.09.12г </t>
  </si>
  <si>
    <t>3х35+1х50+1х16 = 0,181 км</t>
  </si>
  <si>
    <t xml:space="preserve">РК (тех.прис)  Приказ №89 о/д от 30.09.13,  №115 о/д  от 31.10.13г.;                               РК (тех. присоед)  Дек.2015г </t>
  </si>
  <si>
    <t>3х16+1х25+1х16 = 0,067 км</t>
  </si>
  <si>
    <t>3х25+1х35=0,076 км</t>
  </si>
  <si>
    <t>4х16=0,032 км</t>
  </si>
  <si>
    <t>2х16 = 0,083 км</t>
  </si>
  <si>
    <t>СИП-2 3х95+1х95 = 0,270 км</t>
  </si>
  <si>
    <t>ВЛИ-0,4кВ от ТП-91 от опоры №16 Л3 до участков заявителей ул.Красная</t>
  </si>
  <si>
    <t>СИП-2                      3х95+1х1х95 = 0,209км  3х50+1х70 = 0,125 км</t>
  </si>
  <si>
    <t>Строительство (тех. присоедин) Уведомление Ростехнадзору февраль 2016 г.</t>
  </si>
  <si>
    <t>ЗАО "Скан-Нева"</t>
  </si>
  <si>
    <t>ТП-88 (ГКТПн)</t>
  </si>
  <si>
    <t>ВЛИ-"Скан -Нева"</t>
  </si>
  <si>
    <t>СИП</t>
  </si>
  <si>
    <t>Договор  №88-ТО</t>
  </si>
  <si>
    <t>Л1: ВЛИ  от ТП-88 Комсомольское ш.д.126-128</t>
  </si>
  <si>
    <t>СИП-2А 3х25+1х35, 2х16</t>
  </si>
  <si>
    <t>РК Июль 2005г.</t>
  </si>
  <si>
    <t>Л1: ВЛ от Тп-88 Комсомольское ш.   д. 114-124</t>
  </si>
  <si>
    <t>ТП-89                  ул. Деревообде-          лочников</t>
  </si>
  <si>
    <t>КЛ-0,4кВ  ТП89-цех ререработки древесины</t>
  </si>
  <si>
    <t>Эл.снабжение жилых домов по ул.Деревообд. переведено с ТП-89 на ТП-127</t>
  </si>
  <si>
    <t>ТП-127 (КТП)</t>
  </si>
  <si>
    <r>
      <t xml:space="preserve">ВЛИ-0,4кВ от ТП-127 </t>
    </r>
    <r>
      <rPr>
        <b/>
        <sz val="10"/>
        <rFont val="Times New Roman"/>
        <family val="1"/>
        <charset val="204"/>
      </rPr>
      <t>Lобщ.=2,454км</t>
    </r>
  </si>
  <si>
    <t>Реконстр.2011 г. Приказ №47/1 от 30.06.2011 г.</t>
  </si>
  <si>
    <r>
      <rPr>
        <b/>
        <sz val="10"/>
        <rFont val="Times New Roman"/>
        <family val="1"/>
        <charset val="204"/>
      </rPr>
      <t>Л1</t>
    </r>
    <r>
      <rPr>
        <sz val="10"/>
        <rFont val="Times New Roman"/>
        <family val="1"/>
        <charset val="204"/>
      </rPr>
      <t>:  ул.Деревообделочников д.31-60</t>
    </r>
  </si>
  <si>
    <t>СИП-2 3х70+1х95+1х25=0,366км, 3х25+1х35+1х16=0,181км, 4х16=0,038км, 2х16=0,026км.</t>
  </si>
  <si>
    <r>
      <rPr>
        <b/>
        <sz val="10"/>
        <rFont val="Times New Roman"/>
        <family val="1"/>
        <charset val="204"/>
      </rPr>
      <t>Л2</t>
    </r>
    <r>
      <rPr>
        <sz val="10"/>
        <rFont val="Times New Roman"/>
        <family val="1"/>
        <charset val="204"/>
      </rPr>
      <t>:  ул.Деревообделочников д.2-44</t>
    </r>
  </si>
  <si>
    <t>СИП-2 3х70+1х95+1х25=0,420км, 3х25+1х35=0,080км, 1х16+1х25=0,081км.</t>
  </si>
  <si>
    <r>
      <rPr>
        <b/>
        <sz val="10"/>
        <rFont val="Times New Roman"/>
        <family val="1"/>
        <charset val="204"/>
      </rPr>
      <t>Л3</t>
    </r>
    <r>
      <rPr>
        <sz val="10"/>
        <rFont val="Times New Roman"/>
        <family val="1"/>
        <charset val="204"/>
      </rPr>
      <t>:  ул.Деревообделочников д.1-29 (нечетная сторона)</t>
    </r>
  </si>
  <si>
    <t>СИП-2 3х70+1х95=0,334км, 3х16+1х25=0,04км, 1х16+1х25=0,038км.</t>
  </si>
  <si>
    <r>
      <rPr>
        <b/>
        <sz val="10"/>
        <rFont val="Times New Roman"/>
        <family val="1"/>
        <charset val="204"/>
      </rPr>
      <t>Л4</t>
    </r>
    <r>
      <rPr>
        <sz val="10"/>
        <rFont val="Times New Roman"/>
        <family val="1"/>
        <charset val="204"/>
      </rPr>
      <t>:  пер.Шоссейный, Комсомольское шоссе  д.134-174</t>
    </r>
  </si>
  <si>
    <t>СИП-2 3х70+1х95+1х25=0,502км, 3х16+1х25=0,0,239км, 1х16+1х25=0,109км.</t>
  </si>
  <si>
    <t>КЛ-пер.Шоссейный</t>
  </si>
  <si>
    <t>АВВГ 3х35+1х10 =0,138 км</t>
  </si>
  <si>
    <t>АВВГ 4х10 = 0,017 км</t>
  </si>
  <si>
    <t>ВЛЗ-6кВ от оп.№49  ВЛ-6кВ ф.14-10 до ТП-128</t>
  </si>
  <si>
    <t>СИП-3  1х70</t>
  </si>
  <si>
    <t>ТП-128 (КТП)</t>
  </si>
  <si>
    <r>
      <rPr>
        <b/>
        <sz val="10"/>
        <rFont val="Times New Roman"/>
        <family val="1"/>
        <charset val="204"/>
      </rPr>
      <t>Л1</t>
    </r>
    <r>
      <rPr>
        <sz val="10"/>
        <rFont val="Times New Roman"/>
        <family val="1"/>
        <charset val="204"/>
      </rPr>
      <t>:  ул.Деревообделочников д.2б, 4б, 6б</t>
    </r>
  </si>
  <si>
    <t>Строительстыво Приказ № 127-1 от 18.12.12г</t>
  </si>
  <si>
    <t>ул.  Деревообде-   лочников</t>
  </si>
  <si>
    <r>
      <rPr>
        <b/>
        <sz val="10"/>
        <rFont val="Times New Roman"/>
        <family val="1"/>
        <charset val="204"/>
      </rPr>
      <t>Л2</t>
    </r>
    <r>
      <rPr>
        <sz val="10"/>
        <rFont val="Times New Roman"/>
        <family val="1"/>
        <charset val="204"/>
      </rPr>
      <t>:  Комсомольское ш. д.114а</t>
    </r>
  </si>
  <si>
    <t>СИП-2А  3х50+1х70+1х25</t>
  </si>
  <si>
    <r>
      <rPr>
        <b/>
        <sz val="10"/>
        <rFont val="Times New Roman"/>
        <family val="1"/>
        <charset val="204"/>
      </rPr>
      <t>Л3</t>
    </r>
    <r>
      <rPr>
        <sz val="10"/>
        <rFont val="Times New Roman"/>
        <family val="1"/>
        <charset val="204"/>
      </rPr>
      <t xml:space="preserve">:  в сторону ж/д ст.Сланцы </t>
    </r>
  </si>
  <si>
    <t>СИП-2  3х95+1х95</t>
  </si>
  <si>
    <t>по существующим опорам Л2</t>
  </si>
  <si>
    <t>Рек (тех.прис) Приказ № 133 от 29.12.12г</t>
  </si>
  <si>
    <t>КЛ-6 кВ  ТП90-оп. ВЛ в ст. СХТ</t>
  </si>
  <si>
    <t>КЛ-6 кВ оп ВЛ с ЛР 362-ТП90</t>
  </si>
  <si>
    <t>СБ 3х95;  2х0,03</t>
  </si>
  <si>
    <t>ТП-90</t>
  </si>
  <si>
    <t>КЛ-0,4 кВ-дом ветеранов</t>
  </si>
  <si>
    <t>дом ветеранов</t>
  </si>
  <si>
    <t>Комсомольск ш.</t>
  </si>
  <si>
    <t>ИП Корничкова  А.А.</t>
  </si>
  <si>
    <t>ВЛ-6кВ оп.ВЛ №11А-КТП 131</t>
  </si>
  <si>
    <t>АС-50; L=0,016км</t>
  </si>
  <si>
    <t>ТП-131 (КТПн)</t>
  </si>
  <si>
    <t>Договор №104-ТО</t>
  </si>
  <si>
    <t>Сланцевское ш.47</t>
  </si>
  <si>
    <t>ООО "Лукойл-Северо-Западнефтепродукт"</t>
  </si>
  <si>
    <t>ВЛ-6 кВ оп.ВЛ №11-КТП 130</t>
  </si>
  <si>
    <t>АС-50; L=0,1км</t>
  </si>
  <si>
    <t>КТПн-130</t>
  </si>
  <si>
    <t>Сланцевское ш.</t>
  </si>
  <si>
    <t>ТП-136 (МТП)</t>
  </si>
  <si>
    <t>ВЛ-6 кВ оп.ВЛ №6-ГКТПн-39б</t>
  </si>
  <si>
    <t>ТП-39Б (КТП)</t>
  </si>
  <si>
    <t xml:space="preserve">б/н </t>
  </si>
  <si>
    <t>КЛ-Станц. техн.диаг.</t>
  </si>
  <si>
    <t>АВБШВ 4х120</t>
  </si>
  <si>
    <t>ул.Автомобилист.</t>
  </si>
  <si>
    <t>КЛ-гаражи водоканал</t>
  </si>
  <si>
    <t>КЛ-ООО "АДЕКС"</t>
  </si>
  <si>
    <t>ИП Голова Н.З.</t>
  </si>
  <si>
    <t>КЛ-6кВ ТП39б-ТП133</t>
  </si>
  <si>
    <t>АСБ-6 3х70</t>
  </si>
  <si>
    <t xml:space="preserve">ТП-133 </t>
  </si>
  <si>
    <t>ОАО "Эл.монтаж-сервис"</t>
  </si>
  <si>
    <t>ВЛ-6 кВ оп.ВЛ №24-КТПн 92</t>
  </si>
  <si>
    <t>АС-50; L=0,7км</t>
  </si>
  <si>
    <t>ТП-КТП-92 ул.Первостроителей</t>
  </si>
  <si>
    <t>Договор №30-ТО</t>
  </si>
  <si>
    <t>ВЛЗ-6кВ от существующей ВЛ-6кВ фид.14-10 РТП-14 до 39а и ТП-39 ул. Первостроителей</t>
  </si>
  <si>
    <t>СИП-3 1х50</t>
  </si>
  <si>
    <t>Строительство 2010г. Приказ №25 от 25.03.2011г.</t>
  </si>
  <si>
    <t>ЛЭП-6 кВ от ВЛЗ  до ТП39</t>
  </si>
  <si>
    <t>180000193</t>
  </si>
  <si>
    <r>
      <t xml:space="preserve">ВЛ-0,4кВ от ТП-39                 </t>
    </r>
    <r>
      <rPr>
        <b/>
        <sz val="10"/>
        <rFont val="Times New Roman"/>
        <family val="1"/>
        <charset val="204"/>
      </rPr>
      <t xml:space="preserve"> Lобщ = 4,553 км </t>
    </r>
    <r>
      <rPr>
        <sz val="10"/>
        <rFont val="Times New Roman"/>
        <family val="1"/>
        <charset val="204"/>
      </rPr>
      <t xml:space="preserve">                    </t>
    </r>
  </si>
  <si>
    <t>ВЛ-6кВ до ТП-39 подключена к ВЛЗ-6кВ (фид.14-10) 2011г.           РП 2012.Распор.№72 от 06.12.12г. (замена тр-ра)</t>
  </si>
  <si>
    <t>СБн-6 3х95</t>
  </si>
  <si>
    <t>ВЛ-ул.Победы</t>
  </si>
  <si>
    <t>А-35, СИП-4 2х16=0,043км.</t>
  </si>
  <si>
    <t>Рек. Приказ №50 от 31.05.13. Беликов Н.Н.</t>
  </si>
  <si>
    <t>ВЛ-п.Огородников</t>
  </si>
  <si>
    <t>СИП-2  1х25+1х35</t>
  </si>
  <si>
    <t>Рек. Приказ № 128 от 30.06.2015. Мельников</t>
  </si>
  <si>
    <t>ЛЭП-ул.Лесная</t>
  </si>
  <si>
    <t>А-35, СИП-4 4х16=0,030км</t>
  </si>
  <si>
    <t>Рек. Приказ №115 от 31.10.13. Гоничева</t>
  </si>
  <si>
    <t>180000396</t>
  </si>
  <si>
    <t>АВВГ 4х35</t>
  </si>
  <si>
    <t>ВЛ-ул.Разъезжая</t>
  </si>
  <si>
    <t>А-25</t>
  </si>
  <si>
    <t>ВЛ-ул.К.Заслонова</t>
  </si>
  <si>
    <t>А-16</t>
  </si>
  <si>
    <t>ВЛ-ул.О.Кошевого</t>
  </si>
  <si>
    <t>ЛЭП-ул.Мира</t>
  </si>
  <si>
    <t>СИП-2 3х95+1х95+1х25=0,777км; СИП-4 4х16=0,103км</t>
  </si>
  <si>
    <t>ЛЭП-ул.П.Морозова</t>
  </si>
  <si>
    <t>СБн 3х25+1х10</t>
  </si>
  <si>
    <t>ВЛ- ул.Красноармейская</t>
  </si>
  <si>
    <t>ВЛ-пер.Народный</t>
  </si>
  <si>
    <t>ТП-39а (КТПн)</t>
  </si>
  <si>
    <t>ВЛ-0,4кВ от КТПн-39а    L=1,319 км</t>
  </si>
  <si>
    <t>Рек.2011г. Приказ №123 от 30.12.11г; Рек.2013 г. Приказ №44 от 30.04.2013;  Реконстр. Л3 (тех. присоед) Приказ  №    от 31.12 14г.</t>
  </si>
  <si>
    <t>ул.Первостроителей</t>
  </si>
  <si>
    <r>
      <rPr>
        <b/>
        <sz val="10"/>
        <rFont val="Times New Roman"/>
        <family val="1"/>
        <charset val="204"/>
      </rPr>
      <t xml:space="preserve">Л1: </t>
    </r>
    <r>
      <rPr>
        <sz val="10"/>
        <rFont val="Times New Roman"/>
        <family val="1"/>
        <charset val="204"/>
      </rPr>
      <t>ВЛИ-0,4кВ от КТПн-39а ул.Первостроителей д.23,23а,31,33</t>
    </r>
  </si>
  <si>
    <t>СИП-2 3х50+1х70=0,297км, СИП-4 2х25=0,100км, 2х16=0,042км</t>
  </si>
  <si>
    <r>
      <rPr>
        <b/>
        <sz val="10"/>
        <rFont val="Times New Roman"/>
        <family val="1"/>
        <charset val="204"/>
      </rPr>
      <t xml:space="preserve">Л2: </t>
    </r>
    <r>
      <rPr>
        <sz val="10"/>
        <rFont val="Times New Roman"/>
        <family val="1"/>
        <charset val="204"/>
      </rPr>
      <t>ВЛИ-0,4кВ от КТПн-39а ул.Первостроителей д.6,12,14</t>
    </r>
  </si>
  <si>
    <t>СИП-2 3х50+1х70=0,121км, 3х25+1х35=0,113км,              СИП-4 2х16=0,043км</t>
  </si>
  <si>
    <r>
      <rPr>
        <b/>
        <sz val="10"/>
        <rFont val="Times New Roman"/>
        <family val="1"/>
        <charset val="204"/>
      </rPr>
      <t xml:space="preserve">Л3: </t>
    </r>
    <r>
      <rPr>
        <sz val="10"/>
        <rFont val="Times New Roman"/>
        <family val="1"/>
        <charset val="204"/>
      </rPr>
      <t>ВЛИ-0,4кВ от КТПн-39а ул.Первостроителей д.3,7,11,13,13а,17,21,ул.Ремонтников д.1,2</t>
    </r>
  </si>
  <si>
    <t>СИП-2 3х50+1х70=0,396км, 3х16+1х25=0,087км, СИП-4 4х16=0,017км, 2х16=0,044км; СИП-2 3х35+1х50 = 0,059км.</t>
  </si>
  <si>
    <t>Фидер  14-11</t>
  </si>
  <si>
    <t>Т1 160</t>
  </si>
  <si>
    <t>Бурводы</t>
  </si>
  <si>
    <t>КЛ-6 кВ ТП32-ТП33</t>
  </si>
  <si>
    <t>ААШВ-6 3х95</t>
  </si>
  <si>
    <t>Т1 180</t>
  </si>
  <si>
    <t>КЛ-пост ГАИ</t>
  </si>
  <si>
    <t>Т2 180</t>
  </si>
  <si>
    <t>КЛ-насосная бурвод</t>
  </si>
  <si>
    <t>АСБ 3х50;              5х0,065</t>
  </si>
  <si>
    <t>ВЛ-пост ГАИ</t>
  </si>
  <si>
    <t>Фид. 14-12</t>
  </si>
  <si>
    <t>КЛ-6кВ РТП14 - ТП70</t>
  </si>
  <si>
    <t>СБ-6 3х120</t>
  </si>
  <si>
    <t>ТП-70  Школа 1</t>
  </si>
  <si>
    <t>КЛ - школа 1</t>
  </si>
  <si>
    <t>ААШВ-1 3х120;      2х0,1 км</t>
  </si>
  <si>
    <t>,</t>
  </si>
  <si>
    <t>КЛ - оп.ВЛ Новос.</t>
  </si>
  <si>
    <t>АСБ 3х70+1х25;      0,05 км</t>
  </si>
  <si>
    <t>КЛ-6 кВ ТП70-ТП63</t>
  </si>
  <si>
    <t>КЛ - д.10 ш.Слава</t>
  </si>
  <si>
    <t>АСБу 3х120+1х35</t>
  </si>
  <si>
    <t>Строит. КЛ-6 кВ  2016г.</t>
  </si>
  <si>
    <t>КЛ -тир школы 1</t>
  </si>
  <si>
    <t xml:space="preserve">                                  0,06 км</t>
  </si>
  <si>
    <t>КЛ -д.20 Горького</t>
  </si>
  <si>
    <t>КЛ КР1-КР2 д.20 Горького</t>
  </si>
  <si>
    <t>АСБ-1 3х120</t>
  </si>
  <si>
    <t>КЛ КР2-КР3 д.20 Горького</t>
  </si>
  <si>
    <t>ААШВ-1 3х120</t>
  </si>
  <si>
    <t>КЛ КР1 д.20-д.22 Горького</t>
  </si>
  <si>
    <t>АПБШВ 3х70+1х25;   2х0,09</t>
  </si>
  <si>
    <t>000003647</t>
  </si>
  <si>
    <t>КЛ-0,4кВ от ТП-70 до КР-158 д.44 Кирова</t>
  </si>
  <si>
    <t>АСБ2Л 4х185</t>
  </si>
  <si>
    <t>ВЛ -ул.Новосельская</t>
  </si>
  <si>
    <t>КЛ-6кВ ТП70 - ТП71</t>
  </si>
  <si>
    <t>СБ-6 3х150</t>
  </si>
  <si>
    <t>ТП-71 ул.Октябрьская</t>
  </si>
  <si>
    <t>КЛ -д.16 Ленина</t>
  </si>
  <si>
    <t>СБ-1 3х50           2х0,057</t>
  </si>
  <si>
    <t>КЛ-6кВ  ТП71-ТП72</t>
  </si>
  <si>
    <t>КЛ д.16-д.18 Ленина</t>
  </si>
  <si>
    <t>АСБ-1 3х35       2х0,055</t>
  </si>
  <si>
    <t>КЛ - д.16 Ленина</t>
  </si>
  <si>
    <t>АВБбШВ 4х50       0,056 км</t>
  </si>
  <si>
    <t>Пенс. Фонд</t>
  </si>
  <si>
    <t>КЛ -д.18а Горького</t>
  </si>
  <si>
    <t>КЛ -прачечная</t>
  </si>
  <si>
    <t>АСБ 3х70+1х35    0,06км</t>
  </si>
  <si>
    <t>КЛ -д.14 Ленина к2</t>
  </si>
  <si>
    <t>КЛ -д.14 Ленина к1</t>
  </si>
  <si>
    <t>КЛ -д.1а Октябрьск.</t>
  </si>
  <si>
    <t>КЛ -д.30 Кирова</t>
  </si>
  <si>
    <t>АСБ 3х70+1х35      4х0,1км</t>
  </si>
  <si>
    <t>КЛ д.18-д.18а Горького</t>
  </si>
  <si>
    <t>ААШВ-1 3х95</t>
  </si>
  <si>
    <t>КЛ д.18а-КР2 д.20 Горького</t>
  </si>
  <si>
    <t>СБ 3х185+1х70</t>
  </si>
  <si>
    <t>КЛ д.18а Ленин-кот.</t>
  </si>
  <si>
    <t>АСБ 3х95+1х35           0,04 км</t>
  </si>
  <si>
    <t>КЛ КР1д.20а-КР2 д.20а Горького</t>
  </si>
  <si>
    <t>АВБбШВ 4х50</t>
  </si>
  <si>
    <t>КЛ КР2 д.20а-КР д.18 Горького</t>
  </si>
  <si>
    <t>КЛ д.18 Горького-д.40 Кирова</t>
  </si>
  <si>
    <t>Сбну 3х35+1х16         0,155 км</t>
  </si>
  <si>
    <t>КЛ д.18 - КР2 д.7 Горького</t>
  </si>
  <si>
    <t>ААБ-1 3х120</t>
  </si>
  <si>
    <t>КЛ д.14 Ленина-д.30 Кирова</t>
  </si>
  <si>
    <t>КЛ д.30-д.32 Кирова</t>
  </si>
  <si>
    <t>КЛ д.32 Кирова-д.1а Октябрьская</t>
  </si>
  <si>
    <t>КЛ д.32-д.34 Кирова</t>
  </si>
  <si>
    <t>КЛ д.34-д.36 Кирова</t>
  </si>
  <si>
    <t>АВРБ 3х35+1х16     2х0,09 км</t>
  </si>
  <si>
    <t>КЛ д.36-д.40 Кирова</t>
  </si>
  <si>
    <t>Сбну 3х35+1х16        0,062 км</t>
  </si>
  <si>
    <t>ВЛИ-0,4кВ от ТП-71 -ул.Октябрьская</t>
  </si>
  <si>
    <t>СИП-2А 3х50+1х70+1х25, 3х16+1х25, 1х16+1х25</t>
  </si>
  <si>
    <t>РК Июнь 2005г.</t>
  </si>
  <si>
    <t>ВЛИ ТП71 - д.32 Кирова (ШВУ магазина)</t>
  </si>
  <si>
    <t>ООО "Торговый дом Невис"</t>
  </si>
  <si>
    <t>КЛ-6кВ  ТП73-ТП110</t>
  </si>
  <si>
    <t xml:space="preserve">ТП-110 (КТП) </t>
  </si>
  <si>
    <t>КЛ - д.8 Ленина</t>
  </si>
  <si>
    <t>АВБбШВ 3х150+1х70; 2х0,05 км</t>
  </si>
  <si>
    <t>Столовая 1</t>
  </si>
  <si>
    <t>КЛ - д.6 пер.Трест.</t>
  </si>
  <si>
    <t>АВБбШВ 3х95+1х35;   0,062 км</t>
  </si>
  <si>
    <t>КЛ-6кВ  ТП110-ТП69</t>
  </si>
  <si>
    <t>КЛ -оп.ВЛ Банковск.</t>
  </si>
  <si>
    <t>СБ-1 3х95</t>
  </si>
  <si>
    <t xml:space="preserve">КЛ-6кВ ТП69-ТП71 каб.А             </t>
  </si>
  <si>
    <t xml:space="preserve">СБ-6 3х16   </t>
  </si>
  <si>
    <t>пер. Почтовый</t>
  </si>
  <si>
    <t>КЛ - д.3 Почтовый</t>
  </si>
  <si>
    <t>КЛ-6кВ ТП69-ТП71 каб.Б</t>
  </si>
  <si>
    <t>АСБГу-6 3х150</t>
  </si>
  <si>
    <t>КЛ - д.2/8 Почтовый</t>
  </si>
  <si>
    <t>АСБ 3х120+1х05</t>
  </si>
  <si>
    <t>ААБипГу-6 3х150</t>
  </si>
  <si>
    <t>КЛ - д/сад №1</t>
  </si>
  <si>
    <t>СБ-1 3х95; +0     2х0,167</t>
  </si>
  <si>
    <t>КЛ - д.9 Банковская</t>
  </si>
  <si>
    <t>КЛ - д.7 Банковская</t>
  </si>
  <si>
    <t>КЛ д.7 Банк.-спортш</t>
  </si>
  <si>
    <t>КЛ -котельная 5</t>
  </si>
  <si>
    <t>КЛ д.4 Трест.-д.3 Банковская</t>
  </si>
  <si>
    <t>АСБ-1 3х25     2х0,065</t>
  </si>
  <si>
    <t>КЛ д.3 Банковская-д.6 Ленина</t>
  </si>
  <si>
    <t>АСБ-1 3х25     2х0,055</t>
  </si>
  <si>
    <t>КЛ д.6-д.4 Ленина</t>
  </si>
  <si>
    <t>АСБ-1 3х25     2х0,04</t>
  </si>
  <si>
    <t>КЛ д.4 Ленина-д.1 Спортивная</t>
  </si>
  <si>
    <t>АСБ-1 3х50</t>
  </si>
  <si>
    <t>КЛ д.1-д.3 Спортивная</t>
  </si>
  <si>
    <t>КЛ д.3 Спортивная-д.4 Трестовский</t>
  </si>
  <si>
    <t>КЛ д.3-д.5 Спорт.</t>
  </si>
  <si>
    <t>АСБ-1 3х25        2х0,075</t>
  </si>
  <si>
    <t>КЛ д.41-д.43 Кирова</t>
  </si>
  <si>
    <t>КЛ д.43-д.45 Кирова</t>
  </si>
  <si>
    <t>АВВБ-1 3х70</t>
  </si>
  <si>
    <t>КЛ д.45-д.47 Кирова</t>
  </si>
  <si>
    <t>КЛ д.47 Кирова-д.8 Горького</t>
  </si>
  <si>
    <t>КЛ д.6-д.8 Горького</t>
  </si>
  <si>
    <t>КЛ д.4-д.6 Горького</t>
  </si>
  <si>
    <t>КЛ д.3-д.4 Горького</t>
  </si>
  <si>
    <t>КЛ д.45-ГРП Кирова</t>
  </si>
  <si>
    <t>КЛ д.8 Ленина-д.3 Банковская</t>
  </si>
  <si>
    <t>СБ-1 3х50</t>
  </si>
  <si>
    <t>КЛ д.10-д.12 Ленина</t>
  </si>
  <si>
    <t>АСБ-1 3х25             2х0,075</t>
  </si>
  <si>
    <t>КЛ д.3 Почтовый-д.6 Трестовский</t>
  </si>
  <si>
    <t>АСБ 3х25+1х10</t>
  </si>
  <si>
    <t>КЛ д.39-д.37 Кирова</t>
  </si>
  <si>
    <t>АСБ-1 3х70</t>
  </si>
  <si>
    <t>КЛ д.37-д.35 Кирова</t>
  </si>
  <si>
    <t>КЛ ТП69-д.39 Кирова</t>
  </si>
  <si>
    <t>КЛ ТП69-д.41 Кирова</t>
  </si>
  <si>
    <t>КЛ ТП69-д.3 Банк.</t>
  </si>
  <si>
    <t>СБ-1 3х16</t>
  </si>
  <si>
    <t>КЛ д.10 Ленина-д.3 Почтовый</t>
  </si>
  <si>
    <t>КЛ д.8 -д.10 Ленина</t>
  </si>
  <si>
    <t>КЛ  КР№57 д.3 Банковская - КР №56 д.6 Ленина</t>
  </si>
  <si>
    <t>АСБ2л 4х120</t>
  </si>
  <si>
    <t>Допуск Ростехнадзора дек. 2015г.</t>
  </si>
  <si>
    <t>ВЛИ-0,4 кВ от ТП-69 в ст.д.35-39 ул.Кирова, д.10-12 ул.Ленина, д.3 пер.Почтовый</t>
  </si>
  <si>
    <t>СИП-2А 3х70+1х70+1х16</t>
  </si>
  <si>
    <t xml:space="preserve">КЛ-6кВ ТП69-ТП113 </t>
  </si>
  <si>
    <t xml:space="preserve">ТП-113 </t>
  </si>
  <si>
    <t>КЛ -д.4 М.Горького</t>
  </si>
  <si>
    <t>АСБу 3х95+1х35</t>
  </si>
  <si>
    <t>ААБу-10 3х95</t>
  </si>
  <si>
    <t>Спортивная,9</t>
  </si>
  <si>
    <t>КЛ -д.2 М.Горького</t>
  </si>
  <si>
    <t>АСБ 3х185+1х70     2х0,04 км</t>
  </si>
  <si>
    <t>АСБ 3х185+1х70</t>
  </si>
  <si>
    <t>КЛ -д/с №1</t>
  </si>
  <si>
    <t>АСБ 3х95+1х50           0,125 км</t>
  </si>
  <si>
    <t>КЛ -Спортпавильон</t>
  </si>
  <si>
    <t>ААШВ 3х95+1х50      0,2 км</t>
  </si>
  <si>
    <t>КЛ-д.7 Спортивная</t>
  </si>
  <si>
    <t>АВРБ 3х120+1х50</t>
  </si>
  <si>
    <t>КЛ д.9-д.7А Банков.</t>
  </si>
  <si>
    <t>Сбну 3х35+1х16          0,025 км</t>
  </si>
  <si>
    <t>КЛ д.13 Банк.-д.5 Почтовый</t>
  </si>
  <si>
    <t>КЛ д.4-д.5 Почтовый</t>
  </si>
  <si>
    <t>КЛ д.11-д.13 Банк.</t>
  </si>
  <si>
    <t>КЛ котельн.-д.13 Банковская</t>
  </si>
  <si>
    <t>КЛ котельн.-д.7 Банковская</t>
  </si>
  <si>
    <t>ААШВ 3х150</t>
  </si>
  <si>
    <t xml:space="preserve">КЛ Д/сад 1-д.5-д.4 пер.Почтовый </t>
  </si>
  <si>
    <t>СБ 3х95=0,044км,                         АСБ 3х95=0,040км</t>
  </si>
  <si>
    <t xml:space="preserve">КЛ Д/сад 1-д.4 пер.Почтовый </t>
  </si>
  <si>
    <t>КЛ д.5 Спортивная-Спортшкола</t>
  </si>
  <si>
    <t>КЛ д.5-д.7 Спортивн</t>
  </si>
  <si>
    <t>КЛ д.1 Спортивная- оп 1 ВЛ в ст.маг. 10</t>
  </si>
  <si>
    <t>АПВГ 4х35</t>
  </si>
  <si>
    <t xml:space="preserve">КЛ ТП-113 - КР №334 д.4 ул.Спортивная </t>
  </si>
  <si>
    <t>ВЛ к магазину 10 "Муравей"</t>
  </si>
  <si>
    <t>А-35                           0,16 км</t>
  </si>
  <si>
    <t>КЛ-6 кВ ТП113-ТП68 I сек.</t>
  </si>
  <si>
    <t xml:space="preserve">ТП-68 </t>
  </si>
  <si>
    <t>КЛ д.49 Кирова</t>
  </si>
  <si>
    <t>АПВБ 3х95+1х35;    2х0,035 км</t>
  </si>
  <si>
    <t>ул.Кирова д.49</t>
  </si>
  <si>
    <t>Фидер 14-13</t>
  </si>
  <si>
    <t>КЛ-6 кВ РТП14-оп.ВЛ с ЛР 133</t>
  </si>
  <si>
    <t>ВЛ-6 кВ оп.ВЛ с ЛР 133-ЦРП1 1с.</t>
  </si>
  <si>
    <t>ЦРП-1</t>
  </si>
  <si>
    <t>КЛ-6 кВ ЦРП1-ТП 1-го подъема</t>
  </si>
  <si>
    <t>АСБ-6 3х50; 2х0,2</t>
  </si>
  <si>
    <t>ТП-137  1-го подъема</t>
  </si>
  <si>
    <t>ООО "Сланцы-водоканал".               Договор №110-ТО, 111-ТО, 112-ТО</t>
  </si>
  <si>
    <t>КЛ-6 кВ ЦРП1-ТП 2-го подъема</t>
  </si>
  <si>
    <t>АСБ-6 3х95; 2х0,05</t>
  </si>
  <si>
    <t>ТП-138  2-го подъема</t>
  </si>
  <si>
    <t>КЛ-6 кВ ЦРП1-ТП реаг.корп.</t>
  </si>
  <si>
    <t>АСБ-6 3х50; 2х0,16</t>
  </si>
  <si>
    <t>ТП-139  реаг. корпуса</t>
  </si>
  <si>
    <t>Фидер  14-14</t>
  </si>
  <si>
    <t>КЛ-6кВ РТП 14 - ТП 112</t>
  </si>
  <si>
    <t>Т1 630</t>
  </si>
  <si>
    <t>КЛ ТП112-д.16 Ш.Славы</t>
  </si>
  <si>
    <t>ААБЛу 3х95</t>
  </si>
  <si>
    <t>Рек.(замена Т-1 ООО "СЛЭМ") Приказ №99 от 28.11.2014г</t>
  </si>
  <si>
    <t>КЛ -д.12 Ш.Славы</t>
  </si>
  <si>
    <t>ААШВсу 3х185</t>
  </si>
  <si>
    <t>КЛ д.12-д.8 Ш.Слава</t>
  </si>
  <si>
    <t>СБШВу-6 3х120</t>
  </si>
  <si>
    <t>КЛ -д.10 Ш.Славы</t>
  </si>
  <si>
    <t>КЛ -д.20 Ш.Славы</t>
  </si>
  <si>
    <t>КЛ -д.14 Ш.Славы</t>
  </si>
  <si>
    <t>ААШВ 3х120               2х0,155</t>
  </si>
  <si>
    <t>КЛ КР1-КР2 Ш.Сл.</t>
  </si>
  <si>
    <t>АВБбШВ 4х120        0,055 км</t>
  </si>
  <si>
    <t>Меткарстрой</t>
  </si>
  <si>
    <t>КЛ -д.18 Ш. Слава</t>
  </si>
  <si>
    <t>АВБШВу 4х150</t>
  </si>
  <si>
    <t>КЛ д.1а Гагарина-д.16 Ш.Слава</t>
  </si>
  <si>
    <t>ПВБ 3х95</t>
  </si>
  <si>
    <t>КЛ -д.16 Ш.Славы</t>
  </si>
  <si>
    <t>КЛ-6кВ ТП 112 - ТП 100</t>
  </si>
  <si>
    <t>ТП-100</t>
  </si>
  <si>
    <t>КЛ - д/с №2</t>
  </si>
  <si>
    <t>СБПНу 3х70+1х50;   2х0,11 км</t>
  </si>
  <si>
    <t>ул. Горького</t>
  </si>
  <si>
    <t>КЛ -д.4 Ш.Слава</t>
  </si>
  <si>
    <t>СБ 3х95+1х50</t>
  </si>
  <si>
    <t>КЛ -д.11 Горького</t>
  </si>
  <si>
    <t>АПБШВ 3х70+1х25;  0,11 км</t>
  </si>
  <si>
    <t xml:space="preserve">КЛ -д.8 Ш.Слава </t>
  </si>
  <si>
    <t>АСБ 3х95+1х50;     2х0,188 км</t>
  </si>
  <si>
    <t>КЛ -д.26 Горького</t>
  </si>
  <si>
    <t>МСМК 3х120+1х50</t>
  </si>
  <si>
    <t>КЛ - КР3 д.28 Горьк</t>
  </si>
  <si>
    <t>СБНУ 3х35+1х16;     2х0,185 км</t>
  </si>
  <si>
    <t>КЛ -КР1 д.28 Горьк</t>
  </si>
  <si>
    <t>КЛ д.11-д.22 Горьк</t>
  </si>
  <si>
    <t>АПБШВ 3х70+1х25</t>
  </si>
  <si>
    <t>КЛ-6 кВ ТП 100 - ТП 98 II сек.</t>
  </si>
  <si>
    <t>КЛ ТП98 - д.24а Ленина</t>
  </si>
  <si>
    <t>ул.Ленина</t>
  </si>
  <si>
    <t>КЛ -д.26а Ленина</t>
  </si>
  <si>
    <t>КЛ-6 кВ ТП98 1 с.-ТП55</t>
  </si>
  <si>
    <t>ААБ-6 3х185</t>
  </si>
  <si>
    <t>КЛ -д.24 Ленина</t>
  </si>
  <si>
    <t>ААБ 3х120                    2х0,08</t>
  </si>
  <si>
    <t>КЛ -КР1 д.26 Лени.</t>
  </si>
  <si>
    <t>КЛ -КР2 д.26 Лени.</t>
  </si>
  <si>
    <t>КЛ-6 кВ ТП103 2 с.-ТП98 1 с.</t>
  </si>
  <si>
    <t>МСМК-6 3х150</t>
  </si>
  <si>
    <t>КЛ -д.28/2 Ленина</t>
  </si>
  <si>
    <t>КЛ д.2-д.4 Ш.Слава</t>
  </si>
  <si>
    <t>КЛ -д.28 Ленина</t>
  </si>
  <si>
    <t>АВВГ 3х50+1х35         2х0,125 км</t>
  </si>
  <si>
    <t>МСМК 3х95+1х50</t>
  </si>
  <si>
    <t>КЛ д.24а-д.26а Лен.</t>
  </si>
  <si>
    <t>АПВБ 3х50+1х25         2х0,135</t>
  </si>
  <si>
    <t>КЛ КР1-КР2 д.26 Ленина</t>
  </si>
  <si>
    <t>КЛ КР2д.26-д.28 Ленина</t>
  </si>
  <si>
    <t>КЛ д.4-КР2д.6 Ш.Слава</t>
  </si>
  <si>
    <t>КЛ КР2-КР3 д.6 Ш.Слава</t>
  </si>
  <si>
    <t>АСБ 3х95+1х35              0,025</t>
  </si>
  <si>
    <t>КЛ КР1-КР2 д.6 Ш.Слава</t>
  </si>
  <si>
    <t>КЛ-6 кВ ТП 98 II cек. - ТП 99 I c.</t>
  </si>
  <si>
    <t>АСБ-10 3х185</t>
  </si>
  <si>
    <t>КЛ -КР1 д.22 Ленина</t>
  </si>
  <si>
    <t>АВБВ 3х50+1х25        2х0,035</t>
  </si>
  <si>
    <t>КЛ-6кВ ТП70 - ТП99</t>
  </si>
  <si>
    <t>КЛ -д.18а Ленина</t>
  </si>
  <si>
    <t>ААБ 3х120                  2х0,17</t>
  </si>
  <si>
    <t>ОАО "Цесла"</t>
  </si>
  <si>
    <t>КЛ -д/с №2</t>
  </si>
  <si>
    <t>СБПНу 3х70+1х50       0,185</t>
  </si>
  <si>
    <t>АВБбШВ 4х50             0,168</t>
  </si>
  <si>
    <t>Пенсионный фонд</t>
  </si>
  <si>
    <t>КЛ -д.22а Ленина</t>
  </si>
  <si>
    <t>АПБбШВ 3х50+1х35        2х0,1</t>
  </si>
  <si>
    <t>КЛ -тубдиспансер</t>
  </si>
  <si>
    <t>АВВГ 3х35+1х16        2х0,115</t>
  </si>
  <si>
    <t>КЛ КР196-КР318 д.16 Ленина</t>
  </si>
  <si>
    <t>АВБбШВ 4х50             0,012</t>
  </si>
  <si>
    <t>КЛ д.24а -ГРП Ленина</t>
  </si>
  <si>
    <t>АПВБ 3х10+1х6</t>
  </si>
  <si>
    <t>КЛ д.24а-д.22а Ленина</t>
  </si>
  <si>
    <t>АПБбШВ 4х50            2х0,058</t>
  </si>
  <si>
    <t>КЛ КР1-КР2 д.22 Ленина</t>
  </si>
  <si>
    <t>АВВБ 3х50+1х25          2х0,06</t>
  </si>
  <si>
    <t>КЛ КР1д.22-д.24 Лен</t>
  </si>
  <si>
    <t>АВБВ 3х50+1х25          2х0,07</t>
  </si>
  <si>
    <t>КЛ КР2д.22-д.20 Лен</t>
  </si>
  <si>
    <t>АВБВ 3х50+1х25</t>
  </si>
  <si>
    <t>КЛ д.24-КР1 д.26 Лен</t>
  </si>
  <si>
    <t>ВЛ ул.1 Советская</t>
  </si>
  <si>
    <t>СИП-2 3х25+1х35+1х16</t>
  </si>
  <si>
    <t>РК Приказ №110 от 31.12.2014г</t>
  </si>
  <si>
    <t>Фидер  14-15</t>
  </si>
  <si>
    <t>КЛ-6кВ РТП 14-ЦРП 3 Iс.</t>
  </si>
  <si>
    <t>ААБЛу-10 3х150</t>
  </si>
  <si>
    <t>ЦРП-3  2 секция</t>
  </si>
  <si>
    <t>КЛ -д.32б Ленина</t>
  </si>
  <si>
    <t>ААБ 3х95+1х50</t>
  </si>
  <si>
    <t>"</t>
  </si>
  <si>
    <t>КЛ - д.32в Ленина</t>
  </si>
  <si>
    <t>АСБ 3х150+1х95</t>
  </si>
  <si>
    <t>КЛ - д.32г Ленина</t>
  </si>
  <si>
    <t>ААШВу 3х95+1х35</t>
  </si>
  <si>
    <t>КЛ - КР3 д.9б Ш. Слава</t>
  </si>
  <si>
    <t>КЛ - КР1 д.9б Ш. Слава</t>
  </si>
  <si>
    <t>ААШв 3х240</t>
  </si>
  <si>
    <t>КЛ -АТС д.32а Ленина</t>
  </si>
  <si>
    <t>АСБ 3х120+1х35      2х0,11</t>
  </si>
  <si>
    <t>КЛ д.32в Ленина-д/с 22</t>
  </si>
  <si>
    <t>АВБбШВ 3х120+1х35</t>
  </si>
  <si>
    <t>КЛ  КР2-КР3 д.9б Ш. Слава</t>
  </si>
  <si>
    <t>ВЛ д.32г-автостоянка пр.Молодежный</t>
  </si>
  <si>
    <t>СИП 1х16+1х25    L=0,3 км</t>
  </si>
  <si>
    <t>ИП Иванов Ю.А.</t>
  </si>
  <si>
    <t>000003646</t>
  </si>
  <si>
    <t>КЛ-0,4кВ от ЦРП-3 1 сек. до КР д.32 Ленина</t>
  </si>
  <si>
    <t>АВБбШВ 4х120</t>
  </si>
  <si>
    <t>КЛ-6кВ ЦРП 3 -ТП 107 Iс.</t>
  </si>
  <si>
    <t>ТП-107</t>
  </si>
  <si>
    <t>КЛ ТП107-КР2 д.11 пр.Молодежный</t>
  </si>
  <si>
    <t>ВВБбШВ 3х150+1х50</t>
  </si>
  <si>
    <t>пр. Молодежный</t>
  </si>
  <si>
    <t>КЛ -КР1 д.9б Ш.Слава</t>
  </si>
  <si>
    <t>АСБу 3х185+1х95</t>
  </si>
  <si>
    <t>КЛ -КР2 д.9б Ш.Слава</t>
  </si>
  <si>
    <t>КЛ -КР3 д.9б Ш.Слава</t>
  </si>
  <si>
    <t>КЛ КР1-КР2 д.9б Ш.Слава</t>
  </si>
  <si>
    <t>КЛ КР1-КР2 д.11 пр.Молодежный</t>
  </si>
  <si>
    <t>КЛ д11-д.13 пр. Молод</t>
  </si>
  <si>
    <t>АСБу 3х150+1х50</t>
  </si>
  <si>
    <t>КЛ -д.11а пр.Молод</t>
  </si>
  <si>
    <t>АСБу 3х95+1х50</t>
  </si>
  <si>
    <t>КЛ КНС-д.11а пр.Молодежный</t>
  </si>
  <si>
    <t>КЛ КР -ВРУд.11а пр.Молодежный</t>
  </si>
  <si>
    <t>КЛ-6кВ ТП 107 Iс.-ТП106 Ic.</t>
  </si>
  <si>
    <t>КЛ ТП106-КР1 шк.6</t>
  </si>
  <si>
    <t>АСБу 3х185+1х95;   2х0,16</t>
  </si>
  <si>
    <t>пр.Молодежный</t>
  </si>
  <si>
    <t>КЛ  -КР2 школа №6</t>
  </si>
  <si>
    <t>АСБу 3х185+1х95;  2х0,08</t>
  </si>
  <si>
    <t>КЛ -КНС</t>
  </si>
  <si>
    <t>АСБу 3х185+1х95; 2х0,02</t>
  </si>
  <si>
    <t>КЛ-6 кВ ТП 106 1с.-ТП 108 1 с.</t>
  </si>
  <si>
    <t>ААБЛу-6 3х95</t>
  </si>
  <si>
    <t>КЛ -КР1 д.7 Молод.</t>
  </si>
  <si>
    <t>ААБу 3х120           2х0,12</t>
  </si>
  <si>
    <t>КЛ -д.5а пр.Молод.</t>
  </si>
  <si>
    <t>АСБ 3х185+1х95</t>
  </si>
  <si>
    <t>КЛ -д.7а пр.Молод.</t>
  </si>
  <si>
    <t>КЛ д.7а-КНС Молод</t>
  </si>
  <si>
    <t>КЛ КР1-КР2 д.7 Мол</t>
  </si>
  <si>
    <t>ААБу 3х120</t>
  </si>
  <si>
    <t>КЛ КР1д.7-КР1-д.5 Молодежный</t>
  </si>
  <si>
    <t>КЛ КР2д.7-КР2-д.5 Молодежный</t>
  </si>
  <si>
    <t>КЛ КР2-КР3 д.5 пр.Молодежный</t>
  </si>
  <si>
    <t>АПВБ 4х50     2х0,072</t>
  </si>
  <si>
    <t>КЛ КР1-КР2 д.5 Молодежный</t>
  </si>
  <si>
    <t>ВЛИ-0,4кВ  ТП108-автостоянка пр.Молодежный</t>
  </si>
  <si>
    <t>ИП Ищук                Договор 108-ТО</t>
  </si>
  <si>
    <t>КЛ-6кВ ТП 108 Iс.-ТП 109 Iс.</t>
  </si>
  <si>
    <t>Л1: ВЛИ до опоры ВЛ у д.29 ул.Полевая</t>
  </si>
  <si>
    <t xml:space="preserve">Л2: ВЛИ ул.Полевая </t>
  </si>
  <si>
    <t>КР Ноябрь 2006 г.</t>
  </si>
  <si>
    <t>КЛ-6кВ ТП 109 Iс.-ТП 111 IIс.</t>
  </si>
  <si>
    <t>АСКЛ-10 3х240</t>
  </si>
  <si>
    <t>ТП109-д.5а пр.Молод</t>
  </si>
  <si>
    <t>ААБЛ 3х120</t>
  </si>
  <si>
    <t>АСБу-10 3х120</t>
  </si>
  <si>
    <t>АВБВ 3х95+1х35</t>
  </si>
  <si>
    <t>КЛ -д.5б Молодежн.</t>
  </si>
  <si>
    <t>КЛ -КНС Молод.</t>
  </si>
  <si>
    <t>АСБ 3х95+1х35ж      2х0,22</t>
  </si>
  <si>
    <t>КЛ д.5б-КНС Молод</t>
  </si>
  <si>
    <t>КЛ-6кВ ЦРП 3 - ТП 105 IIс.</t>
  </si>
  <si>
    <t>АСБу-63х95</t>
  </si>
  <si>
    <t>КЛ ТП 105-д.34б Лен</t>
  </si>
  <si>
    <t>КЛ -д.34а Ленина</t>
  </si>
  <si>
    <t>КЛ-6кВ ТП 107 2с.-ТП105 Ic.</t>
  </si>
  <si>
    <t>КЛ  -д.17 пр.Молод.</t>
  </si>
  <si>
    <t>АСБ 3х95+1х50;      2х0,053</t>
  </si>
  <si>
    <t>КЛ -д.15 пр.Молод.</t>
  </si>
  <si>
    <t>КЛ д.34а Ленина-д.15 пр.Молод.</t>
  </si>
  <si>
    <t>КЛ -д.13 пр.Молод.</t>
  </si>
  <si>
    <t>АПБШВ 3х120+1х35;  2х0,175</t>
  </si>
  <si>
    <t>КЛ -д/с №22</t>
  </si>
  <si>
    <t>АВБбШВ 3х120+1х35;  2х0,180</t>
  </si>
  <si>
    <t>КЛ д.34а-д.34б Ленина</t>
  </si>
  <si>
    <t>КЛ д.34а-д.32г Ленина</t>
  </si>
  <si>
    <t>КЛ д.13-ПНС пр.Мол</t>
  </si>
  <si>
    <t>АПБбШВ 3х120+1х35</t>
  </si>
  <si>
    <t>КЛ-6кВ ТП 105 Iс.-ТП103 Ic.</t>
  </si>
  <si>
    <t>АСБу-6 3х95</t>
  </si>
  <si>
    <t>ТП-103</t>
  </si>
  <si>
    <t>КЛ ТП103-КР1 д.30 Ленина</t>
  </si>
  <si>
    <t>ААБ 3х185+1х50</t>
  </si>
  <si>
    <t>КЛ -КР1 д.30 Ленин</t>
  </si>
  <si>
    <t>КЛ -КР2 д.30 Ленина</t>
  </si>
  <si>
    <t>КЛ -КР3 д.30 Ленина</t>
  </si>
  <si>
    <t>КЛ -д.5 Ш.Славы</t>
  </si>
  <si>
    <t>АПВГ 3х70+1х35        2х0,15</t>
  </si>
  <si>
    <t>КЛ -д.30Б Ленина</t>
  </si>
  <si>
    <t>МСМК 3х120</t>
  </si>
  <si>
    <t>КЛ -д.30а Ленина</t>
  </si>
  <si>
    <t>СБГ 3х150+1х50</t>
  </si>
  <si>
    <t>КЛ д.30а-д.30б Ленина</t>
  </si>
  <si>
    <t>КЛ -д.3 Ш. Славы</t>
  </si>
  <si>
    <t>МСМК 3х95</t>
  </si>
  <si>
    <t>КЛ д.3-д.5 Ш.Славы</t>
  </si>
  <si>
    <t>КЛ КР1-КР2 д.30 Лен</t>
  </si>
  <si>
    <t>ВВБ 3х150+1х50</t>
  </si>
  <si>
    <t>КЛ КР1-КР3 д.30 Лен</t>
  </si>
  <si>
    <t>КЛ д.3-д.7 Ш.Славы</t>
  </si>
  <si>
    <t>КЛ д.30б-д.32б Ленина</t>
  </si>
  <si>
    <t>АВВГ 3х150+1х95       0,105 км</t>
  </si>
  <si>
    <t>ПС № 351 I сек. Фид.01</t>
  </si>
  <si>
    <t>РЭС</t>
  </si>
  <si>
    <t>ВЛ-6кВ ПС № 351 Iс. Фид.5 - ТП 1322</t>
  </si>
  <si>
    <t>АС-50</t>
  </si>
  <si>
    <t>ТП-1322 (КТП)              Ул. Дорожная</t>
  </si>
  <si>
    <t>ВЛ-0,4кВ от КТПн-1322  L=1,779 км</t>
  </si>
  <si>
    <t>РК. Приказ № 137 о/д от 31.12.2013 (замена мачтовой ТП на КТП)</t>
  </si>
  <si>
    <t>Инв.№ 180000356</t>
  </si>
  <si>
    <t xml:space="preserve">Л1: ВЛИ-0,4кВ от ТП-1322 ул.Дорожная </t>
  </si>
  <si>
    <t>СИП-2А 3х50+1х70+1х35=0,331км  3х25+1х35+1х16=0,153км  4х16=0,087 км           2х16=0,315 км</t>
  </si>
  <si>
    <t>Реконстр.  Июнь 2008 Приказ №9 от 30.06.08;  РК_Приказ №115 от 31.10.2013</t>
  </si>
  <si>
    <t>Л2: ВЛИ-0,4кВ от ТП-1322 ул..Б.Поля, ул.Береговая д.2,4</t>
  </si>
  <si>
    <t>СИП-2А 3х50+1х70+1х35=0,590км  3х16+1х25+1х16=0,082 км  4х16=0,109 км                    2х16=0,112 км</t>
  </si>
  <si>
    <t>Реконстр.  Июнь 2008 Приказ №9 от 30.06.08; Рек.2011г. Приказ №123 от 30.12.2011г.</t>
  </si>
  <si>
    <t>ВЛИ-0,4кВ от оп.№11 ТП-1322 до участка ул.Дорожная</t>
  </si>
  <si>
    <t>СИП-2 3х50+1х70+1х25=0,163км, СИП-4 4х25=0,025км.</t>
  </si>
  <si>
    <t>Строит.июль 2016г.</t>
  </si>
  <si>
    <t>ВЛ-6кВ ПС № 351 Iс. Фид.5 - ТП 1369</t>
  </si>
  <si>
    <t>ТП-1369</t>
  </si>
  <si>
    <t>ЛЭП ТП1369-д.96 дер. Б.Поля:</t>
  </si>
  <si>
    <t>д. Б. Поля</t>
  </si>
  <si>
    <t>КЛ -до ВЛ в ст.ж.д.</t>
  </si>
  <si>
    <t>АВВГ 3х50+1х35</t>
  </si>
  <si>
    <t>ВЛ-0,4кВ от ТП-1369 L=0,208км</t>
  </si>
  <si>
    <r>
      <t xml:space="preserve">L7: </t>
    </r>
    <r>
      <rPr>
        <sz val="10"/>
        <rFont val="Times New Roman"/>
        <family val="1"/>
        <charset val="204"/>
      </rPr>
      <t>ВЛИ-0,4кВ от ТП-1369 д.Б.Поля, д.92,94,96</t>
    </r>
  </si>
  <si>
    <t>СИП-2 3х70+1х95+1х25=0,181км, 2х16=0,027км.</t>
  </si>
  <si>
    <t>Реконстр.  2011г. Приказ №86 от 31.10.11г.</t>
  </si>
  <si>
    <t>КЛ -от ВЛ в ст.ж.д.</t>
  </si>
  <si>
    <t>ВЛ-6кВ ТП 1369 -ТП 1371</t>
  </si>
  <si>
    <t>ТП-1371 (КТПн)</t>
  </si>
  <si>
    <t>ЛЭП ТП1371-КОС д.Б.Поля:</t>
  </si>
  <si>
    <t>ВЛ -КЛ в стор. КОС</t>
  </si>
  <si>
    <t>КЛ от ВЛ до КОС</t>
  </si>
  <si>
    <t>АВВГ 3х35+1х16          2х0,04</t>
  </si>
  <si>
    <t>КЛ-6кВ оп.9 с ЛР138 - ТП 1370</t>
  </si>
  <si>
    <t>АВВГ-6 3х70</t>
  </si>
  <si>
    <t>ТП-1370 (КТП)</t>
  </si>
  <si>
    <t>ПС № 351 I сек. Фид.5</t>
  </si>
  <si>
    <t>КЛ-6кВ  ТП 351 ф.5 - ЦРП2                     1 сек.яч.4</t>
  </si>
  <si>
    <t xml:space="preserve">ЦРП-2    </t>
  </si>
  <si>
    <t xml:space="preserve">Т1  25 </t>
  </si>
  <si>
    <t>АСКЛ -10 3х240</t>
  </si>
  <si>
    <t>Сев. Окраина</t>
  </si>
  <si>
    <t>Т2  63</t>
  </si>
  <si>
    <t>КЛ-6кВ ЦРП 2 I сек. яч.3 - ТП94</t>
  </si>
  <si>
    <r>
      <t xml:space="preserve">ТП-94            </t>
    </r>
    <r>
      <rPr>
        <b/>
        <sz val="9"/>
        <rFont val="Times New Roman"/>
        <family val="1"/>
        <charset val="204"/>
      </rPr>
      <t>ООО "Русский промышленник"</t>
    </r>
  </si>
  <si>
    <t>КЛ-6кВ ЦРП 2 I сек. яч.1 - Т1 швейной фабрики</t>
  </si>
  <si>
    <t>АСБ-6 3х95;   0,6 км</t>
  </si>
  <si>
    <t>ТП швейной фабрики</t>
  </si>
  <si>
    <t>КЛ-6кВ ТП94-ТП94А</t>
  </si>
  <si>
    <t>ААБЛу-6 3х70;   0,015 км</t>
  </si>
  <si>
    <r>
      <t xml:space="preserve">ГКТПн-94А   </t>
    </r>
    <r>
      <rPr>
        <b/>
        <sz val="9"/>
        <rFont val="Times New Roman"/>
        <family val="1"/>
        <charset val="204"/>
      </rPr>
      <t>ООО "Кентавр"</t>
    </r>
  </si>
  <si>
    <t>КЛ-6кВ ЦРП 2 яч.2 - ТП74</t>
  </si>
  <si>
    <t>КЛ ТП74-д.12б Кирова</t>
  </si>
  <si>
    <t>АПВБГ 3х120+1х50</t>
  </si>
  <si>
    <t>КЛ -КР3 д.16а Кирова</t>
  </si>
  <si>
    <t>МКСК 3х120+1х70</t>
  </si>
  <si>
    <t>КЛ -д.14а Кирова</t>
  </si>
  <si>
    <t>КЛ -д.12а Кирова</t>
  </si>
  <si>
    <t>СБН 3х120+1х50</t>
  </si>
  <si>
    <t>КЛ -газ котельная 17</t>
  </si>
  <si>
    <t>ААВБ 3х50+1х25</t>
  </si>
  <si>
    <t>КЛ КР2 д.12-д.12б Кирова</t>
  </si>
  <si>
    <t>КЛ д.12а-д.14а Кирова</t>
  </si>
  <si>
    <t>КЛ-6кВ ТП74-ТП78</t>
  </si>
  <si>
    <t>ТП-78</t>
  </si>
  <si>
    <t>КЛ ТП78-д.14 Кирова</t>
  </si>
  <si>
    <t>АСБ 3х95+1х35               2х0,057</t>
  </si>
  <si>
    <t>Кирова</t>
  </si>
  <si>
    <t>КЛ -д.14 Кирова</t>
  </si>
  <si>
    <t>СБ 3х95+1х35                  2х0,025</t>
  </si>
  <si>
    <t>КЛ-6кВ ТП78-ТП79</t>
  </si>
  <si>
    <t>КЛ -д.12 Кирова</t>
  </si>
  <si>
    <t>КЛ КР1-КР2 д.12 Кирова</t>
  </si>
  <si>
    <t>ААШВ 3х70+1х35           2х0,07</t>
  </si>
  <si>
    <t>КЛ КР2 д.12-д.12а Кирова</t>
  </si>
  <si>
    <t>КЛ-6кВ ТП78-ТП77</t>
  </si>
  <si>
    <t>ТП-77</t>
  </si>
  <si>
    <t>КЛ ТП77-д.10 Баранова</t>
  </si>
  <si>
    <t>КЛ -д.12 Баранова</t>
  </si>
  <si>
    <t>КЛ-6кВ ТП 77 - ТП 75</t>
  </si>
  <si>
    <t>ААШВ-10 3х120</t>
  </si>
  <si>
    <t>к.р.2003</t>
  </si>
  <si>
    <t>КЛ -КР2 школы №3</t>
  </si>
  <si>
    <t>КЛ -КР столовой школы №3</t>
  </si>
  <si>
    <t>КЛ КР1-КР2 Шк.№3</t>
  </si>
  <si>
    <t>КЛ столовая-мастерск. школы №3</t>
  </si>
  <si>
    <t>АПВБ 4х35</t>
  </si>
  <si>
    <t>КЛ д.6а Баранова-КР2 школы №3</t>
  </si>
  <si>
    <t>КЛ КР1 Шк.№3-д.13 Кирова</t>
  </si>
  <si>
    <t>КЛ д.6а Баранова-д/сад №15</t>
  </si>
  <si>
    <t>АПВБ 3х95+1х50</t>
  </si>
  <si>
    <t>КЛ д/сад №15 - д.8 Грибоедова</t>
  </si>
  <si>
    <t>КЛ д.10-д.8 Грибоедова</t>
  </si>
  <si>
    <t>КЛ д.13-д.15 Кирова</t>
  </si>
  <si>
    <t>КЛ д.15 Кирова-д.12 Грибоедова</t>
  </si>
  <si>
    <t>КЛ д.10-д.12 Грибоедова</t>
  </si>
  <si>
    <t>КЛ-6кВ ТП77 - ТП60</t>
  </si>
  <si>
    <t>АСБ-10 3х95</t>
  </si>
  <si>
    <t>ТП-60</t>
  </si>
  <si>
    <t>КЛ ТП60-д.14 Гриб.</t>
  </si>
  <si>
    <t>ул. Кирова</t>
  </si>
  <si>
    <t>КЛ -д.18 Кирова</t>
  </si>
  <si>
    <t>КЛ -д.18а  Кирова</t>
  </si>
  <si>
    <t>КЛ КР1 д.16 - д.18а Кирова</t>
  </si>
  <si>
    <t>КЛ -КР2 д.16 Кирова</t>
  </si>
  <si>
    <t>СБУ 3х95+1х35            2х0,115 км</t>
  </si>
  <si>
    <t>КЛ -КР1 д.16 Кирова</t>
  </si>
  <si>
    <t>ААБ 3х120+1х70             0,105 км</t>
  </si>
  <si>
    <t>КЛ -КР1 д.16а Кирова</t>
  </si>
  <si>
    <t>КЛ -д.20 Грибоед.</t>
  </si>
  <si>
    <t>КЛ -д/сад №7</t>
  </si>
  <si>
    <t>АСБ 3х95+1х35                0,16км</t>
  </si>
  <si>
    <t>КЛ КР2-КР3 д.16а Кирова</t>
  </si>
  <si>
    <t>КЛ КР1-КР2 д.16а Кирова</t>
  </si>
  <si>
    <t>КЛ КР1д.16-КР1 д.16а Кирова</t>
  </si>
  <si>
    <t>КЛ -д18 Кирова-КР2 д.16 Грибоедова</t>
  </si>
  <si>
    <t>КЛ д.14-КР2 д.16 Грибоедова</t>
  </si>
  <si>
    <t>КЛ КР1-КР2 д.16 Грибоедова</t>
  </si>
  <si>
    <t>КЛ-6кВ ТП 74 - ТП 59</t>
  </si>
  <si>
    <t>КЛ ТП59 - КР1 д.18 Грибоедова</t>
  </si>
  <si>
    <t>ул. Грибоедова</t>
  </si>
  <si>
    <t>КЛ -газ.котельная 17</t>
  </si>
  <si>
    <t>АВРБ 3х35+1х16</t>
  </si>
  <si>
    <t>КЛ-6кВ ТП 59 - ТП 60</t>
  </si>
  <si>
    <t>АСБ-10 3х70</t>
  </si>
  <si>
    <t>КЛ -д.20 Грибоедова</t>
  </si>
  <si>
    <t>АСБ 3х95+1х35                 0,08 км</t>
  </si>
  <si>
    <t>КЛ -ГРП Грибоед.</t>
  </si>
  <si>
    <t>АСБ 3х185+1х50               0,2 км</t>
  </si>
  <si>
    <t>СБУ 3х95+1х35                  0,2 км</t>
  </si>
  <si>
    <t>КЛ -д.1 Северная</t>
  </si>
  <si>
    <t>КЛ ГРП-газ. Кот.17</t>
  </si>
  <si>
    <t>КЛ КР1-КР2 д.18 Грибоедова</t>
  </si>
  <si>
    <t>КЛ КР1 д.16-КР2 д.18 Грибоедова</t>
  </si>
  <si>
    <t>КЛ-6кВ ЦРП 2 яч.01- ТП 123</t>
  </si>
  <si>
    <t>АСБ-10 3х120</t>
  </si>
  <si>
    <t>КЛ ТП 123-шк. №12</t>
  </si>
  <si>
    <t>ААШВу 3х120;          2х0,06</t>
  </si>
  <si>
    <t>ул.Грибоедова</t>
  </si>
  <si>
    <t xml:space="preserve">ААШВу 3х120;          2х0,06 </t>
  </si>
  <si>
    <t>КЛ КР шк.№12-участок №1</t>
  </si>
  <si>
    <t>АВВБ 4х70;            0,105 км</t>
  </si>
  <si>
    <t>000002208</t>
  </si>
  <si>
    <t>КЛ-0,4кВ от ТП-123 до нового КР                  (КР №327 Чкалова д.15 маг.Магнит)</t>
  </si>
  <si>
    <t>АПвБбШп-1 4х185</t>
  </si>
  <si>
    <t>НС. ООО "СЗЭСМ" авг.2012г. КС-11 от 25.03.2013г.</t>
  </si>
  <si>
    <t>ВЛИ-0,4кВ (Л1) ТП123-пер. Безымянный д.4.13.21.23, ул.Северная д.3,5,5а; ул.Грибоедова д.20б</t>
  </si>
  <si>
    <t>СИП-2А 3х50+1х70+1х25=292м; 3х16+1х25=81м</t>
  </si>
  <si>
    <t>Кап.рем 2006г. Реконстр. Март 2007 г.</t>
  </si>
  <si>
    <t>КЛ-6кВ ТП123 - ТП 101 I сек.</t>
  </si>
  <si>
    <t>КЛ ТП 101-д.21а Ленина</t>
  </si>
  <si>
    <t>КЛ д.21а-д.21б Ленина</t>
  </si>
  <si>
    <t>ААБл-1 3х95</t>
  </si>
  <si>
    <t>КЛ-6кВ ТП101 - ТП 122 II сек.</t>
  </si>
  <si>
    <t>КЛ -насосная</t>
  </si>
  <si>
    <t>АСБу 3х95+1х35;     2х0,046</t>
  </si>
  <si>
    <t>КЛ -д.25 кор.8 Лен.</t>
  </si>
  <si>
    <t>КЛ-6кВ ТП51 - ТП101</t>
  </si>
  <si>
    <t>000004552</t>
  </si>
  <si>
    <t>КЛ-6 кВ ТП101-ТП135</t>
  </si>
  <si>
    <t>КЛ -д.25 Ленина (худ. школа)</t>
  </si>
  <si>
    <t>Строит. КЛ-6 кВ 2016г. -подряд</t>
  </si>
  <si>
    <t>КЛ худ.школа-д.25 кор.8 Ленина</t>
  </si>
  <si>
    <t>КЛ худ.школа-д.25 кор.6 Ленина</t>
  </si>
  <si>
    <t>ВЛИ-0,4кВ (Л1) ТП101-ул.1 Советская, Малая, пер. Безымян. д.1,3,11</t>
  </si>
  <si>
    <t>СИП-2А 3х50+1х70+1х25=136м; 3х35+1х50+1х25=623м;   3х16+х25=131м</t>
  </si>
  <si>
    <t>Реконстр. Март 2007г.</t>
  </si>
  <si>
    <t>ТП-135-1 (КТП) ЗАО "Тандер"</t>
  </si>
  <si>
    <t>Договор 109-ТО</t>
  </si>
  <si>
    <t>КЛ-6кВ ЦРП 2  1с  яч.02 - ТП55А Iс.</t>
  </si>
  <si>
    <t>АСБу-6 3х185;   0,333 км</t>
  </si>
  <si>
    <t>ПС № 351 I сек. Фид.06</t>
  </si>
  <si>
    <t>180000088</t>
  </si>
  <si>
    <t>ВЛЗ-6кВ  ПС №.351яч.18 фид.06 - ТП81   2 с.</t>
  </si>
  <si>
    <t>Lобщ.=1,52 км</t>
  </si>
  <si>
    <t>ААБипГ-6 3х150</t>
  </si>
  <si>
    <t>АСБ 2Л-10 3х95</t>
  </si>
  <si>
    <t>КЛ-6кВ ТП73 2с. - ТП81 2 с.</t>
  </si>
  <si>
    <t>КЛ-6кВ ТП73 2с.-ТП75</t>
  </si>
  <si>
    <t>ВЛ-0,4кВ от ТП-75 (на спасательную станцию)</t>
  </si>
  <si>
    <t xml:space="preserve">А-35 </t>
  </si>
  <si>
    <t>КЛ-6кВ ТП60 - ТП75</t>
  </si>
  <si>
    <t>ул. Партизанская</t>
  </si>
  <si>
    <t>ВЛИ-0,4кВ от ТП-75 ул.Партизанская 6.1. (гаражи)</t>
  </si>
  <si>
    <t>СИП-2 3х16+1х25</t>
  </si>
  <si>
    <t>НС. Приказ № 120 от 19.11.12г</t>
  </si>
  <si>
    <r>
      <t xml:space="preserve">ЛЭП-0,4кВ от ТП-75 (КЛ+ВЛИ)  </t>
    </r>
    <r>
      <rPr>
        <b/>
        <sz val="10"/>
        <rFont val="Times New Roman"/>
        <family val="1"/>
        <charset val="204"/>
      </rPr>
      <t>L=2,404</t>
    </r>
    <r>
      <rPr>
        <sz val="10"/>
        <rFont val="Times New Roman"/>
        <family val="1"/>
        <charset val="204"/>
      </rPr>
      <t xml:space="preserve"> км</t>
    </r>
  </si>
  <si>
    <t>Л2; ВЛИ-0,4кВ от ТП-75 ул.Грибоедова д.5-9, ул.Кирова д.17-21</t>
  </si>
  <si>
    <t>СИП-2 3х95+1х95+1х25=0,296км  3х16+1х25+1х16=0,028км</t>
  </si>
  <si>
    <t>РК КЛ-0,4кВ от ТП-75 (ВЛ-0,4кВ от ТП-75) Июнь 2013г.  Приказ № 55 о/д от 28.06.13</t>
  </si>
  <si>
    <t>КЛ ТП75-д.1 Гриб.</t>
  </si>
  <si>
    <t>АПВБШВ 3х50+1х25</t>
  </si>
  <si>
    <t>КЛ -котельная №3</t>
  </si>
  <si>
    <t>ААБ 3х150</t>
  </si>
  <si>
    <t>Lобщ. КЛ-0,4</t>
  </si>
  <si>
    <t>КЛ д.1-д.3 Грибоед.</t>
  </si>
  <si>
    <t>от ТП-75</t>
  </si>
  <si>
    <t>КЛ баня-котельная 3 ул. Грибоедова</t>
  </si>
  <si>
    <t>= 2,08км</t>
  </si>
  <si>
    <t>КЛ д.3-баня Гриб.</t>
  </si>
  <si>
    <t>АПВБ 3х6+1х4</t>
  </si>
  <si>
    <t>КЛ -д.7 Чкалова</t>
  </si>
  <si>
    <t>КЛ д.13а-столовая ГПТУ ул.Партиз.</t>
  </si>
  <si>
    <t>КЛ д.13а Партиз.-д.1 Чкалова</t>
  </si>
  <si>
    <t>КЛ д.1-д.3 Чкалова</t>
  </si>
  <si>
    <t>КЛ д.3-д.5 Чкалова</t>
  </si>
  <si>
    <t>КЛ д.7-д.5 Чкалова</t>
  </si>
  <si>
    <t>КЛ -опора у д.7 Грибоедова</t>
  </si>
  <si>
    <t>АВБбШВ 4х50 = 0,08 км АВБбШВ-1 4х16 = 0,08 км</t>
  </si>
  <si>
    <t>РК Август 2002г.</t>
  </si>
  <si>
    <t>КЛ -стол. ГПТУ</t>
  </si>
  <si>
    <t>АВВГ 3х150+1х35</t>
  </si>
  <si>
    <t>КЛ -мастерск. ГПТУ</t>
  </si>
  <si>
    <t>АВВГ 4х95             0,1 км</t>
  </si>
  <si>
    <t>КЛ -д.19а Кирова</t>
  </si>
  <si>
    <t>КЛ д.19а-д.23 Кирова</t>
  </si>
  <si>
    <t>КЛ- д.6а Партизанская</t>
  </si>
  <si>
    <t>АПВБШВ 3х50+1х25      2х0,08</t>
  </si>
  <si>
    <t>КЛ -д/сад №13</t>
  </si>
  <si>
    <t>д.6а Партизанск.-д/сад №13</t>
  </si>
  <si>
    <t>КЛ д.17-д.19 Кирова</t>
  </si>
  <si>
    <t>КЛ д.6 Партиз.-опора №1 ВЛ-0,4кВ</t>
  </si>
  <si>
    <t>РК Сент. 2001г.</t>
  </si>
  <si>
    <t>КЛ КР49-д.9 Чкалов</t>
  </si>
  <si>
    <t>АПБШВ 3х50+1х25</t>
  </si>
  <si>
    <t>КЛ КР49-столовая ГПТУ</t>
  </si>
  <si>
    <t>КЛ КР49-д/сад №13</t>
  </si>
  <si>
    <t>КЛ-6кВ ТП53-ТП54</t>
  </si>
  <si>
    <t>КЛ ТП54-д.20а Кирова</t>
  </si>
  <si>
    <t>АСБ3х50+1х25             2х0,025</t>
  </si>
  <si>
    <t>РК 2015 (подряд) замена тр-ра</t>
  </si>
  <si>
    <t>КЛ-6кВ ТП54-ТП73  2 с.</t>
  </si>
  <si>
    <t>КЛ д.20а-д.22 Кирова</t>
  </si>
  <si>
    <t>КЛ -д.13 Чкалова</t>
  </si>
  <si>
    <t>КЛ -д/с №4</t>
  </si>
  <si>
    <t>КЛ -д.17 Грибоедова</t>
  </si>
  <si>
    <t>КЛ -КР2 д.15 Грибоедова</t>
  </si>
  <si>
    <t>КЛ -д.20 Кирова</t>
  </si>
  <si>
    <t>ААШВ 3х95+1х35         0,09 км</t>
  </si>
  <si>
    <t>КЛ д.13-КР2 д.16 Грибоедова</t>
  </si>
  <si>
    <t>КЛ д.13-КР1 д.15 Грибоедова</t>
  </si>
  <si>
    <t>КЛ КР1-КР2 д.15 Грибоедова</t>
  </si>
  <si>
    <t>КЛ КР1 д.15 Грибоедова - д.20 Кирова</t>
  </si>
  <si>
    <t>ААБ 3х95+1х35            0,12 км</t>
  </si>
  <si>
    <t>КЛ-6кВ ТП 59 - ТП 53</t>
  </si>
  <si>
    <t>КЛ ТП53-д/с №4</t>
  </si>
  <si>
    <t>КР. Распор.№55 от 17.11.11г.(замена тр-ра)</t>
  </si>
  <si>
    <t>КЛ - д.19 Грибоедова</t>
  </si>
  <si>
    <t>КЛ д.17-д.19 Грибоедова</t>
  </si>
  <si>
    <t>КЛ д/с4-д.15 Чкалова</t>
  </si>
  <si>
    <t>АПВБ 4х50                     2х0,080</t>
  </si>
  <si>
    <t>000002209</t>
  </si>
  <si>
    <t>КЛ-0,4кВ от ТП-53 до нового КР                  (КР №327 Чкалова д.15 маг.Магнит)</t>
  </si>
  <si>
    <t>ВЛИ-0,4кВ ТП-53 от КР №278 до оп.№1 ул. Чкалова, д.15а</t>
  </si>
  <si>
    <t>П/ст 351 II сек. Фид.11</t>
  </si>
  <si>
    <t>180000089</t>
  </si>
  <si>
    <t>ВЛЗ-6кВ  ПС№351яч.37 фид.11 -  ТП56</t>
  </si>
  <si>
    <t>ЛЭП  ул.Дорожная: ТП56 - опора №1 ВЛ</t>
  </si>
  <si>
    <t xml:space="preserve">АВВГ 4х70 </t>
  </si>
  <si>
    <t>Lобщ.=1,305 км</t>
  </si>
  <si>
    <t>ул. Дорожная</t>
  </si>
  <si>
    <t>ВЛ-0,4кВ от ТП56  L=1,087 км</t>
  </si>
  <si>
    <r>
      <rPr>
        <b/>
        <sz val="10"/>
        <rFont val="Times New Roman"/>
        <family val="1"/>
        <charset val="204"/>
      </rPr>
      <t>L1:</t>
    </r>
    <r>
      <rPr>
        <sz val="10"/>
        <rFont val="Times New Roman"/>
        <family val="1"/>
        <charset val="204"/>
      </rPr>
      <t xml:space="preserve"> ВЛИ-0,4кВ от ТП-56 ул.Горняков, Береговая, пер. Речной</t>
    </r>
  </si>
  <si>
    <t>СИП-2 3х95+1х95+1х25=0,874км, 4х16=0,213км.</t>
  </si>
  <si>
    <t>Рек. 2011г. Приказ №123 от 30.12.2011</t>
  </si>
  <si>
    <t>КЛ-6 кВ ТП Шахты Кирова  яч.7-ТП56</t>
  </si>
  <si>
    <t>КЛ-6 кВ ТП Шахты Кирова яч.7 -ТП125</t>
  </si>
  <si>
    <t>Рынок</t>
  </si>
  <si>
    <t>АСБ2л-10 3х120</t>
  </si>
  <si>
    <t>КЛ-6кВ ТП56-ТП81</t>
  </si>
  <si>
    <t xml:space="preserve">ТП-81 </t>
  </si>
  <si>
    <t>ВЛИ-0,4кВ от ТП-81  ул.ИТР д.6-18,  Комс.ш. д.2-16</t>
  </si>
  <si>
    <t>СИП-2А 3х50+1х70+1х25=0,732 км   4х16=0,087 км           2х16=0,114 км</t>
  </si>
  <si>
    <t>Рек. Сент. 2008    Приказ №14 от 20.10.08;                       РК__июль 2013г. Приказ №89 от 30.09.13; РК_дек.2015г(замена тр-ра) (тех.приосед)</t>
  </si>
  <si>
    <t>ул. Горняков</t>
  </si>
  <si>
    <t>ВЛИ-0,4кВ от ТП-81 до участков 18-28 ул. Горняков</t>
  </si>
  <si>
    <t>СИП-2 3х95+1х70</t>
  </si>
  <si>
    <t>НС. Приказ № 31 о/д от 30.04.2014 г.</t>
  </si>
  <si>
    <t>Л3. ВЛИ-0,4кВ от ТП-81 до здания Комсомольское ш., д.1</t>
  </si>
  <si>
    <t>СИП-2  3х120+1х95</t>
  </si>
  <si>
    <t>НС. Приказ №110 от 31.12.2014 г.</t>
  </si>
  <si>
    <t xml:space="preserve">ВЛИ-0,4кВ от оп.№19 ТП-81 </t>
  </si>
  <si>
    <t>СИП-2  3х50+1х70+1х25</t>
  </si>
  <si>
    <t>84</t>
  </si>
  <si>
    <t>КЛ-6кВ ТП81- оп.ВЛ  к ТП80</t>
  </si>
  <si>
    <t>АСБ2л-6 3х150</t>
  </si>
  <si>
    <t>ТП-80</t>
  </si>
  <si>
    <t>КЛ-д.2 Баранова</t>
  </si>
  <si>
    <t>РК ВЛ-6 кВ, КЛ-6 кВ 2016 г.</t>
  </si>
  <si>
    <t>КЛ-6кВ ТП80- оп.ВЛ  к ТП81</t>
  </si>
  <si>
    <t>КЛ- котельная 3</t>
  </si>
  <si>
    <t>ВЛ-6кВ   ТП80-ТП81</t>
  </si>
  <si>
    <t>КЛ- игровые автом.</t>
  </si>
  <si>
    <t>СБ 3х35</t>
  </si>
  <si>
    <t>КЛ- д.19А Партиз.</t>
  </si>
  <si>
    <t>КЛ-6кВ ТП80-ТП79 2с.</t>
  </si>
  <si>
    <t>КЛ-д.21 Партиз.</t>
  </si>
  <si>
    <t>РК КЛ-6 кВ 2016 г.</t>
  </si>
  <si>
    <t>КЛ-насосная</t>
  </si>
  <si>
    <t>ААШБ 3х35+1х16      2х0,19</t>
  </si>
  <si>
    <t>КЛ д.19А Партиз.-д/сад 15</t>
  </si>
  <si>
    <t>КЛ д.19-д.21 Партиз</t>
  </si>
  <si>
    <t>КЛ д.17-д.19 партиз</t>
  </si>
  <si>
    <t xml:space="preserve">ААБ 3х95  </t>
  </si>
  <si>
    <t>КЛ д.19 Партиз.-атракционы</t>
  </si>
  <si>
    <t>СБЛНу 3х25+1х16       0,14 км</t>
  </si>
  <si>
    <t>КЛ д.17-д.3 Гриб.</t>
  </si>
  <si>
    <t>КЛ д.4-д.2 Грибоед.</t>
  </si>
  <si>
    <t>КЛ д.4-д.6 Грибоед.</t>
  </si>
  <si>
    <t>КЛ д.6-д.8 Грибоед.</t>
  </si>
  <si>
    <t>КЛ д.2-д.4 Баранова</t>
  </si>
  <si>
    <t>КЛ д.4-д.6 Баранова</t>
  </si>
  <si>
    <t>КЛ д.6-д.8 Баранова</t>
  </si>
  <si>
    <t>КЛ д.8-д.10 Баранова</t>
  </si>
  <si>
    <t>КЛ д.10-д.12 Баран.</t>
  </si>
  <si>
    <t>П/ст 351 II сек. Фид.14</t>
  </si>
  <si>
    <t>КЛ-6кВ  ТП 351 2 cек. ф.14 -ЦРП2  2 сек. яч.12</t>
  </si>
  <si>
    <t>ЦРП-2 II секция</t>
  </si>
  <si>
    <t>КЛ-6 кВ ЦРП2 2 с.-ТП122 1 с.</t>
  </si>
  <si>
    <t>КЛ ТП122-д.25 кор.1 Ленина</t>
  </si>
  <si>
    <t>КЛ -д.25 кор.4 Лен.</t>
  </si>
  <si>
    <t>КЛ -д.25 Ленина  Музык. Школа</t>
  </si>
  <si>
    <t>КЛ -д.25 кор.6 Лен.</t>
  </si>
  <si>
    <t>АСБу 3х95+1х35;    2х0,13</t>
  </si>
  <si>
    <t>КЛ кор.1-кор.4 д.25 Ленина</t>
  </si>
  <si>
    <t>КЛ муз.шк.-д.25 кор.6 Ленина</t>
  </si>
  <si>
    <t>000003645</t>
  </si>
  <si>
    <t>КЛ-0,4кВ  от ТП-122 до КР у д.30 Ленина (ТК №5)</t>
  </si>
  <si>
    <t>КЛ-6 кВ ЦРП3 3с.-ТП122</t>
  </si>
  <si>
    <t>АСБу-10 3х185</t>
  </si>
  <si>
    <t>ЦРП-3  3 с.</t>
  </si>
  <si>
    <t>КЛ-6 кВ ЦРП3 3с.-ТП103 2 с.</t>
  </si>
  <si>
    <t>ООО "Сигма"</t>
  </si>
  <si>
    <t>КЛ-6 кВ ЦРП2  2с. Яч.18  -ТП1124</t>
  </si>
  <si>
    <t>АСБ2Л-10 3х120=0,121км ААБипГу-6 3х150=0,040км</t>
  </si>
  <si>
    <t>ТП-124 ул.Баранова</t>
  </si>
  <si>
    <t>Договор ТО № 09/У-15 от 01.02.2015г</t>
  </si>
  <si>
    <t>КЛ-6кВ ЦРП 2 II сек. яч.13 - ТП104</t>
  </si>
  <si>
    <t>КЛ ТП104-д.31 Партизанская</t>
  </si>
  <si>
    <t>АВВГ 3х150+1х50;   2х0,04</t>
  </si>
  <si>
    <t>КЛ ТП104-ТП79</t>
  </si>
  <si>
    <t>КЛ -КР1 д.27 Парт.</t>
  </si>
  <si>
    <t>ААБл 3х95</t>
  </si>
  <si>
    <t>КЛ -д.33 Партизанск</t>
  </si>
  <si>
    <t>МСМК 3х95+1х35</t>
  </si>
  <si>
    <t>КЛ -КР1 д.7 Кирова</t>
  </si>
  <si>
    <t>КЛ -КР2 д.7 Кирова</t>
  </si>
  <si>
    <t>КЛ -д.7 Бароанова</t>
  </si>
  <si>
    <t>МСМК 3х150</t>
  </si>
  <si>
    <t>КЛ КР3 д.7 Кирова-д.7 Баранова</t>
  </si>
  <si>
    <t>АПБШВ 3х70+1х35</t>
  </si>
  <si>
    <t>КЛ д.5-д.7 Баранова</t>
  </si>
  <si>
    <t>ААБ 3х70;                2х0,1</t>
  </si>
  <si>
    <t>КЛ д.5 Баранова-д.33 Партизанская.</t>
  </si>
  <si>
    <t>КЛ КР2-КР3 д.7 Кирова</t>
  </si>
  <si>
    <t>КЛ КР1-КР2 д.7 Кирова</t>
  </si>
  <si>
    <t>КЛ д.29-д.31 Партизанская</t>
  </si>
  <si>
    <t>КЛ д.29-КР2 д.27 Партизанская</t>
  </si>
  <si>
    <t>ААБл 3х120</t>
  </si>
  <si>
    <t>КЛ КР1-КР2 д.27 Партизанская</t>
  </si>
  <si>
    <t>КЛ д.29 Парт.-оп.ВЛ</t>
  </si>
  <si>
    <t>МСМК 3х50   0,095км</t>
  </si>
  <si>
    <t>ГРШ 3х35+1х16    0,105км</t>
  </si>
  <si>
    <t>ВЛИ-0,4кВ от ТП-104   от оп.№20 до участка 55 ул.Малопольская</t>
  </si>
  <si>
    <t>СИП-4 4х16</t>
  </si>
  <si>
    <t>НС. Приказ №110 от 31.12.2014г</t>
  </si>
  <si>
    <t>ВЛИ-0,4кВ от ТП-104  ул.Малопольская</t>
  </si>
  <si>
    <t>КР 2006 г. Распор.№59 от 15.10.08</t>
  </si>
  <si>
    <t>ВЛИ-0,4кВ от оп.№5 от ТП-104 до участков заявителей</t>
  </si>
  <si>
    <t>Строит (тех. присоед) Уведомление Ростехнадзору февраль 2016 г.</t>
  </si>
  <si>
    <t>КЛ-6 кВ ТП104-ТП79 1с.</t>
  </si>
  <si>
    <t>ТП-79</t>
  </si>
  <si>
    <t>КЛ  дист. упр. УО  ТП104-ТП79</t>
  </si>
  <si>
    <t>АВВГ 4х3+1х2,5</t>
  </si>
  <si>
    <t>КР 2012. Распор.№75 от 12.12.12г.; №74 от 10.12.12г (замена Т1 и Т2)</t>
  </si>
  <si>
    <t>ул.Баранова</t>
  </si>
  <si>
    <t>ООО "Русский промышл."</t>
  </si>
  <si>
    <t>КЛ-6кВ ЦРП 2  2с  яч.19 - ТП55А 2с.</t>
  </si>
  <si>
    <t>ТП-55А</t>
  </si>
  <si>
    <t>0,333 км</t>
  </si>
  <si>
    <t>тер.молокозавода</t>
  </si>
  <si>
    <t>КЛ-6кВ ТП94-ТП55А</t>
  </si>
  <si>
    <t>ЗАО "Агенство бизнес отношений"</t>
  </si>
  <si>
    <t>КЛ-6кВ ТП55А - ТП55 каб А</t>
  </si>
  <si>
    <t>ААБЛут-6 3х95; 0,129км</t>
  </si>
  <si>
    <t xml:space="preserve">Т1     - </t>
  </si>
  <si>
    <t>Договор  7-ТО</t>
  </si>
  <si>
    <t>КЛ-6кВ ТП55А - ТП55 каб.Б</t>
  </si>
  <si>
    <t>ААБЛут-6 3х95; 0,139 км</t>
  </si>
  <si>
    <t>КЛ-6 кВ ЦРП2 2 сек.-ТП57</t>
  </si>
  <si>
    <t xml:space="preserve">КЛ-0,4 кВ </t>
  </si>
  <si>
    <t>АТП</t>
  </si>
  <si>
    <t>КЛ-6кВ ТП94-ТП57</t>
  </si>
  <si>
    <t>КЛ ТП57-гаражи (правая сторона)</t>
  </si>
  <si>
    <t>АПВБ 3х25+1х16</t>
  </si>
  <si>
    <r>
      <t xml:space="preserve">КЛ-0,4 кВ  </t>
    </r>
    <r>
      <rPr>
        <sz val="10"/>
        <rFont val="Times New Roman"/>
        <family val="1"/>
        <charset val="204"/>
      </rPr>
      <t>на ветлечебницу</t>
    </r>
  </si>
  <si>
    <t>ветлечебница</t>
  </si>
  <si>
    <t>КЛ -ШС гаражей КАС "Аэропорт"</t>
  </si>
  <si>
    <t>КЛ-6 кВ ТП57-оп.ВЛ с ЛР353</t>
  </si>
  <si>
    <t>ВЛ-6 кВ оп.ВЛ с ЛР 353-оп.ВЛ с ЛР 162</t>
  </si>
  <si>
    <t>епархия</t>
  </si>
  <si>
    <t>ВЛ-6кВ отпайка к ТП-121</t>
  </si>
  <si>
    <t>АС-50; 0,05 км</t>
  </si>
  <si>
    <t>КТПн-121</t>
  </si>
  <si>
    <t xml:space="preserve">КЛ-6 кВ ТП104-оп.ВЛ С ЛР 162 </t>
  </si>
  <si>
    <t>ВЛ-6кВ  отпайка на ТП58</t>
  </si>
  <si>
    <t>ТП-58 (КТП)</t>
  </si>
  <si>
    <t>ТП демонтирована всвязи с ликвидацией мясокомбината. Распор.№26 от 02.05.12г.</t>
  </si>
  <si>
    <t>дер.Подкино</t>
  </si>
  <si>
    <t>ТП5 яч.20 ООО "Сланцы" фид. "Б.Лучки"</t>
  </si>
  <si>
    <t>ЛЭП-6кВ ТП5 СПЗ яч.20-ТП2:</t>
  </si>
  <si>
    <t>080001355</t>
  </si>
  <si>
    <r>
      <t xml:space="preserve">ВЛЗ-6кВ ТП202 - опора №7 ВЛ-6кВ фид.ТП Шахты 2 яч.9 в сторону ТП-34             </t>
    </r>
    <r>
      <rPr>
        <b/>
        <sz val="11"/>
        <rFont val="Times New Roman"/>
        <family val="1"/>
        <charset val="204"/>
      </rPr>
      <t>Общ. длина =0,202км</t>
    </r>
    <r>
      <rPr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</t>
    </r>
  </si>
  <si>
    <t>2015 (стр)</t>
  </si>
  <si>
    <t>СИП-3 (1х70)</t>
  </si>
  <si>
    <t>ТП-202 (КТП)  ул.Школьная</t>
  </si>
  <si>
    <t>Л1: ВЛИ-0,4кВ от ТП-202  ул.Школьная</t>
  </si>
  <si>
    <t xml:space="preserve">СИП-2  3х120+1х95 </t>
  </si>
  <si>
    <t>НС Л1. Приказ №99 от 28.11.2014г</t>
  </si>
  <si>
    <t>АСБ2л-6 3х70</t>
  </si>
  <si>
    <t xml:space="preserve">инв.№180000551  </t>
  </si>
  <si>
    <t>Л2: ВЛИ-0,4кВ от ТП-202 до д.14 по ул.Школьная</t>
  </si>
  <si>
    <t xml:space="preserve">СИП-2  3х120+1х95 =0,281км; кабель АСБ2л-1 4х150 = 0,059км </t>
  </si>
  <si>
    <t>НС  Л2; ТП-202. Приказ №110 от 31.12.2014г.          Строит.ВЛЗ Приказ № 282/2 от 30.09.2016г</t>
  </si>
  <si>
    <t>КЛ-6кВ соединит.муфта - ТП202</t>
  </si>
  <si>
    <t>АСБ2л-6 3х185</t>
  </si>
  <si>
    <t>ТП-200 (КТП)  Кингисеппское шоссе</t>
  </si>
  <si>
    <t>НС. Приказ №89 от 30.09.2013</t>
  </si>
  <si>
    <t xml:space="preserve">инв №180000530 </t>
  </si>
  <si>
    <r>
      <t xml:space="preserve"> ВЛИ-0,4кВ от ТП-2         О</t>
    </r>
    <r>
      <rPr>
        <b/>
        <sz val="10"/>
        <rFont val="Times New Roman"/>
        <family val="1"/>
        <charset val="204"/>
      </rPr>
      <t>бщ. длина=0,89км</t>
    </r>
    <r>
      <rPr>
        <sz val="10"/>
        <rFont val="Times New Roman"/>
        <family val="1"/>
        <charset val="204"/>
      </rPr>
      <t>.                         Л3: ВЛИ-0,4 в сторону ул.1 Мая д.30а-34</t>
    </r>
  </si>
  <si>
    <t>СИП-2А                        3х50+1х70+1х25 = 0,14км,  3х16+1х25 = 0,037 км;     1х16+1х25 = 0,018 км.</t>
  </si>
  <si>
    <t>Реконстр.                  Сентябрь 2005г.</t>
  </si>
  <si>
    <t>КЛ-6 кВ ТП5 СПЗ - оп.с ЛР70</t>
  </si>
  <si>
    <t>пер. Речной</t>
  </si>
  <si>
    <t>Л1: ВЛИ-0,4кВ в сторону ул.Ломоносова д.27-31/1, ул.Свободы д.3-7.</t>
  </si>
  <si>
    <t>Л2: ВЛИ-0,4 кВ в стор. ул.Ломоносова д.21-25  пер.Пионерский д.3-7, ул.Строителей д.3-9.</t>
  </si>
  <si>
    <t>СИП-2А             3х50+1х70+1х25 = 0,138 км,  3х16+1х25 = 0,222 км.</t>
  </si>
  <si>
    <t>ВЛ-6кВ оп.с ЛР70-оп.с ЛР118</t>
  </si>
  <si>
    <t>КЛ-6кВ оп с ЛР118-ТП2</t>
  </si>
  <si>
    <t>КЛ-6кВ ТП2 1сек.-ТП13</t>
  </si>
  <si>
    <t>АСБлу-6 3х95</t>
  </si>
  <si>
    <t>ТП-13</t>
  </si>
  <si>
    <t>КЛ-мастерские шк.2</t>
  </si>
  <si>
    <t>Распор.№56 от 22.09.2010 г.(замена тр-ра)</t>
  </si>
  <si>
    <t>ул.Ломоносова</t>
  </si>
  <si>
    <t>КЛ-КР школы 2</t>
  </si>
  <si>
    <t>АПВБ 3х35+1х16;   2х0,08</t>
  </si>
  <si>
    <t>КЛ-котельн.химчист.</t>
  </si>
  <si>
    <t xml:space="preserve">КЛ котел.-д.53 1 Мая </t>
  </si>
  <si>
    <t>КЛ химч.-д.53 1 Мая</t>
  </si>
  <si>
    <t xml:space="preserve">КЛ химч.-склад </t>
  </si>
  <si>
    <t>КЛ-д.10 Свободы</t>
  </si>
  <si>
    <t>КЛ д.10 Свободы-котельная химчистк.</t>
  </si>
  <si>
    <t>КЛ д.10 Свободы-КР на оп. 1 Мая</t>
  </si>
  <si>
    <t>КЛ котельн.-химчист</t>
  </si>
  <si>
    <r>
      <t xml:space="preserve">ВЛИ от ТП-13 кв-л 3  </t>
    </r>
    <r>
      <rPr>
        <b/>
        <sz val="10"/>
        <rFont val="Times New Roman"/>
        <family val="1"/>
        <charset val="204"/>
      </rPr>
      <t xml:space="preserve"> L общ. =1,1 км</t>
    </r>
    <r>
      <rPr>
        <sz val="10"/>
        <rFont val="Times New Roman"/>
        <family val="1"/>
        <charset val="204"/>
      </rPr>
      <t>:</t>
    </r>
  </si>
  <si>
    <t>Л1: ВЛИ-0,4кВ в стор. ул.1Мая, д.42-50, 55-61</t>
  </si>
  <si>
    <t>КР 2006г.</t>
  </si>
  <si>
    <t>Л2: ВЛИ-0,4 кВ в стор. пер.Профсоюзн. д.4-7, ул.Ломонос. д.41,43/1, ул.Кутузова  д.3-11</t>
  </si>
  <si>
    <t>СИП-2А               3х50+1х70+1х25 =0,28км,  3х25+1х35 = 0,12км</t>
  </si>
  <si>
    <t>Л3: ВЛИ-0,4кВ в стор. ул.Ломонос. д.35/2, .37 ул.Свободы д,4-8</t>
  </si>
  <si>
    <t>КЛ-6 кВ ТП13-ТП14 каб.А</t>
  </si>
  <si>
    <t>СБ-6 3х16</t>
  </si>
  <si>
    <t>ВЛИ от ТП-14 кв-л 4</t>
  </si>
  <si>
    <t>КЛ-6 кВ ТП13-ТП14 каб.Б</t>
  </si>
  <si>
    <t>ул.Кутузова</t>
  </si>
  <si>
    <t>КЛ-6 кВ ТП14-ТП15 каб.А</t>
  </si>
  <si>
    <t xml:space="preserve">КЛ-Д/с 6 Декабрист. </t>
  </si>
  <si>
    <t>МСМК 4х16</t>
  </si>
  <si>
    <t>КЛ-6 кВ ТП14-ТП15 каб.Б</t>
  </si>
  <si>
    <t>КЛ-лаборатория</t>
  </si>
  <si>
    <t>АСБ 3х35</t>
  </si>
  <si>
    <r>
      <t xml:space="preserve">ВЛИ-0,4кВ от ТП-15       </t>
    </r>
    <r>
      <rPr>
        <b/>
        <sz val="10"/>
        <rFont val="Times New Roman"/>
        <family val="1"/>
        <charset val="204"/>
      </rPr>
      <t xml:space="preserve"> L общ.= 0,86км.</t>
    </r>
    <r>
      <rPr>
        <sz val="10"/>
        <rFont val="Times New Roman"/>
        <family val="1"/>
        <charset val="204"/>
      </rPr>
      <t xml:space="preserve">        </t>
    </r>
  </si>
  <si>
    <t>Рек. Приказ №131 от 07.07.2015г</t>
  </si>
  <si>
    <t>Л1: ул.Ломоносова д.8-24</t>
  </si>
  <si>
    <t>СИП-2 3х70+1х95+1х25 = 0,368км,  3х35+1х50=0,036км</t>
  </si>
  <si>
    <t>Л2: ул.Свердлова д.1-15</t>
  </si>
  <si>
    <t>СИП-2 3х70+1х95+1х25 = 0,406км,  3х16+1х25+1х16=0,025км, СИП-4  2х16=0,025км</t>
  </si>
  <si>
    <t>КЛ оп.10-д.8 Ломон.</t>
  </si>
  <si>
    <t>АВБВ 3х35+1х16</t>
  </si>
  <si>
    <t>КЛ-опора 1 ВЛ</t>
  </si>
  <si>
    <t>КЛ-6кВ ТП15-ТП22 2с.</t>
  </si>
  <si>
    <t>КЛ-6 кВ ТП15-ТП16</t>
  </si>
  <si>
    <t>ААШВ-10 3х70</t>
  </si>
  <si>
    <t>ТП-16</t>
  </si>
  <si>
    <t>КЛ- КР1 школа 4</t>
  </si>
  <si>
    <t>пер. Новый</t>
  </si>
  <si>
    <t>КЛ КР1-КР3 школа 4</t>
  </si>
  <si>
    <t>КЛ-КР2 школа 4</t>
  </si>
  <si>
    <t>КЛ КР2-КР3 школа № 4</t>
  </si>
  <si>
    <t>КЛ- ТП16-ВРУ здания Маяковского,д.9</t>
  </si>
  <si>
    <t>АВБШВ 3х35+1х16. L=0,095км</t>
  </si>
  <si>
    <t>маг. Магнит</t>
  </si>
  <si>
    <t>КЛ-оп.ВЛ д.6 Новый</t>
  </si>
  <si>
    <t>АНРг 3х95    0,02 км</t>
  </si>
  <si>
    <r>
      <t xml:space="preserve">ВЛИ от ТП-16 кв-л 13 </t>
    </r>
    <r>
      <rPr>
        <b/>
        <sz val="10"/>
        <rFont val="Times New Roman"/>
        <family val="1"/>
        <charset val="204"/>
      </rPr>
      <t>L общ. =1,02 км:</t>
    </r>
  </si>
  <si>
    <t>Л1: в стор.п.Новый д.3, Ломоносова д.26,28, ул.Декабристов д.20-26</t>
  </si>
  <si>
    <t xml:space="preserve">Л2: в стор.п.Новый д.1, Маяковского д.11-13,  Ломоносова д.30-34 </t>
  </si>
  <si>
    <t xml:space="preserve">СИП-2А 3х50+1х70+1х25=0,207км 3х25+1х35+1х16=0,123км </t>
  </si>
  <si>
    <t xml:space="preserve">Л3: в сторону  пер.Новый д.4,5,6, ул.Маяковского д.7, ул.Свердлова д.17-25 </t>
  </si>
  <si>
    <t xml:space="preserve">СИП-2А 3х50+1х70+1х25=0,284км 1х16+1х25=0,56 км </t>
  </si>
  <si>
    <t>КЛ-6 кВ ТП16-ТП17</t>
  </si>
  <si>
    <t>АШПХЦ-10 3х95</t>
  </si>
  <si>
    <t>КЛ-кинотеатр "Труд"</t>
  </si>
  <si>
    <t>КЛ-6 кВ ТП17 яч.5 - ТП12 яч.2</t>
  </si>
  <si>
    <t>ААБЛу-10 3х95</t>
  </si>
  <si>
    <t>КЛ-оп  в ст. Лом.57</t>
  </si>
  <si>
    <t>АНРБ 3х35+1х16</t>
  </si>
  <si>
    <t>КЛ-оп в ст. Маяк.17</t>
  </si>
  <si>
    <t>АВВг 3х95</t>
  </si>
  <si>
    <t>КЛ-оп. ВЛ (резерв)</t>
  </si>
  <si>
    <r>
      <t xml:space="preserve">ВЛ -0,4кВ от ТП-17 </t>
    </r>
    <r>
      <rPr>
        <b/>
        <sz val="10"/>
        <rFont val="Times New Roman"/>
        <family val="1"/>
        <charset val="204"/>
      </rPr>
      <t>Lобщ.=1,297 км</t>
    </r>
  </si>
  <si>
    <t>Рек.2011г. Приказ №123 от 30.12.11г</t>
  </si>
  <si>
    <r>
      <rPr>
        <b/>
        <sz val="10"/>
        <rFont val="Times New Roman"/>
        <family val="1"/>
        <charset val="204"/>
      </rPr>
      <t>Л1</t>
    </r>
    <r>
      <rPr>
        <sz val="10"/>
        <rFont val="Times New Roman"/>
        <family val="1"/>
        <charset val="204"/>
      </rPr>
      <t>: ВЛИ-0,4кВ от ТП-17 кв-л 14 ул.Ломоносова д.57-65, Маяковского д.17 кв.1</t>
    </r>
  </si>
  <si>
    <t>СИП-2 3х50+1х70+1х25</t>
  </si>
  <si>
    <r>
      <rPr>
        <b/>
        <sz val="10"/>
        <rFont val="Times New Roman"/>
        <family val="1"/>
        <charset val="204"/>
      </rPr>
      <t>Л2</t>
    </r>
    <r>
      <rPr>
        <sz val="10"/>
        <rFont val="Times New Roman"/>
        <family val="1"/>
        <charset val="204"/>
      </rPr>
      <t>: ВЛИ-0,4кВ от ТП-17 кв-л 14  пер.Полевой д.3-10, ул. Маяковского д.17 кв.2, 23, ул.1Мая д.68 кв.2, ул.Декабристов д.32-38</t>
    </r>
  </si>
  <si>
    <t>СИП-2 3х70+1х95+1х25=0,249км,  3х50+1х70+1х25=0,227км, 4х16=0,044км, 2х16=0,103км</t>
  </si>
  <si>
    <r>
      <rPr>
        <b/>
        <sz val="10"/>
        <rFont val="Times New Roman"/>
        <family val="1"/>
        <charset val="204"/>
      </rPr>
      <t>Л3</t>
    </r>
    <r>
      <rPr>
        <sz val="10"/>
        <rFont val="Times New Roman"/>
        <family val="1"/>
        <charset val="204"/>
      </rPr>
      <t>: ВЛИ-0,4кВ от ТП-17 кв-л 14 ул.1 Мая д.68 кв.1-78; 81-97</t>
    </r>
  </si>
  <si>
    <t>СИП-2 3х50+1х70+1х25=0,402км, 4х16=0,085км</t>
  </si>
  <si>
    <t>КЛ-6 кВ  ТП17-ТП22 1с.</t>
  </si>
  <si>
    <t>97</t>
  </si>
  <si>
    <t>КЛ-6 кВ ТП17-ТП18</t>
  </si>
  <si>
    <t>СБ-6 3х95</t>
  </si>
  <si>
    <r>
      <t xml:space="preserve">ВЛ 0,4кВ от ТП-18                </t>
    </r>
    <r>
      <rPr>
        <b/>
        <sz val="10"/>
        <rFont val="Times New Roman"/>
        <family val="1"/>
        <charset val="204"/>
      </rPr>
      <t xml:space="preserve">L общ.=1,405 км </t>
    </r>
    <r>
      <rPr>
        <sz val="10"/>
        <rFont val="Times New Roman"/>
        <family val="1"/>
        <charset val="204"/>
      </rPr>
      <t xml:space="preserve">     </t>
    </r>
  </si>
  <si>
    <t>Реконстр. 2011 г. Приказ №47/1 от 30.06.2011г.</t>
  </si>
  <si>
    <t>ул.1 Мая ВНС-2</t>
  </si>
  <si>
    <t>ВЛИ-0,4кВ от ТП-18 Зеленый поселок</t>
  </si>
  <si>
    <t>СИП-2 3х70+1х95+1х25=0,505км,  3х50+1х70+1х25=0,435км, 3х35+1х50+1х16=0,145км</t>
  </si>
  <si>
    <t>КР. Распор.№58 от 25.09.12г. (замена Т2)</t>
  </si>
  <si>
    <t>ВЛ-база газ. службы</t>
  </si>
  <si>
    <t>КЛ от ТП-18 до ВЛ (изолят. на стене ВНС)</t>
  </si>
  <si>
    <t>ГРШ 3х35+1х16;  0,012 км</t>
  </si>
  <si>
    <r>
      <t xml:space="preserve">ТП-2 яч.8  ООО "Сланцы"  фидер "Поселки"  </t>
    </r>
    <r>
      <rPr>
        <u/>
        <sz val="12"/>
        <rFont val="Times New Roman"/>
        <family val="1"/>
        <charset val="204"/>
      </rPr>
      <t>(бывший Фидер 6 ТП 2 СПЗ)</t>
    </r>
  </si>
  <si>
    <t>КЛ 6кВ ТП 2 СПЗ яч.8 -муфта</t>
  </si>
  <si>
    <t>ТП-201 (КТП) ул. Заводская</t>
  </si>
  <si>
    <t>ВЛИ-0,4кВ от ТП-201</t>
  </si>
  <si>
    <t>Строит. Август 2016г.</t>
  </si>
  <si>
    <t>РП-1</t>
  </si>
  <si>
    <t>Реконстр. Июнь 2010 г.</t>
  </si>
  <si>
    <t>ВЛ-6кВ от РП-1 до опоры  с ЛР78</t>
  </si>
  <si>
    <t>АС-50=0,560 км; АС-70 = 0,11 км.</t>
  </si>
  <si>
    <t>Реконстр.  Июнь 2010 г.</t>
  </si>
  <si>
    <t>КЛ 6кВ муфта-опора ВЛ с ЛР 67</t>
  </si>
  <si>
    <t>ЗАО "Неозон"</t>
  </si>
  <si>
    <t>ВЛ-6кВ  опора с ЛР 7 -ТП84</t>
  </si>
  <si>
    <r>
      <t xml:space="preserve">АС-50; </t>
    </r>
    <r>
      <rPr>
        <sz val="10"/>
        <rFont val="Times New Roman"/>
        <family val="1"/>
        <charset val="204"/>
      </rPr>
      <t>0,045 км</t>
    </r>
  </si>
  <si>
    <t>Договор  24-ТО</t>
  </si>
  <si>
    <t>ЗАО "Газпромнефть"</t>
  </si>
  <si>
    <t>ВЛ-6 кВ  отпайка на ТП-24</t>
  </si>
  <si>
    <r>
      <t>АС-35;</t>
    </r>
    <r>
      <rPr>
        <sz val="10"/>
        <rFont val="Times New Roman"/>
        <family val="1"/>
        <charset val="204"/>
      </rPr>
      <t xml:space="preserve"> 0,021км</t>
    </r>
  </si>
  <si>
    <t>КПТн-24 Сланцевское шоссе</t>
  </si>
  <si>
    <t>ВЛ-6 кВ  опора ВЛ с ЛР 67 - опора ВЛ  с ЛР-64,66</t>
  </si>
  <si>
    <t>ВЛ-6 кВ отпайка на ТП29</t>
  </si>
  <si>
    <t>ТП-29 (КТП)</t>
  </si>
  <si>
    <t>КЛ-гаражи благоустройства</t>
  </si>
  <si>
    <t>КЛ-вторчермет</t>
  </si>
  <si>
    <t>ВЛ от ТП-29</t>
  </si>
  <si>
    <t>ВЛ-6 кВ отпайка на ТП30, 35</t>
  </si>
  <si>
    <t>ТП-30 (КТПн)</t>
  </si>
  <si>
    <t>ООО "НордВестТерминал"</t>
  </si>
  <si>
    <t>Договор  21-ТО</t>
  </si>
  <si>
    <t>КТПн-35</t>
  </si>
  <si>
    <t>ЗАО "ВИКА"</t>
  </si>
  <si>
    <t>ВЛ-6 кВ отпайка на ТП31</t>
  </si>
  <si>
    <t>ТП-31 (КТП)</t>
  </si>
  <si>
    <t>КЛ ТП31-диспетч.</t>
  </si>
  <si>
    <t>КЛ АБК-диспетч.</t>
  </si>
  <si>
    <t>КЛ-6кВ опора с ЛР 64 -ТП33</t>
  </si>
  <si>
    <t>КЛ-6кВ опора с ЛР 66 -ТП33</t>
  </si>
  <si>
    <t>ОАО "Ленинградсланец"</t>
  </si>
  <si>
    <t>Фидер  ТП ш-ты 2 яч.9</t>
  </si>
  <si>
    <t>ЛЭП-6 кВ ТП ш.2 яч.9- ТП34:</t>
  </si>
  <si>
    <t>101</t>
  </si>
  <si>
    <t>КЛ-6 кВ ТП ш.2 яч.9-оп.ВЛ в стор. ТП34</t>
  </si>
  <si>
    <t>КЛ-Столовая 4</t>
  </si>
  <si>
    <t>ВЛ-6 кВ от опоры  №1 до оп. №11 с ЛР 383</t>
  </si>
  <si>
    <t>Кингисеппское шоссе</t>
  </si>
  <si>
    <t>ООО "Антей-инвест"-</t>
  </si>
  <si>
    <t>ВЛИ ТП34 - д.18 Кингис. ш. (ВРУ цеха фасовки торф.смесей)</t>
  </si>
  <si>
    <t>КЛ-6кВ от оп.ВЛ с ЛР 383 - ТП34</t>
  </si>
  <si>
    <t>КЛ-6 кВ ТП ш.2 яч.14 оп.ВЛ с ЛР380 - ТП34</t>
  </si>
  <si>
    <r>
      <t xml:space="preserve">ВЛ и КЛ-0,4кВ от ТП-34 </t>
    </r>
    <r>
      <rPr>
        <b/>
        <sz val="10"/>
        <rFont val="Times New Roman"/>
        <family val="1"/>
        <charset val="204"/>
      </rPr>
      <t>(ВЛ)</t>
    </r>
  </si>
  <si>
    <t>А-25 = 0,673 км; СИП-2 3х35+1х50+1х16 = 0,4 км, 3х25+1х35=0,197км</t>
  </si>
  <si>
    <t>Реконстр. Сент.2004г.; Рек.2011г. Приказ №76 от 30.09.2011г.</t>
  </si>
  <si>
    <t>Фид. ТП шахты 2 яч.15 - резерв</t>
  </si>
  <si>
    <t>ЛЭП-6кВ ТП шахты2 яч.15 - ТП-1:</t>
  </si>
  <si>
    <t>КЛ-6 кВ ТП ш.2 яч.15-оп.с ЛР107</t>
  </si>
  <si>
    <r>
      <t xml:space="preserve">ТП-2 яч.8  ООО "Сланцы"  фидер "Поселки"  </t>
    </r>
    <r>
      <rPr>
        <u/>
        <sz val="12"/>
        <rFont val="Times New Roman"/>
        <family val="1"/>
        <charset val="204"/>
      </rPr>
      <t>(бывший Фидер 6 ТП 2 СПЗ) (объекты переведены с ТП шахты №2, яч.15)</t>
    </r>
  </si>
  <si>
    <t>ТП-1                           Школа №4</t>
  </si>
  <si>
    <t>КЛ ТП1-катодная защита (ст. перекачки)</t>
  </si>
  <si>
    <t>КЛ - д.18 ул.1 Мая</t>
  </si>
  <si>
    <t>КЛ  -фек. насосная</t>
  </si>
  <si>
    <t>СБ-1 3х70</t>
  </si>
  <si>
    <t>ВЛ-6кВ оп.с ЛР107-оп.с ЛР119</t>
  </si>
  <si>
    <t>КЛ  -школа 11 (фил.шк.№2) уч.кор.</t>
  </si>
  <si>
    <t>АСБ-1 3х35+1х16</t>
  </si>
  <si>
    <t>КЛ-6кВ оп с ЛР119-ТП1</t>
  </si>
  <si>
    <t>КЛ  -столовая школы</t>
  </si>
  <si>
    <t>АНРГ 3х50+1х25</t>
  </si>
  <si>
    <t>КЛ д.9 ул.Свободы</t>
  </si>
  <si>
    <t>КЛ д.9 ул.Свободы-оп.ВЛ ул.1Мая</t>
  </si>
  <si>
    <t>ААБ-1 3х50            0,04 км</t>
  </si>
  <si>
    <t>КЛ-6кВ ТП1-ТП2 2с.</t>
  </si>
  <si>
    <t>КЛ-6 кВ  ТП2  2сек.-ТП4</t>
  </si>
  <si>
    <t>СБ-6 3х35</t>
  </si>
  <si>
    <t>КЛ-6кВ ТП2 2с. -ТП3</t>
  </si>
  <si>
    <t xml:space="preserve">ТП-3 </t>
  </si>
  <si>
    <t>КЛ оп.ВЛ у д.4 пер.Малый</t>
  </si>
  <si>
    <t>Фек. Насосная 1</t>
  </si>
  <si>
    <t>КЛ д.16-д.18 1Мая</t>
  </si>
  <si>
    <t>ААБ -1 3х70</t>
  </si>
  <si>
    <t>КЛ оп.у д.18 1Мая</t>
  </si>
  <si>
    <t>КЛ оп. в стор. фек. насосной</t>
  </si>
  <si>
    <t>АПВБ-1 4х35;       0,045 км</t>
  </si>
  <si>
    <t>КЛ оп. У д.3 пер.Малый</t>
  </si>
  <si>
    <t>ААШВ-1 3х70;       0,18 км</t>
  </si>
  <si>
    <r>
      <t xml:space="preserve">ВЛ-0,4кВ от ТП-3 </t>
    </r>
    <r>
      <rPr>
        <b/>
        <sz val="10"/>
        <rFont val="Times New Roman"/>
        <family val="1"/>
        <charset val="204"/>
      </rPr>
      <t>Lобщ.=2,171 км</t>
    </r>
    <r>
      <rPr>
        <sz val="10"/>
        <rFont val="Times New Roman"/>
        <family val="1"/>
        <charset val="204"/>
      </rPr>
      <t xml:space="preserve">.   </t>
    </r>
  </si>
  <si>
    <t>1949; 1996</t>
  </si>
  <si>
    <t xml:space="preserve">Реконструкция. Приказ № 48 от 30.06.2014г               </t>
  </si>
  <si>
    <t>Л1: ВЛИ-0,4кВ от ТП-3 ул.Пролетарская, ул.Ломоносова д.1-7, ул.Шахтеров д.2-11, ул.1Мая д.8-10, пер.Октябрьский</t>
  </si>
  <si>
    <t>СИП-2  3х95+1х95=0,080 км;  СИП-2А 3х35+1х50+1х16 =0,562 км;                       СИП-2 3х35+1х50=0,253 км; 3х16+1х25 =0,018 км;     СИП-4  4х16 = 0,023 км.</t>
  </si>
  <si>
    <t>Л1: ВЛИ-0,4кВ от ТП-3 ул.Шахтеров д.2, ул.Ломоносова д.9-19, пер. Малый, пер.Лучки, ул.1Мая д.20,22, ул. Строителей д.4-12 (четная сторона), д.11</t>
  </si>
  <si>
    <t>СИП-2А 3х50+1х70+1х25 =0,340 км;                       СИП-2 3х50+1х70+1х25=0,493 км; СИП-4  4х16 = 0,035 км, СИП-4 2х16 =0,037км.</t>
  </si>
  <si>
    <t>ВЛИ-0,4 кВ  КНС-1</t>
  </si>
  <si>
    <t>СИП-2А3х70+1х70</t>
  </si>
  <si>
    <t>Кап. рем  05.2003</t>
  </si>
  <si>
    <t>КЛ ТП3-оп.1</t>
  </si>
  <si>
    <t>КЛ-6кВ ТП1-ТП20</t>
  </si>
  <si>
    <t xml:space="preserve">ТП-20  </t>
  </si>
  <si>
    <t>КЛ д/я Жуковск.19</t>
  </si>
  <si>
    <t>АВВГ 3х50+1х25;    0,2 км</t>
  </si>
  <si>
    <t>КР. Распор.№32 от 10.05.12г.(замена тр-ра)</t>
  </si>
  <si>
    <t>Маяковского,</t>
  </si>
  <si>
    <t>КЛ д.10 Маяковского</t>
  </si>
  <si>
    <t>АСБУ 3х185+1х95;   0,27 км</t>
  </si>
  <si>
    <t>14а</t>
  </si>
  <si>
    <r>
      <t xml:space="preserve">ВЛИ-0,4кВ  от ТП-20 </t>
    </r>
    <r>
      <rPr>
        <b/>
        <sz val="10"/>
        <rFont val="Times New Roman"/>
        <family val="1"/>
        <charset val="204"/>
      </rPr>
      <t xml:space="preserve">Lобщ.=1,03км  </t>
    </r>
    <r>
      <rPr>
        <sz val="10"/>
        <rFont val="Times New Roman"/>
        <family val="1"/>
        <charset val="204"/>
      </rPr>
      <t xml:space="preserve">  </t>
    </r>
  </si>
  <si>
    <t>Л1:ВЛИ в стор. ул. Ломоносова 36-38</t>
  </si>
  <si>
    <t>СИП-2А              3х50+1х70+1х25 = 0,132км;  3х16+1х25=0,05 км</t>
  </si>
  <si>
    <t>Л2:ВЛИ в стор. ул. Маяковского 10-14</t>
  </si>
  <si>
    <t>СИП-2А                   3х50+1х70+1х25 =0,278 км;  3х16+1х25 =0,027 км;               2х16 = 0,164 км;                  3х35+1х50 = 0,048 км.</t>
  </si>
  <si>
    <t>Л3:ВЛИ в стор. ул. Жуковского 19-23</t>
  </si>
  <si>
    <t>СИП-2А                         3х50+1х70+1х25 = 0,140 км;   3х35+1х50 = 0,138 км;     3х16+1х25 = 0,051 км.</t>
  </si>
  <si>
    <t>105</t>
  </si>
  <si>
    <t>КЛ-6кВ ТП20-ТП21</t>
  </si>
  <si>
    <t>КЛ-д.10 Маяковск.</t>
  </si>
  <si>
    <t>РК КЛ-6 кВ  - 2016 г.</t>
  </si>
  <si>
    <t>КЛ-д.29 Свердлова</t>
  </si>
  <si>
    <t>АСБ 3х25+1х10            2х0,04</t>
  </si>
  <si>
    <t>КЛ-д.10 Маяковского</t>
  </si>
  <si>
    <t>АВРБ 3х95+1х35           0,385 км</t>
  </si>
  <si>
    <t>КЛ КР45 -ВРУ д.10 Маяковского</t>
  </si>
  <si>
    <t>Л2: ВЛИ в сторону ул.Жуковского д.13а-17</t>
  </si>
  <si>
    <t>Л1: ВЛИ в сторону ул.Свердлова д.31,33</t>
  </si>
  <si>
    <t>СИП-2А 3х50+1х70</t>
  </si>
  <si>
    <t>КЛ-6кВ ТП20-ТП19</t>
  </si>
  <si>
    <t>АСБУ-6 3х95</t>
  </si>
  <si>
    <t>ТП-19            Интернат</t>
  </si>
  <si>
    <t>КЛ д.50 Ломоносова</t>
  </si>
  <si>
    <t>ААБ-1 3х95+1х35</t>
  </si>
  <si>
    <t>КР. Распор.№48 от 25.07.12г. (замена тр-ра)</t>
  </si>
  <si>
    <t>д.48 ул.Ломон.</t>
  </si>
  <si>
    <t>котельная школы-инт</t>
  </si>
  <si>
    <t>прачечная школы-инт</t>
  </si>
  <si>
    <t>столовая школы-инт</t>
  </si>
  <si>
    <t>ААБ-1 3х35+1х10;  2х0,07</t>
  </si>
  <si>
    <t>опора ВЛ в стор. Быт.корпуса инт.</t>
  </si>
  <si>
    <t>оп. в стор. насосной</t>
  </si>
  <si>
    <t>АВВГ 3х35+1х16;    0,03 км</t>
  </si>
  <si>
    <t>КЛ  ТП-19  - КР №49 д.77 Ломоносова</t>
  </si>
  <si>
    <t>АСБ2л-1  4х240</t>
  </si>
  <si>
    <t>Строит (тех. присоедин) Уведомление Ростехнадзору февраль 2016 г.</t>
  </si>
  <si>
    <t>ЛЭП-6кВ ТП-19-ТП37:</t>
  </si>
  <si>
    <t>КЛ-6кВ ТП19-оп.с ЛР65</t>
  </si>
  <si>
    <t>ВЛ-6кВ ТП-19(оп. с ЛР65) -ТП37</t>
  </si>
  <si>
    <t>А-50  = 0,45 км                     А-35 = 0,77 км</t>
  </si>
  <si>
    <t>ТП-23 (КТП)   Замошье</t>
  </si>
  <si>
    <r>
      <t xml:space="preserve">ВЛ-0,4кВ от ГКТПн-23:  </t>
    </r>
    <r>
      <rPr>
        <b/>
        <sz val="10"/>
        <rFont val="Times New Roman"/>
        <family val="1"/>
        <charset val="204"/>
      </rPr>
      <t>L общ.= 2,791 км</t>
    </r>
    <r>
      <rPr>
        <sz val="10"/>
        <rFont val="Times New Roman"/>
        <family val="1"/>
        <charset val="204"/>
      </rPr>
      <t xml:space="preserve"> </t>
    </r>
  </si>
  <si>
    <t>Реконструкция 2011 г.  Приказ №76 от 30.09.2011</t>
  </si>
  <si>
    <t>ВЛИ-0,4кВ от ТП-23:</t>
  </si>
  <si>
    <r>
      <t xml:space="preserve">Л1: </t>
    </r>
    <r>
      <rPr>
        <sz val="10"/>
        <rFont val="Times New Roman"/>
        <family val="1"/>
        <charset val="204"/>
      </rPr>
      <t>ул. Сиженская д.22-38, 27-41</t>
    </r>
  </si>
  <si>
    <t>СИП-2 3х50+1х70+1х25=0,23км, 4х16=0,044км</t>
  </si>
  <si>
    <r>
      <t xml:space="preserve">Л2: </t>
    </r>
    <r>
      <rPr>
        <sz val="10"/>
        <rFont val="Times New Roman"/>
        <family val="1"/>
        <charset val="204"/>
      </rPr>
      <t>ул. Сиженская д.6-20/1,3,21,23; пер.Замошский д.29; ул. Пригородная,д.10,13-31; ул. Социалистическая д.4,5</t>
    </r>
  </si>
  <si>
    <t>СИП-2 3х50+1х70+1х25=0,501км, 4х16=0,026км,                       2х16=0,069км</t>
  </si>
  <si>
    <r>
      <t xml:space="preserve">Л3: </t>
    </r>
    <r>
      <rPr>
        <sz val="10"/>
        <rFont val="Times New Roman"/>
        <family val="1"/>
        <charset val="204"/>
      </rPr>
      <t>ул.Пригородная,д.5-11,4-8; пер. Социалистический д.1-15; ул.Сиженская д.4; ул. Социалистическая д.1/2, 3</t>
    </r>
  </si>
  <si>
    <t>СИП-2 3х50+1х70+1х25=0,46км, 4х16=0,041км,                    2х16=0,064км</t>
  </si>
  <si>
    <t>ВЛИ-0,4кВ от ТП-37:</t>
  </si>
  <si>
    <r>
      <t xml:space="preserve">Л1: </t>
    </r>
    <r>
      <rPr>
        <sz val="10"/>
        <rFont val="Times New Roman"/>
        <family val="1"/>
        <charset val="204"/>
      </rPr>
      <t>ул. Сиженская д.40-70, 47-75</t>
    </r>
  </si>
  <si>
    <t>СИП-2 3х50+1х70+1х25=0,394км, 4х16=0,064км,              2х16=0,033км</t>
  </si>
  <si>
    <r>
      <t xml:space="preserve">Л2: </t>
    </r>
    <r>
      <rPr>
        <sz val="10"/>
        <rFont val="Times New Roman"/>
        <family val="1"/>
        <charset val="204"/>
      </rPr>
      <t>ул. Пригородная д.14-32, 37-57</t>
    </r>
  </si>
  <si>
    <t>СИП-2 3х50+1х70+1х25=0,328км, 4х16=0,066км,                2х16=0,011км</t>
  </si>
  <si>
    <r>
      <t xml:space="preserve">Л3: </t>
    </r>
    <r>
      <rPr>
        <sz val="10"/>
        <rFont val="Times New Roman"/>
        <family val="1"/>
        <charset val="204"/>
      </rPr>
      <t>ул. Пригородная д.12/5, ул.Социалистическая д.7-27, магазин</t>
    </r>
  </si>
  <si>
    <t>СИП-2 3х50+1х70+1х25=0,405км, 4х25=0,028км,                 4х16=0,027км</t>
  </si>
  <si>
    <t>ТП-37 (КТПн)   Замошье</t>
  </si>
  <si>
    <r>
      <t xml:space="preserve">КЛ 0,4кВ от ТП-11      </t>
    </r>
    <r>
      <rPr>
        <b/>
        <sz val="10"/>
        <rFont val="Times New Roman"/>
        <family val="1"/>
        <charset val="204"/>
      </rPr>
      <t>Lобщ.=1,71 км.</t>
    </r>
  </si>
  <si>
    <t>КЛ-6кВ ТП20-ТП11</t>
  </si>
  <si>
    <t>АСБ-6 3х25</t>
  </si>
  <si>
    <t>КЛ -д/с №12</t>
  </si>
  <si>
    <t>СБ-1 3х95;   2х0,115</t>
  </si>
  <si>
    <t>КЛ -школа 7</t>
  </si>
  <si>
    <t>КЛ -КР школы 7</t>
  </si>
  <si>
    <t>АВВБ 3х150+1х50;   0,08 км</t>
  </si>
  <si>
    <t>КЛ -д.46а Ломонос.</t>
  </si>
  <si>
    <t>КЛ -д.6, Жуковского</t>
  </si>
  <si>
    <t>КЛ -д.6а Жуковского</t>
  </si>
  <si>
    <t>КЛ -д.6б Жуковского</t>
  </si>
  <si>
    <t>АСБ2л-1 4х150</t>
  </si>
  <si>
    <t>Реконстр. 2011г. Приказ №47/1 от 30.06.2011 г.</t>
  </si>
  <si>
    <t>КЛ -КР д.6б Жуковск.</t>
  </si>
  <si>
    <t>КЛ ТП-11 - д/сад ул. Жуковского</t>
  </si>
  <si>
    <t>АВБбШв 4х185  (2 х 0,285)</t>
  </si>
  <si>
    <t>Строит. (тех присоед) КС-11 май 2016 г.</t>
  </si>
  <si>
    <t>КЛ д.48а Ломон. - насосная</t>
  </si>
  <si>
    <t>ААБ-1 3х70</t>
  </si>
  <si>
    <t>КЛ  д.48а  - д.46а  ул.Ломоносова</t>
  </si>
  <si>
    <t>КЛ  д.48а  - д.50а  ул.Ломоносова</t>
  </si>
  <si>
    <t>КЛ  д.50а  - д.50  ул.Ломоносова</t>
  </si>
  <si>
    <t>КЛ  д.46а Ломон.- д.10 Жуковского</t>
  </si>
  <si>
    <t>КЛ  д.46 Ломон.- д.10 Жуковского</t>
  </si>
  <si>
    <t>КЛ  д.46 -д.48 Ломоносова</t>
  </si>
  <si>
    <t>КЛ  д.48 Ломон. - ввод в дом</t>
  </si>
  <si>
    <t>КЛ-6кВ ТП11-ТП12</t>
  </si>
  <si>
    <t xml:space="preserve">ТП-12  </t>
  </si>
  <si>
    <t>КЛ -к/р Труд</t>
  </si>
  <si>
    <t>К-р "Труд"</t>
  </si>
  <si>
    <t>КЛ  -КР на оп. у детской поликл.</t>
  </si>
  <si>
    <t>000000539</t>
  </si>
  <si>
    <t>ВЛИ-0,4кВ от ТП-12, кв-л 15: Lобщ=1,02 км</t>
  </si>
  <si>
    <t>Л1: ул.Ломоносова д.69-75, ул.Жуковского д.29,31, ул.1Мая д.94</t>
  </si>
  <si>
    <t>100000539</t>
  </si>
  <si>
    <t>Л2: ул.1Мая д.82,84, ул.Маяковского д.22,24</t>
  </si>
  <si>
    <t>Л3: ул.1Мая д.86-92</t>
  </si>
  <si>
    <t>КЛ -д.22а Маяковск.</t>
  </si>
  <si>
    <t>АСБ-1 3х35+1х16;    0,16 км</t>
  </si>
  <si>
    <t>КЛ -д/сад №8</t>
  </si>
  <si>
    <t>АПБШВ 3х35+1х16;   2х0,11 км</t>
  </si>
  <si>
    <t>КЛ  КР на оп.у дет. поликл.-оп у д/с №8</t>
  </si>
  <si>
    <t>ААБ-1 3х70;           0,05 км</t>
  </si>
  <si>
    <t>КЛ  КР на оп.у дет. поликл.-дет. поликл</t>
  </si>
  <si>
    <t>АСБ-1 3х35+1х16;   0,04 км</t>
  </si>
  <si>
    <t>КЛ оп.№18-д.92а 1Мая</t>
  </si>
  <si>
    <t>АПБШВ 3х35+1х16;   0,025 км</t>
  </si>
  <si>
    <t>КЛ-6кВ ТП12-ТП19</t>
  </si>
  <si>
    <t>КЛ-6кВ ТП12-ТП18</t>
  </si>
  <si>
    <t>АСБ-3 3х95</t>
  </si>
  <si>
    <t xml:space="preserve">Фидер "Поселки" ТП-2 яч.8 ООО "Сланцы" </t>
  </si>
  <si>
    <t>ВЛЗ-6кВ от существующей ВЛ-6кВ фид.6 ТП2  СПЗ до ТП-27</t>
  </si>
  <si>
    <t>НС ВЛЗ-6кВ от ВЛ-6кВ ТП19-ТП37. Приказ №89 от 30.09.2013</t>
  </si>
  <si>
    <t>КЛ-6 кВ от  оп.№38 с ЛР № до ТП-27</t>
  </si>
  <si>
    <t>ТП-27 (КТП)</t>
  </si>
  <si>
    <t>000000538</t>
  </si>
  <si>
    <r>
      <t>ВЛИ-0,4кВ от ТП-27          :</t>
    </r>
    <r>
      <rPr>
        <b/>
        <sz val="10"/>
        <rFont val="Times New Roman"/>
        <family val="1"/>
        <charset val="204"/>
      </rPr>
      <t>Lобщ.=1,004 км</t>
    </r>
  </si>
  <si>
    <t>поселок шахты 3</t>
  </si>
  <si>
    <t>Л1: 1 Линия поселок шахты 3</t>
  </si>
  <si>
    <t>СИП-2А               3х95+1х95+1х25 = 0,381 км;  3х35+1х50+1х25 = 0,103 км</t>
  </si>
  <si>
    <t>Л2: 2 Линия поселок шахты 3</t>
  </si>
  <si>
    <t xml:space="preserve">СИП-2А         3х95+1х95+1х25 = 0,078 км;  3х95+1х70+1х25 = 0,152 км;  3х95+1х70+1х16 = 0,240 км; 3х35+1х50+1х25 = 0,050 км; </t>
  </si>
  <si>
    <t>ВЛИ-0,4кВ от оп.№6 Л1 ТП-27 до участков по ул. 1 Линия</t>
  </si>
  <si>
    <t xml:space="preserve">СИП-2  3 х95+1х95 = 0,028 км;  3х35+1х50 = 0,036 км;  СИП-4  4х25 = 0,025 км; </t>
  </si>
  <si>
    <t>Кириллова Т.И.</t>
  </si>
  <si>
    <t>изменения внесены  29.12.2016г.</t>
  </si>
  <si>
    <r>
      <t>оп.66 (от ТП48) -</t>
    </r>
    <r>
      <rPr>
        <b/>
        <i/>
        <sz val="10"/>
        <rFont val="Times New Roman"/>
        <family val="1"/>
        <charset val="204"/>
      </rPr>
      <t>ЛР170</t>
    </r>
    <r>
      <rPr>
        <b/>
        <sz val="10"/>
        <rFont val="Times New Roman"/>
        <family val="1"/>
        <charset val="204"/>
      </rPr>
      <t xml:space="preserve"> (ЛР195)</t>
    </r>
  </si>
  <si>
    <r>
      <t xml:space="preserve">РК май 2007г.;                    НС_2013г. (установка новой КТП на ул.Рабочая); РК ВЛ-0,4кВ от ТП-86 </t>
    </r>
    <r>
      <rPr>
        <b/>
        <sz val="10"/>
        <rFont val="Times New Roman"/>
        <family val="1"/>
        <charset val="204"/>
      </rPr>
      <t>(по бухг. осталось числится ВЛ-0,4кВ от ТП-86).</t>
    </r>
    <r>
      <rPr>
        <sz val="10"/>
        <rFont val="Times New Roman"/>
        <family val="1"/>
        <charset val="204"/>
      </rPr>
      <t xml:space="preserve"> Приказ №137 о/д от 31.12.2013</t>
    </r>
  </si>
  <si>
    <t>Перечень и состав</t>
  </si>
  <si>
    <t>№ объекта п/п</t>
  </si>
  <si>
    <t>Наименование источника питания (фидера)</t>
  </si>
  <si>
    <t>Состав объекта</t>
  </si>
  <si>
    <t>ВЛ-10 кВ</t>
  </si>
  <si>
    <t>ТП, РП,  СП</t>
  </si>
  <si>
    <t>ВЛ-0,4 кВ</t>
  </si>
  <si>
    <t>год ввода</t>
  </si>
  <si>
    <t>Диспетчерское наименование</t>
  </si>
  <si>
    <t>Протяженность ВЛ, м</t>
  </si>
  <si>
    <t>Протяженность  отп.ВЛ, м</t>
  </si>
  <si>
    <t>Марка, сечение провода</t>
  </si>
  <si>
    <t>Кол-во опор</t>
  </si>
  <si>
    <t>Протяженность, м</t>
  </si>
  <si>
    <t>Марка, сечение кабеля</t>
  </si>
  <si>
    <t>Тип</t>
  </si>
  <si>
    <t>Кол-во транс-форматоров, мощность</t>
  </si>
  <si>
    <t>От ТП №</t>
  </si>
  <si>
    <t>Ж/б и на ж/б пр.</t>
  </si>
  <si>
    <t>Деревянные без пасынков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</si>
  <si>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</si>
  <si>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</si>
  <si>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</si>
  <si>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</si>
  <si>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</si>
  <si>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</si>
  <si>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</si>
  <si>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</si>
  <si>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</si>
  <si>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</si>
  <si>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</si>
  <si>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</si>
  <si>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</si>
  <si>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</si>
  <si>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</si>
  <si>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</si>
  <si>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</si>
  <si>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</si>
  <si>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</si>
  <si>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</si>
  <si>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</si>
  <si>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</si>
  <si>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</si>
  <si>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</si>
  <si>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</si>
  <si>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</si>
  <si>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39;40</t>
  </si>
  <si>
    <t>Ф168-21 РП-5</t>
  </si>
  <si>
    <t>ф.5-4  - ТП 1-1</t>
  </si>
  <si>
    <t>2ААБ 3х70</t>
  </si>
  <si>
    <t>ТП 1-1</t>
  </si>
  <si>
    <t>КТПН</t>
  </si>
  <si>
    <t>нет КЛ</t>
  </si>
  <si>
    <t>ТП 2-2 - ТП 1-1</t>
  </si>
  <si>
    <t>РП-5  - ТП 1-2</t>
  </si>
  <si>
    <t>ТП 1-2</t>
  </si>
  <si>
    <t>1х250</t>
  </si>
  <si>
    <t>КЛ 0.4 кВ ТП-1-2 КНС №3 Водоканал</t>
  </si>
  <si>
    <t>ТП 1-2 - ТП 1-3</t>
  </si>
  <si>
    <t>КЛ 0.4 кВ ТП-1-2 г/к "Дека" зд.КНС</t>
  </si>
  <si>
    <t>КЛ 0.4 кВ ТП-1-2 Р.2 г/к "Омега"</t>
  </si>
  <si>
    <t>КЛ 0.4 кВ ТП-1-2 Р.3.СМУП ТСП</t>
  </si>
  <si>
    <t>КЛ 0.4 кВ ТП-1-2 Р.5 Общ.Гидром.ГК"Флотский"</t>
  </si>
  <si>
    <t>Ф 5-9 - ТП 1-3</t>
  </si>
  <si>
    <t>ТП 1-3</t>
  </si>
  <si>
    <t>КЛ 0.4 кВ ТП-1-3 Р.1 г/к "Электрон-3"</t>
  </si>
  <si>
    <t>Ф 8,11 - ТП 1-4</t>
  </si>
  <si>
    <t>КЛ 0.4 кВ ТП-1-3 Р.2 г/к "ФАТ"</t>
  </si>
  <si>
    <t>КЛ 0.4 кВ ТП-1-3 Р.3 РП-1ГК</t>
  </si>
  <si>
    <t>КЛ 0.4 кВ ТП-1-3 Р.4 КНС №3</t>
  </si>
  <si>
    <t>КЛ 0.4 кВ ТП-1-3 Р.5 В-1 Общежитие Гидромонтаж</t>
  </si>
  <si>
    <t>КЛ 0.4 кВ ТП-1-3 Р.6 РП-2 ГК</t>
  </si>
  <si>
    <t>Ф168-12 РП-1</t>
  </si>
  <si>
    <t>КЛ-10кВ ТП 2-5 - ТП 1-5</t>
  </si>
  <si>
    <t>ААБ 3х70+</t>
  </si>
  <si>
    <t>ТП 1-5</t>
  </si>
  <si>
    <t>ЗТП</t>
  </si>
  <si>
    <t>1х320</t>
  </si>
  <si>
    <t>КЛ 0.4 кВ ТП- 1-5 П.3Р.1 м-н."Воронеж", ул.Ленинградская 6</t>
  </si>
  <si>
    <t xml:space="preserve">АСБ 4x95  </t>
  </si>
  <si>
    <t>КЛ 0.4 кВ ТП- 1-5 П.3Р.2 С.к"Малахит",Ленинградская 5</t>
  </si>
  <si>
    <t xml:space="preserve">АВБбШв 4x150  </t>
  </si>
  <si>
    <t>КЛ 0.4 кВ ТП- 1-5 П.3Р.3 Д.сад №12,ул.Соколова 1</t>
  </si>
  <si>
    <t>КЛ 0.4 кВ ТП- 1-5 П.1Р.3 ИВС ул.Боровая д.24</t>
  </si>
  <si>
    <t>АСБ 3x95+1x50</t>
  </si>
  <si>
    <t>КЛ 0.4 кВ ТП- 1-5 П.1Р.3 ИВС ГОВД ул.Боровая д.18</t>
  </si>
  <si>
    <t>КЛ 0.4 кВ ТП- 1-5 П.1Р.4 Адм.зд.СУС-1,ул.Ленинградская 7</t>
  </si>
  <si>
    <t xml:space="preserve">АВБбШв 4x95 </t>
  </si>
  <si>
    <t>КЛ 0.4 кВ ТП- 1-5 П.1Р.2 Светофор</t>
  </si>
  <si>
    <t>АВБбШв 2x6+1x6</t>
  </si>
  <si>
    <t>КЛ 0.4 кВ ТП- 1-5 П.1Р.1 Адм.зд.СУС-1,ул.Ленингр.7</t>
  </si>
  <si>
    <t>ТП 1-5 - ТП 1-6</t>
  </si>
  <si>
    <t>ТП 1-6</t>
  </si>
  <si>
    <t>1х630</t>
  </si>
  <si>
    <t>КЛ 0.4 кВ ТП- 1-6 П.3Р.3 ИВС,ул.Боровая д.24</t>
  </si>
  <si>
    <t>АСБ 3x95+1x70 </t>
  </si>
  <si>
    <t>КЛ 0.4 кВ ТП- 1-6 П.2Р.1 зд.СУС-2,ул.Ленингр.7</t>
  </si>
  <si>
    <t>ААБ 3x150+1x50 </t>
  </si>
  <si>
    <t>КЛ 0.4 кВ ТП- 1-6 П.2Р.3,Ленинградская 7</t>
  </si>
  <si>
    <t>КЛ 0.4 кВ ТП- 1-6 П.2Р.4,зд.СУС-2,Ленинградская 7</t>
  </si>
  <si>
    <t>КЛ 0.4 кВ ТП- 1-6 П.4Р.1С.к."Малахит",Ленинградская 5</t>
  </si>
  <si>
    <t xml:space="preserve">АВБбШв 4x150 </t>
  </si>
  <si>
    <t>КЛ 0.4 кВ ТП- 1-6 П.3Р.4,СТО ул.Боровая</t>
  </si>
  <si>
    <t>ААШВ 3x70+1x25 </t>
  </si>
  <si>
    <t>КЛ 0.4 кВ ТП- 1-6 П.2Р.2 зд.СУС-2,ул. Ленинградская 7</t>
  </si>
  <si>
    <t>КЛ 0.4 кВ ТП- 1-6 П.3Р.2, м-н Радиодеталей,Боровая 14</t>
  </si>
  <si>
    <t>АВВГ 3x95 + 1x35 </t>
  </si>
  <si>
    <t>ИТОГО:</t>
  </si>
  <si>
    <t>Протяженность КЛ-10 кВ</t>
  </si>
  <si>
    <t>м</t>
  </si>
  <si>
    <t>Протяженность КЛ-0,4 кВ</t>
  </si>
  <si>
    <t>ТП 2-2 - ТП 1-7</t>
  </si>
  <si>
    <t>ТП 1-7</t>
  </si>
  <si>
    <t>1х400</t>
  </si>
  <si>
    <t>ул.Соколова,3</t>
  </si>
  <si>
    <t>СИП 2А 4х95</t>
  </si>
  <si>
    <t>КЛ 0.4 кВ ТП- 1-7 П.3Р.4,ул.Соколова д.5</t>
  </si>
  <si>
    <t>ААБ 3x70+1x35 </t>
  </si>
  <si>
    <t>ТП 1-6 - ТП 1-7</t>
  </si>
  <si>
    <t>СИП 2А 3х16</t>
  </si>
  <si>
    <t>КЛ 0.4 кВ ТП- 1-7 П.4Р.2 Д.сад №12,Соколова № 1</t>
  </si>
  <si>
    <t>АБШв 3x120+1x35 </t>
  </si>
  <si>
    <t>КЛ 0.4 кВ ТП- 1-7 П.3Р.1г/к"Вяз","Судак"</t>
  </si>
  <si>
    <t>АВВГ 3x35+1x25 </t>
  </si>
  <si>
    <t>КЛ 0.4 кВ ТП- 1-7 П.3Р.3 г/к "Труд","Спартак"</t>
  </si>
  <si>
    <t>АСПВБ 3x16+1x16 </t>
  </si>
  <si>
    <t>КЛ 0.4 кВ ТП- 1-7 П.4Р.3"Ювента", ул.Соколова д.6</t>
  </si>
  <si>
    <t>АБШв 3x95+1x35 </t>
  </si>
  <si>
    <t>КЛ 0.4 кВ ТП- 1-7 П.1Р.1 Клуб подводного плавания</t>
  </si>
  <si>
    <t>ААБ 3x16+1x10 </t>
  </si>
  <si>
    <t>КЛ 0.4 кВ ТП- 1-7 П.1Р.2Я,г/к"Рыбак","Остров","Угорь","Ядро1-2"</t>
  </si>
  <si>
    <t>ААШВ 3x95+1x50 </t>
  </si>
  <si>
    <t>КЛ 0.4 кВ ТП- 1-7 П.1Р.4 г/к "Прибой"-1,3</t>
  </si>
  <si>
    <t>ААБ 3x95+1x35 </t>
  </si>
  <si>
    <t>КЛ 0.4 кВ ТП- 1-7 П.5Р.4 г/к "Механизатор" СУС</t>
  </si>
  <si>
    <t xml:space="preserve">АВБбШв 4x50 </t>
  </si>
  <si>
    <t>ТП 1-8 - ТП 4-10</t>
  </si>
  <si>
    <t>ТП 1-8</t>
  </si>
  <si>
    <t>ж/д ул.Ленинградская</t>
  </si>
  <si>
    <t>АС2 (1х25)</t>
  </si>
  <si>
    <t xml:space="preserve">КВЛ 0.4 кВ. ТП- 1-8 - 5 ул. Афанасьева </t>
  </si>
  <si>
    <t>АВБбШв 4x50 </t>
  </si>
  <si>
    <t>ТП 4-8 - ТП 1-8</t>
  </si>
  <si>
    <t>КЛ 0.4 кВ ТП- 1-8 П.2Р.2 СКК ВРУ №1,ул.Ленинградская 11</t>
  </si>
  <si>
    <t>АВБбШв 3x120+1x50 </t>
  </si>
  <si>
    <t>КЛ 0.4 кВ ТП- 1-8 П.3Р.3, пристройка СКК ВРУ-2</t>
  </si>
  <si>
    <t>АВВГ 3x95+1x95 </t>
  </si>
  <si>
    <t>КЛ 0.4 кВ ТП- 1-8 П.5Р.3 Пристройка СКК ВРУ-2</t>
  </si>
  <si>
    <t>КЛ 0.4 кВ ТП- 1-8 П.6Р.4 ВРУ №1, Ленинградская 11</t>
  </si>
  <si>
    <t xml:space="preserve">Ф503-25 КРУН-10 кВ </t>
  </si>
  <si>
    <t>АСБ 3х240</t>
  </si>
  <si>
    <t>ТП 1-10</t>
  </si>
  <si>
    <t xml:space="preserve">БКТП </t>
  </si>
  <si>
    <t xml:space="preserve">Ф503-22 КРУН-10 кВ  </t>
  </si>
  <si>
    <t>Ф503-22 КРУН-10 кВ -ТП 1-10</t>
  </si>
  <si>
    <t>КРУН-10 кВ  - ТП 1-10</t>
  </si>
  <si>
    <t>2АСБ 3х240</t>
  </si>
  <si>
    <t>отп.от оп.10 -ТП 1-11</t>
  </si>
  <si>
    <t>СИП3(1х70)</t>
  </si>
  <si>
    <t>ТП 1-7 ВЛ-10 кВ ф.Устье</t>
  </si>
  <si>
    <t>ТП 1-11</t>
  </si>
  <si>
    <t>СТП</t>
  </si>
  <si>
    <t>Ф168-01 РП-3</t>
  </si>
  <si>
    <t>ТП ТП 1-8 - ТП У-5</t>
  </si>
  <si>
    <t>ТП У-5</t>
  </si>
  <si>
    <t>ул.Морская</t>
  </si>
  <si>
    <t>СИП 3х70+1х95+1х16</t>
  </si>
  <si>
    <t>СИП 3х50+1х70+1х16</t>
  </si>
  <si>
    <t xml:space="preserve">ТП ОС-4 - ТП У-5  </t>
  </si>
  <si>
    <t>СИП4х25</t>
  </si>
  <si>
    <t>Ф168-11 РП-1</t>
  </si>
  <si>
    <t>ТП 2-8 - ТП 2-1</t>
  </si>
  <si>
    <t>ТП 2-1</t>
  </si>
  <si>
    <t>КЛ 0.4 кВ ТП- 2-1 П.2Р.1 Комсомольская 20</t>
  </si>
  <si>
    <t>КЛ 0.4 кВ ТП- 2-1 П.2.Р.2- КД 2-2 вв.1</t>
  </si>
  <si>
    <t>АПВбШп4х240</t>
  </si>
  <si>
    <t>КЛ 0.4 кВ ТП- 2-1 П.2Р.3м-н "Верный" ул.Комсомольская 8</t>
  </si>
  <si>
    <t>АПВбШп 4х70</t>
  </si>
  <si>
    <t>КЛ 0.4 кВ ТП- 2-1 П.2Р.4" КД 2-5 маг. "Дружба"</t>
  </si>
  <si>
    <t>КРПТ 3x70+1x25 </t>
  </si>
  <si>
    <t>П.2Р.4" КД 2-5- шк. №1</t>
  </si>
  <si>
    <t>ААБ 3х95+1</t>
  </si>
  <si>
    <t>КЛ 0.4 кВ ТП- 2-1 П.3Р.1 ШНО, ЩСН</t>
  </si>
  <si>
    <t>КЛ 0.4 кВ ТП- 2-1 П.3.Р.2 ул. Комсомольская 13</t>
  </si>
  <si>
    <t>КРПТ 3х95+1</t>
  </si>
  <si>
    <t>КЛ 0.4 кВ ТП- 2-1 П.3 Р.3,Рынок ул.Комсомольская 16</t>
  </si>
  <si>
    <t>ААШВ 3х70+1</t>
  </si>
  <si>
    <t>КЛ 0.4 кВ ТП- 2-1 П.3 Р.4"Дюны"ул.Комсосольская 18</t>
  </si>
  <si>
    <t>2 ААБ 3х95+1</t>
  </si>
  <si>
    <t>КЛ 0.4 кВ ТП- 2-1 П.6Р.1,ул.Комсомольская д.20</t>
  </si>
  <si>
    <t>КЛ 0.4 кВ ТП- 2-1 П.6.Р.2- КД 2-2 вв.2</t>
  </si>
  <si>
    <t xml:space="preserve"> КД 2-2 - д.10</t>
  </si>
  <si>
    <t>2АПВбШп4х95</t>
  </si>
  <si>
    <t xml:space="preserve"> КД 2-2 - д.12</t>
  </si>
  <si>
    <t xml:space="preserve"> КД 2-2 - д.14</t>
  </si>
  <si>
    <t xml:space="preserve"> КД 2-2 - д.8</t>
  </si>
  <si>
    <t>КЛ 0.4 кВ ТП- 2-1 П.6Р.3 М-н № 2 "ВЛМК"</t>
  </si>
  <si>
    <t>ААБ 3x95 + 1x35 </t>
  </si>
  <si>
    <t>КЛ 0.4 кВ ТП- 2-1 П.6Р.4 "Дюны",Комсомольская 18</t>
  </si>
  <si>
    <t>КЛ 0.4 кВ П.8А-1,П.7 А-1  Комсомольская 16 "ТитанМед" вв.1</t>
  </si>
  <si>
    <t>2АВбШп 4х50</t>
  </si>
  <si>
    <t>КЛ 0.4 кВ ТП- 2-1 П.8 А-3 м-н "Верный" ул.Комсомольская 8</t>
  </si>
  <si>
    <t>ТП 2-1 - ТП 2-2</t>
  </si>
  <si>
    <t>ТП 2-2</t>
  </si>
  <si>
    <t>2х320</t>
  </si>
  <si>
    <t>КЛ 0.4 кВ ТП- 2-2 П.1 А-4,КД 2-11</t>
  </si>
  <si>
    <t>АВБШВГ 4х240</t>
  </si>
  <si>
    <t>ТП 2-4 - ТП 2-2</t>
  </si>
  <si>
    <t>КЛ 0.4 кВ ТП- 2-2 П.1 А-5,ВРУ-1 Р-2 Коррекц.шк.,ул.Ленинская 6</t>
  </si>
  <si>
    <t>АСБ 3x95 + 1x95 </t>
  </si>
  <si>
    <t xml:space="preserve">КЛ 0.4 кВ ТП- 2-2 П.2Р.1 КД 2-7, Комсомольская 2, </t>
  </si>
  <si>
    <t>ААБ 3x35 + 1x10 </t>
  </si>
  <si>
    <t>КЛ 0.4 кВ ТП- 2-2 П.2Р.1 КД 2-7,Комсомольская 2,2а***</t>
  </si>
  <si>
    <t>АСБ 3x35 + 1x10 </t>
  </si>
  <si>
    <t>КЛ 0.4 кВ ТП- 2-2 П.2Р.2 Комсомольская 12</t>
  </si>
  <si>
    <t>ААБ 3x70 + 1x35 </t>
  </si>
  <si>
    <t>КЛ 0.4 кВ ТП- 2-2 П.2Р.2 Комсомольская 12-14 ***</t>
  </si>
  <si>
    <t xml:space="preserve">КЛ 0.4 кВ ТП- 2-2 П.2Р.3 КД 2-6,Комсомольская 7 </t>
  </si>
  <si>
    <t>КЛ 0.4 кВ ТП- 2-2 П.2Р.3 КД 2-6,Комсомольская 7,9 ***</t>
  </si>
  <si>
    <t>КЛ 0.4 кВ ТП- 2-2 П.2Р.3 КД 2-6,Комсомольская 9- шк. №1 ***</t>
  </si>
  <si>
    <t>КЛ 0.4 кВ ТП- 2-2 П.2Р.4, Комсомольская 8</t>
  </si>
  <si>
    <t>АВБбШп 4х95</t>
  </si>
  <si>
    <t xml:space="preserve">КЛ 0.4 кВ ТП- 2-2 П.3Р.1 ул.Ленинская 5 </t>
  </si>
  <si>
    <t>КЛ 0.4 кВ ТП- 2-2 П.3Р.1 Ленинская 5-7***</t>
  </si>
  <si>
    <t>КЛ 0.4 кВ ТП- 2-2 П.3Р.1 Ленинская 7-9 ***</t>
  </si>
  <si>
    <t>КЛ 0.4 кВ ТП- 2-2 П.3Р.1 Ленинская 9-11 ***</t>
  </si>
  <si>
    <t>КЛ 0.4 кВ ТП- 2-2 П.3Р.1 Ленинская 11-8***</t>
  </si>
  <si>
    <t>КЛ 0.4 кВ ТП- 2-2 П.3Р.1.Ленинская 8-4***</t>
  </si>
  <si>
    <t>КЛ 0.4 кВ ТП- 2-2 П.3Р.1 Ленинская 4-2 ***</t>
  </si>
  <si>
    <t>КЛ 0.4 кВ ТП- 2-2 П.4 А-1 КД 2-12</t>
  </si>
  <si>
    <t>КЛ 0.4 кВ ТП- 2-2 П.4Р.3 Ленинская 2</t>
  </si>
  <si>
    <t>ААБ 3x50 + 1x50 </t>
  </si>
  <si>
    <t>КЛ 0.4 кВ ТП- 2-2 П.5Р.2 Коррекц.школа ул.Ленинская д.6 ВРУ-1 Р-1</t>
  </si>
  <si>
    <t xml:space="preserve">КЛ 0.4 кВ ТП- 2-2 П.5Р.3, ул. Комсомольская д.3 </t>
  </si>
  <si>
    <t>КЛ 0.4 кВ ТП- 2-2 П.5Р.3 Комсомольская 3-5 ***</t>
  </si>
  <si>
    <t>КЛ 0.4 кВ ТП- 2-2 П.5Р.3 Комсомольская 3-Ленинская,1 ***</t>
  </si>
  <si>
    <t>КЛ 0.4 кВ ТП- 2-2 П.5Р.4 КД 2-9,Комсомольская 6</t>
  </si>
  <si>
    <t>КЛ 0.4 кВ ТП- 2-2 П.5Р.4 КД 2-9 Комсомольская д.6-4</t>
  </si>
  <si>
    <t>ТП 2-2 - ТП 2-3</t>
  </si>
  <si>
    <t>ТП 2-3</t>
  </si>
  <si>
    <t>КЛ 0.4 кВ ТП- 2-3 П.1Р.1 ул.Ленинградская 2</t>
  </si>
  <si>
    <t>ТП 2-4 - ТП 2-3</t>
  </si>
  <si>
    <t xml:space="preserve">КЛ 0.4 кВ ТП- 2-3 П.1Р.1 ул.Ленинградская 2- Ленинская 1 </t>
  </si>
  <si>
    <t xml:space="preserve">КЛ 0.4 кВ ТП- 2-3 П.1Р.2 ул.Ленинградская д.6 </t>
  </si>
  <si>
    <t xml:space="preserve">КЛ 0.4 кВ ТП- 2-3 П.1Р.2 ул.Ленинградская д.6-8 </t>
  </si>
  <si>
    <t>КЛ 0.4 кВ ТП- 2-3 П.1Р.2 ул.Ленинградская д.8-10</t>
  </si>
  <si>
    <t>КЛ 0.4 кВ ТП- 2-3 П.1Р.3 ул.Ленинская д.3</t>
  </si>
  <si>
    <t>КЛ 0.4 кВ ТП- 2-3 П.1Р.4 м-н "Воронеж"</t>
  </si>
  <si>
    <t>КЛ 0.4 кВ ТП- 2-3 П.3Р.1 ул. Ленинградская д.4</t>
  </si>
  <si>
    <t>КЛ 0.4 кВ ТП- 2-3 П.3Р.1 ул. Ленинградская д.4-2</t>
  </si>
  <si>
    <t>КЛ 0.4 кВ ТП- 2-3 П.3Р.2 ул. Ленинградская д.12</t>
  </si>
  <si>
    <t>ААБ 3x70 + 1x35</t>
  </si>
  <si>
    <t>КЛ 0.4 кВ ТП- 2-3 П.3Р.2 ул. Ленинградская д.12-14</t>
  </si>
  <si>
    <t>ТП 2-6 - ТП 2-4</t>
  </si>
  <si>
    <t>ТП 2-4</t>
  </si>
  <si>
    <t>КЛ 0.4 кВ ТП- 2-4 П.1Р.1 Вет.лечебница</t>
  </si>
  <si>
    <t>ВВГ 3x35 + 1x16 </t>
  </si>
  <si>
    <t>КЛ 0.4 кВ ТП- 2-4 П.1Р.2 Ленинская 13,м-н"Дикси"***</t>
  </si>
  <si>
    <t>КЛ 0.4 кВ ТП- 2-4 П.1Р.2 Ленинская 13-Ленингр.14</t>
  </si>
  <si>
    <t>КЛ 0.4 кВ ТП- 2-4 П.1Р.3 Павильон "Овощи"</t>
  </si>
  <si>
    <t>АВБбШв 3x16 + 1x16 </t>
  </si>
  <si>
    <t>КЛ 0.4 кВ ТП- 2-4 П.1Р.4 Ленинградская, 18</t>
  </si>
  <si>
    <t>КЛ 0.4 кВ ТП- 2-4 П.1Р.4 Ленинградская 18-16</t>
  </si>
  <si>
    <t>КЛ 0.4 кВ ТП- 2-4 П.3Р.1 м-н"Лакомка",ул.Высотная 5а</t>
  </si>
  <si>
    <t>СБл 3x25 + 1x10 </t>
  </si>
  <si>
    <t xml:space="preserve">КЛ 0.4 кВ ТП- 2-4 П.3Р.2 ул.Ленинградская д.20 </t>
  </si>
  <si>
    <t>КЛ 0.4 кВ ТП- 2-4 П.3Р.1 Ленинградская 20-22 ***</t>
  </si>
  <si>
    <t>КЛ 0.4 кВ ТП- 2-4 П.3Р.2 Ленинградская 22-24 ***</t>
  </si>
  <si>
    <t>КЛ 0.4 кВ ТП- 2-4 П.3Р.4 Центр"Надежда"ул. Ленинская 19</t>
  </si>
  <si>
    <t>ТП 2-7 - ТП 2-5</t>
  </si>
  <si>
    <t>ТП 2-5</t>
  </si>
  <si>
    <t>КЛ 0.4 кВ ТП- 2-5 П.2Р.1, П.6 р.1,инфоцентр</t>
  </si>
  <si>
    <t>ВБбШв 4x16 </t>
  </si>
  <si>
    <t>КЛ 0.4 кВ ТП- 2-5 П.2Р.2,ул. Ленинградская д.28</t>
  </si>
  <si>
    <t>АПБбШв 3x70 + 1x35 </t>
  </si>
  <si>
    <t>КЛ 0.4 кВ ТП- 2-5 П.3Р.3 Почта ул.50 лет Октября д.4</t>
  </si>
  <si>
    <t>ААБ 3x95 + 1x50</t>
  </si>
  <si>
    <t>КЛ 0.4 кВ ТП- 2-5 П.6Р.4 Ленинградская 26,Высотная 4***</t>
  </si>
  <si>
    <t>КЛ 0.4 кВ ТП- 2-5 П.6Р.2,ул. Ленинградская д.24</t>
  </si>
  <si>
    <t>2ААБ 3x95 + 1x35 </t>
  </si>
  <si>
    <t xml:space="preserve">КЛ 0.4 кВ ТП- 2-5 П.6Р.4 ул.Ленинградская 26 </t>
  </si>
  <si>
    <t>КЛ 0.4 кВ ТП- 2-5 П.6Р.4 ул.Ленинградская 26-ул.Высотная 4,2</t>
  </si>
  <si>
    <t>КЛ 0.4 кВ ТП- 2-5 П.7Р.2 ул.Ленинградская д.28</t>
  </si>
  <si>
    <t>КЛ 0.4 кВ ТП- 2-5 П.7Р.4 Почта ул.50 лет октября д. 4</t>
  </si>
  <si>
    <t>Ф 1-9 - ТП 2-6</t>
  </si>
  <si>
    <t>ТП 2-6</t>
  </si>
  <si>
    <t>КЛ 0.4 кВ ТП- 2-6 П.1Р.4 д.сад № 2 ул. 50 лет Октября 1а</t>
  </si>
  <si>
    <t>СБу 3x95 + 1x50 </t>
  </si>
  <si>
    <t>КЛ 0.4 кВ ТП- 2-6 П.3Р.1 КД ул.Высотная д. 6</t>
  </si>
  <si>
    <t>КЛ 0.4 кВ ТП- 2-6 П.3Р.1 Высот.6 - ул.50 лет Октября д.6 ***1</t>
  </si>
  <si>
    <t>КЛ 0.4 кВ ТП- 2-6 П.3Р.2 ул.Высотная д.9</t>
  </si>
  <si>
    <t>ААБ 3x1 + 95x35 </t>
  </si>
  <si>
    <t>КЛ 0.4 кВ ТП- 2-6 П.3Р.2 ул.Высотная д.9 - Высот.4</t>
  </si>
  <si>
    <t>КЛ 0.4 кВ ТП- 2-6 П.3Р.3 КД ул.Высотная д.7</t>
  </si>
  <si>
    <t>ААБ 3x95 + 1x35</t>
  </si>
  <si>
    <t>КЛ 0.4 кВ ТП- 2-6 П.3Р.3 КД ул.Высотная д.7 - Выс.5</t>
  </si>
  <si>
    <t xml:space="preserve">КЛ 0.4 кВ ТП- 2-6 П.3Р.4 ул.50 лет Октября д.8 </t>
  </si>
  <si>
    <t>КЛ 0.4 кВ ТП- 2-6 П.3Р.4 ул.50 лет Октября д.8-10  ***1</t>
  </si>
  <si>
    <t>КЛ 0.4 кВ ТП- 2-6 П.3Р.4 ул.50 лет Октября д.10-12 ***</t>
  </si>
  <si>
    <t>Ф 1-8 - ТП 2-7</t>
  </si>
  <si>
    <t>ТП 2-7</t>
  </si>
  <si>
    <t>КЛ 0.4 кВ ТП- 2-7 П.1Р.1 м-н "Флинт",павильон</t>
  </si>
  <si>
    <t>ААБ 3x70 + 1x70 </t>
  </si>
  <si>
    <t>КЛ 0.4 кВ ТП- 2-7 П.1Р.2 павильон "рыбный" СБТ</t>
  </si>
  <si>
    <t xml:space="preserve">КЛ 0.4 кВ ТП- 2-7 П.1Р.3 ул.50 лет Октября д. 14 </t>
  </si>
  <si>
    <t>КЛ 0.4 кВ ТП- 2-7 П.1Р.3 ул.50 лет Октября д. 14-12</t>
  </si>
  <si>
    <t>КЛ 0.4 кВ ТП- 2-7 П.1Р.4 д.сад №2,ул.50 лет Октября 1А</t>
  </si>
  <si>
    <t>КЛ 0.4 кВ ТП- 2-7 П.3Р.1 д.сад №2 ул.50 лет Октября д.1А</t>
  </si>
  <si>
    <t>КЛ 0.4 кВ ТП- 2-7 П.3Р.2 ул.50 лет Октября д.15</t>
  </si>
  <si>
    <t>АСБ 3x150 + 1x150 </t>
  </si>
  <si>
    <t>КЛ 0.4 кВ ТП- 2-7 П.3Р.2 ул.50 лет Октября д.15-17</t>
  </si>
  <si>
    <t>КЛ 0.4 кВ ТП- 2-7 П.3Р.4 КНС № 1</t>
  </si>
  <si>
    <t>ААБ 3x120 + 1x35 </t>
  </si>
  <si>
    <t>КЛ 0.4 кВ ТП- 2-7 П.4Р.4 ул.Комсомольская д.15</t>
  </si>
  <si>
    <t>ААБ 3x120 + 1x120 </t>
  </si>
  <si>
    <t>ТП 3-2 - ТП 2-8</t>
  </si>
  <si>
    <t>ТП 2-8</t>
  </si>
  <si>
    <t>КЛ 0.4 кВ ТП- 2-8 П.1Р.1КНС-1</t>
  </si>
  <si>
    <t xml:space="preserve">АСБ 4x95 </t>
  </si>
  <si>
    <t>ТП 2-7 - ТП 2-8</t>
  </si>
  <si>
    <t>КЛ 0.4 кВ ТП- 2-8 П.1Р.2 КД 2-10 м-н "Сосновый Бор"</t>
  </si>
  <si>
    <t>АСБ2л 3x95 + 1x95 </t>
  </si>
  <si>
    <t>КЛ 0.4 кВ ТП- 2-8 П.1Р.4 к/театр "Современник" Комсомольская 17</t>
  </si>
  <si>
    <t>ААБ 4х150</t>
  </si>
  <si>
    <t>КЛ 0.4 кВ ТП- 2-8 П.2Р.1 КД 2-4 м-н С.Б.КД 3-8 ул.50 лет Окт.д.17</t>
  </si>
  <si>
    <t>АСБ 3x95 + 1x35 </t>
  </si>
  <si>
    <t>КЛ 0.4 кВ ТП- 2-8 П.2Р.1 ГРП</t>
  </si>
  <si>
    <t>СИП 2х16</t>
  </si>
  <si>
    <t>КЛ 0.4 кВ ТП- 2-8 П.2Р.1 50 лет Окт.17- 19 **</t>
  </si>
  <si>
    <t>КЛ 0.4 кВ ТП- 2-8 П.2Р.2 ул. Комсосмольская д. 13</t>
  </si>
  <si>
    <t>АпВБбШп 4х120</t>
  </si>
  <si>
    <t>КЛ 0.4 кВ ТП- 2-8 П.2Р.3 Киоск "Союзпечать"</t>
  </si>
  <si>
    <t>КЛ 0.4 кВ ТП- 2-8 П.2Р.4 ул. Комсосмольская д. 15</t>
  </si>
  <si>
    <t>АСБ 3x120 + 1x120 </t>
  </si>
  <si>
    <t>КЛ 0.4 кВ ТП- 2-8 П.6Р.1 Высотная д.1</t>
  </si>
  <si>
    <t>КЛ 0.4 кВ ТП- 2-8 П.6Р.1 Высотная д.1-3</t>
  </si>
  <si>
    <t>КЛ 0.4 кВ ТП- 2-8 П.6Р.1 Высотная д.3- Выс.1А(д/с)</t>
  </si>
  <si>
    <t>КЛ 0.4 кВ ТП- 2-8 П.6Р.1 Высотная д.3-5</t>
  </si>
  <si>
    <t>КЛ 0.4 кВ ТП- 2-8 П.6Р.2 Школа № 1</t>
  </si>
  <si>
    <t>КЛ 0.4 кВ ТП- 2-8 П.6Р.3 КНС № 1 (старая)</t>
  </si>
  <si>
    <t>ААБ 3x50 + 1x25 </t>
  </si>
  <si>
    <t>КЛ 0.4 кВ ТП- 2-8 П.6Р.4 к/театр "Современник"Комсомольская 17</t>
  </si>
  <si>
    <t>КЛ 0.4 кВ ТП- 2-8 П.7Р.1 КНС № 1</t>
  </si>
  <si>
    <t>КЛ 0.4 кВ ТП- 2-8 П.7Р.2 КД 3-9 ул. 50 лет Октября 19</t>
  </si>
  <si>
    <t>ААБ 3x95 + 1x50 </t>
  </si>
  <si>
    <t>КЛ 0.4 кВ ТП- 2-8 П.7Р.4 КД 2-10 м-н,"Сосновый бор"</t>
  </si>
  <si>
    <t>128;129</t>
  </si>
  <si>
    <t>Ф168-12 - РП 1</t>
  </si>
  <si>
    <t>Unifluorc</t>
  </si>
  <si>
    <t>ТН-1, ТН-2</t>
  </si>
  <si>
    <t>КЛ 0.4 кВ ТП- 3-1 1 Сек.G4 Рынок"Людмила"</t>
  </si>
  <si>
    <t xml:space="preserve"> АСБ 3x95 + 1x35 </t>
  </si>
  <si>
    <t>Ф 168-11 - РП 1</t>
  </si>
  <si>
    <t>ТП 3-1</t>
  </si>
  <si>
    <t>ВСТР.</t>
  </si>
  <si>
    <t>КЛ 0.4 кВ ТП- 3-1 1 Сек.G5 Госпиталь(ВРУ-1),Космонавтов 4</t>
  </si>
  <si>
    <t>2АСБ 3x120 + 1x120 </t>
  </si>
  <si>
    <t>КЛ 0.4 кВ ТП- 3-1 1 Сек.G6,Частная шк. 50 лет Окт.21</t>
  </si>
  <si>
    <t>АПВБ 3x95 + 1x35 </t>
  </si>
  <si>
    <t>КЛ 0.4 кВ ТП- 3-1 1 Сек.G7 Космонавтов 6</t>
  </si>
  <si>
    <t>КЛ 0.4 кВ ТП- 3-1 1 Сек.G7 Космонавтов 6 - 4</t>
  </si>
  <si>
    <t>КЛ 0.4 кВ ТП- 3-1 1 Сек.G7 Космонавтов 6 - 8</t>
  </si>
  <si>
    <t>ф.333- РП-1</t>
  </si>
  <si>
    <t>4АСБ 3х240</t>
  </si>
  <si>
    <t>КЛ 0.4 кВ ТП- 3-1 1 Сек.G8 КД 3-3,Сибирская 5</t>
  </si>
  <si>
    <t>КЛ 0.4 кВ ТП- 3-1 1 Сек.G10 АВР-1 ввод 1СН</t>
  </si>
  <si>
    <t>КЛ 0.4 кВ ТП- 3-1 1 Сек.G11 АВР-2 ввод 1</t>
  </si>
  <si>
    <t>КЛ 0.4 кВ ТП- 3-1 2 Сек.G12 АВР-2 ввод 2</t>
  </si>
  <si>
    <t>КЛ 0.4 кВ ТП- 3-1 2 Сек.G13 АВР-1 ввод 2 СН</t>
  </si>
  <si>
    <t>Ф1-15 - ТП 3-2</t>
  </si>
  <si>
    <t>ТП 3-2</t>
  </si>
  <si>
    <t>КЛ 0.4 кВ ТП- 3-2 П.1Р.2 Космонавтов 4</t>
  </si>
  <si>
    <t>Ф1-18 - ТП 3-2</t>
  </si>
  <si>
    <t>КЛ 0.4 кВ ТП- 3-2 П.1Р.3 Комсомольская 21,21А ***</t>
  </si>
  <si>
    <t>КЛ 0.4 кВ ТП- 3-2 П.1Р.3 Комсомольская 21,КД 50 л.Октября 17 ***</t>
  </si>
  <si>
    <t xml:space="preserve">КЛ 0.4 кВ ТП- 3-2 П.1Р.4 Комсомольская 25 </t>
  </si>
  <si>
    <t>ААБ 3x185 + 1x70 </t>
  </si>
  <si>
    <t>КЛ 0.4 кВ ТП- 3-2 П.1Р.4 Комсомольская 25-Космонавтов 2 ***</t>
  </si>
  <si>
    <t>КЛ 0.4 кВ ТП- 3-2 П.4Р.1, Комсомольская 23</t>
  </si>
  <si>
    <t>АСБ 3x120 + 1x50 </t>
  </si>
  <si>
    <t>КЛ 0.4 кВ ТП- 3-2 П.4Р.2,м-н Космонавтов 2а</t>
  </si>
  <si>
    <t>КЛ 0.4 кВ ТП- 3-2 П.4Р.3 ТП 3-1 2 сек.</t>
  </si>
  <si>
    <t>2АСБ 3x95 + 1x95 </t>
  </si>
  <si>
    <t>КЛ 0.4 кВ ТП- 3-2 П.7Р.1 Комсомольская 23</t>
  </si>
  <si>
    <t>АСБ 3x120 + 1x50</t>
  </si>
  <si>
    <t>КЛ 0.4 кВ ТП- 3-2 П.7Р.3 м-н"Тесма"Космонавтов 2а</t>
  </si>
  <si>
    <t>АВБбШв 3x35 + 1x35 </t>
  </si>
  <si>
    <t>КЛ 0.4 кВ ТП- 3-2 П.4Р.4 Комсомольская 25</t>
  </si>
  <si>
    <t>Ф 1-13 - ТП 3-3</t>
  </si>
  <si>
    <t>ТП 3-3</t>
  </si>
  <si>
    <t>КТП</t>
  </si>
  <si>
    <t>Ф 1-14 - ТП 3-3</t>
  </si>
  <si>
    <t>ТП 1-1 - ТП 3-3</t>
  </si>
  <si>
    <t>Ф168-26 РП-5</t>
  </si>
  <si>
    <t>Ф 1-10 - ТП 3-4</t>
  </si>
  <si>
    <t>ТП 3-4</t>
  </si>
  <si>
    <t>КЛ 0.4 кВ ТП- 3-4 П.1А.1 Андерсенград</t>
  </si>
  <si>
    <t>ААБ 3x35 + 1x35 </t>
  </si>
  <si>
    <t>КЛ 0.4 кВ ТП- 3-4 П.1Р.1 Сибирская 4</t>
  </si>
  <si>
    <t>КЛ 0.4 кВ ТП- 3-4 П.1Р.2 КД 3-2 "Бригантина"</t>
  </si>
  <si>
    <t>КЛ 0.4 кВ ТП- 3-4 П.1Р.3 КД ТП 3-4А, вв.1</t>
  </si>
  <si>
    <t>2АПВБбШп 4х240</t>
  </si>
  <si>
    <t>КД ТП 3-4А - Сибир.4</t>
  </si>
  <si>
    <t>2АПВБбШп 4х95</t>
  </si>
  <si>
    <t>КД ТП 3-4А - Сибир.2</t>
  </si>
  <si>
    <t>КЛ 0.4 кВ ТП- 3-4 П.1Р.4 Сибирская 2</t>
  </si>
  <si>
    <t xml:space="preserve">КЛ 0.4 кВ ТП- 3-4 П.3Р.1 Солнечная 3 </t>
  </si>
  <si>
    <t xml:space="preserve">КЛ 0.4 кВ ТП- 3-4 П.3Р.1 Солнечная 3-5       </t>
  </si>
  <si>
    <t xml:space="preserve">КЛ 0.4 кВ ТП- 3-4 П.3Р.1 Солнечная 5-7       </t>
  </si>
  <si>
    <t>КЛ 0.4 кВ ТП- 3-4 П.3Р.2 КД 3-1 Сибирская 1</t>
  </si>
  <si>
    <t>КЛ 0.4 кВ ТП- 3-4 П.3Р.3 КД ТП 3-4А, вв.2</t>
  </si>
  <si>
    <t>КЛ 0.4 кВ ТП- 3-4 П.3Р.4 д/с №5 Солн.1</t>
  </si>
  <si>
    <t>АВБбШв 4х95</t>
  </si>
  <si>
    <t>Ф 1-12 - ТП 3-5</t>
  </si>
  <si>
    <t>ТП 3-5</t>
  </si>
  <si>
    <t>КЛ 0.4 кВ ТП- 3-5 А.1 - ГРП</t>
  </si>
  <si>
    <t>АПВБ 3х6+1х</t>
  </si>
  <si>
    <t>ТП 3-6 - ТП 3-5</t>
  </si>
  <si>
    <t>КЛ 0.4 кВ ТП- 3-5 П.1Р.1 Школа № 2, Космонавтов 14</t>
  </si>
  <si>
    <t>АПВБбШв 3x150 + 1x150 </t>
  </si>
  <si>
    <t>КЛ 0.4 кВ ТП- 3-5 П.1Р.2 Д/с.№3, Солнечная 13а</t>
  </si>
  <si>
    <t>КЛ 0.4 кВ ТП- 3-5 П.1Р.4 Солнечная 9,11,13</t>
  </si>
  <si>
    <t>АСБ 4x95</t>
  </si>
  <si>
    <t xml:space="preserve">КЛ 0.4 кВ ТП- 3-5 П.3Р.1 м-н."Дикси" </t>
  </si>
  <si>
    <r>
      <t xml:space="preserve">КЛ 0.4 кВ ТП- 3-5 П.3Р.1 </t>
    </r>
    <r>
      <rPr>
        <b/>
        <sz val="10"/>
        <rFont val="Times New Roman"/>
        <family val="1"/>
        <charset val="204"/>
      </rPr>
      <t>м-н."Дикси</t>
    </r>
    <r>
      <rPr>
        <sz val="10"/>
        <rFont val="Times New Roman"/>
        <family val="1"/>
        <charset val="204"/>
      </rPr>
      <t>"-Солнечная 7</t>
    </r>
  </si>
  <si>
    <t xml:space="preserve">КЛ 0.4 кВ ТП- 3-5 П.3Р.2,Сибирская 12 </t>
  </si>
  <si>
    <t xml:space="preserve">КЛ 0.4 кВ ТП- 3-5 П.3Р.2,Сибирская 12-10 </t>
  </si>
  <si>
    <t>КЛ 0.4 кВ ТП- 3-5 П.3Р.2,Сибирская 10-8</t>
  </si>
  <si>
    <t>КЛ 0.4 кВ ТП- 3-5 П.3Р.2,Сибирская 8-6</t>
  </si>
  <si>
    <t>КЛ 0.4 кВ ТП- 3-5 П.3Р.4 д/с.№5,Солнечная 1</t>
  </si>
  <si>
    <t>КЛ 0.4 кВ ТП- 3-5 П.4Р.1 м-н."Солнечный",ввод 1</t>
  </si>
  <si>
    <t>КЛ 0.4 кВ ТП- 3-5 П.4Р.3, павильон"Цветы",у Солнечная 9</t>
  </si>
  <si>
    <t>АВБбШв 3x25 + 1x25 </t>
  </si>
  <si>
    <t>КЛ 0.4 кВ ТП- 3-5 П.3Р.1 Павильон</t>
  </si>
  <si>
    <t>АВБбШв 4х16</t>
  </si>
  <si>
    <t xml:space="preserve">КЛ 0.4 кВ ТП- 3-5 П.4Р.2 Павильон  </t>
  </si>
  <si>
    <t>КЛ 0.4 кВ ТП- 3-5 П.3Р.1 Павильон ост.</t>
  </si>
  <si>
    <t>ТП 3-4 - ТП 3-6</t>
  </si>
  <si>
    <t>ТП 3-6</t>
  </si>
  <si>
    <t>КЛ 0.4 кВ ТП- 3-6 П.1Р.1 КД 3-12 Павильон</t>
  </si>
  <si>
    <t>КЛ 0.4 кВ ТП- 3-6 П.1Р.2,Солнечная 13,11,9</t>
  </si>
  <si>
    <t>КЛ 0.4 кВ ТП- 3-6 П.1Р.3 рубильник на опоре №10 ал.Ветеранов</t>
  </si>
  <si>
    <t xml:space="preserve">АСБ 3x95 </t>
  </si>
  <si>
    <t>КЛ 0.4 кВ ТП- 3-6 П.1Р.4,Космонавтов 20</t>
  </si>
  <si>
    <t xml:space="preserve">КЛ 0.4 кВ ТП- 3-6 П.1Р.4,Космонавтов 16-18 </t>
  </si>
  <si>
    <t>КЛ 0.4 кВ ТП- 3-6 П.1Р.4,Космонавтов 18-20</t>
  </si>
  <si>
    <t>ААБ 3x95 + 1x36</t>
  </si>
  <si>
    <t>КЛ 0.4 кВ ТП- 3-6 П.1Р.4,Космонавтов 16-шк.№2</t>
  </si>
  <si>
    <t>КЛ 0.4 кВ ТП- 3-6 П.3Р.1 Аттракционы</t>
  </si>
  <si>
    <t xml:space="preserve">КЛ 0.4 кВ ТП- 3-6 П.3Р.2,Солнечная 17 </t>
  </si>
  <si>
    <t xml:space="preserve">КЛ 0.4 кВ ТП- 3-6 П.3Р.2,Солнечная 17-Сибирская 14 </t>
  </si>
  <si>
    <t>КЛ 0.4 кВ ТП- 3-6 П.3Р.2,Сибирская 14-16</t>
  </si>
  <si>
    <t>КЛ 0.4 кВ ТП- 3-6 П.3Р.2,Сибирская 16 - шк. №2</t>
  </si>
  <si>
    <t xml:space="preserve">КЛ 0.4 кВ ТП- 3-6 П.3Р.4,Солнечная 15 </t>
  </si>
  <si>
    <t xml:space="preserve">КЛ 0.4 кВ ТП- 3-6 П.3Р.4,Солнечная 15 -15а </t>
  </si>
  <si>
    <t>КЛ 0.4 кВ ТП- 3-6 П.3Р.4,Солнечная 15а-13а</t>
  </si>
  <si>
    <t>КЛ 0.4 кВ ТП- 3-6 ШР.3-6 Светофор</t>
  </si>
  <si>
    <t>Ф 1-11 - ТП 3-7</t>
  </si>
  <si>
    <t>ТП 3-7</t>
  </si>
  <si>
    <t>КЛ 0.4 кВ ТП- 3-7 П.1Р.1 м-н "Томас"</t>
  </si>
  <si>
    <t>ВВГ 3х25+1</t>
  </si>
  <si>
    <t>ТП 3-4 - ТП 3-7</t>
  </si>
  <si>
    <t>КЛ 0.4 кВ ТП- 3-7 П.1Р.2 м-н"Таллин",Сибирская 7</t>
  </si>
  <si>
    <t>КЛ 0.4 кВ ТП- 3-7 П.1Р.4 кафе"Жемчужина"</t>
  </si>
  <si>
    <t xml:space="preserve">АВБбШв 4x25  </t>
  </si>
  <si>
    <t>КЛ 0.4 кВ ТП- 3-7 П.2Р.1 Павильон"Овощи"</t>
  </si>
  <si>
    <t>АВВГ 4х10</t>
  </si>
  <si>
    <t>КЛ 0.4 кВ ТП- 3-7 П.2Р.2 КД 3-5,Космонавтов 12</t>
  </si>
  <si>
    <t>КЛ 0.4 кВ ТП- 3-7 П.2Р.3 КБО,Сибирская 9</t>
  </si>
  <si>
    <t>КЛ 0.4 кВ ТП- 3-7 П.2Р.3 КБО,Сибирская 9-Космон.8</t>
  </si>
  <si>
    <t>КЛ 0.4 кВ ТП- 3-7 П.2Р.3 КБО,Космон.8 - 10</t>
  </si>
  <si>
    <t>КЛ 0.4 кВ ТП- 3-7 П.2Р.4 КД 3-6,Космонавтов 12</t>
  </si>
  <si>
    <t>КЛ 0.4 кВ ТП- 3-7 П.2Р.4 КД 3-6,Космонавтов 12-10</t>
  </si>
  <si>
    <t>КЛ 0.4 кВ ТП- 3-7 П.4Р.1 КД школа №2(Космонавтов 14)</t>
  </si>
  <si>
    <t>КЛ 0.4 кВ ТП- 3-7 П.4Р.2 КД 3-4 м-н."Таллин"</t>
  </si>
  <si>
    <t>КЛ 0.4 кВ ТП- 3-7 П.4Р.3 КД школа №2</t>
  </si>
  <si>
    <t>АПВбШв3х150+1х50</t>
  </si>
  <si>
    <t>КЛ 0.4 кВ ТП- 3-7 П.4Р.4 КБО Сибирская 11</t>
  </si>
  <si>
    <t>КЛ 0.4 кВ ТП- 3-7 А-5 м-н "Ассорти"</t>
  </si>
  <si>
    <t>Ф168-10 РП-3</t>
  </si>
  <si>
    <t>ТП 8-4 - ТП 4-1</t>
  </si>
  <si>
    <t>ТП 4-1</t>
  </si>
  <si>
    <t>КЛ 0.4 кВ ТП- 4-1 П.1Р.2 Пр.Героев 5</t>
  </si>
  <si>
    <t>ААШВ 3x95 + 1x35 </t>
  </si>
  <si>
    <t>ТП 4-4 - ТП 4-1</t>
  </si>
  <si>
    <t>КЛ 0.4 кВ ТП- 4-1 П.1Р.3 д.с.№ 4 Пр.Героев 7</t>
  </si>
  <si>
    <t>АВБбШв 3x120 + 1x50 </t>
  </si>
  <si>
    <t>КЛ 0.4 кВ ТП- 4-1 П.1Р.4 Пр.Героев 5</t>
  </si>
  <si>
    <t>КЛ 0.4 кВ ТП- 4-1 П.3Р.1 Пр.Героев 27</t>
  </si>
  <si>
    <t>АСБ 3x95 + 1x35</t>
  </si>
  <si>
    <t>КЛ 0.4 кВ ТП- 4-1 П.3Р.2 Пр.Героев 29</t>
  </si>
  <si>
    <t>КЛ 0.4 кВ ТП- 4-1 П.3Р.4 Пр.Героев 29</t>
  </si>
  <si>
    <t>ТП 4-7 - ТП 4-2</t>
  </si>
  <si>
    <t>ТП 4-2</t>
  </si>
  <si>
    <t>КЛ 0.4 кВ ТП- 4-2 П.1Р.1 Пр.Героев 31</t>
  </si>
  <si>
    <t>АВВБ 3x95 + 1x35 </t>
  </si>
  <si>
    <t>ТП 4-5 - ТП 4-2</t>
  </si>
  <si>
    <t>КЛ 0.4 кВ ТП- 4-2 П.1Р.2 Пр.Героев 31</t>
  </si>
  <si>
    <t>КЛ 0.4 кВ ТП- 4-2 П.1Р.4 Пр.Героев 31</t>
  </si>
  <si>
    <t>КЛ 0.4 кВ ТП- 4-2 П.1Р.4 Пр.Героев 31-27</t>
  </si>
  <si>
    <t>КЛ 0.4 кВ ТП- 4-2 П.3Р.1 Пр. Героев 27</t>
  </si>
  <si>
    <t>КЛ 0.4 кВ ТП- 4-2 П.3Р.1 Пр. Героев 27-31а (кафе)</t>
  </si>
  <si>
    <t>ВВГ 4х150</t>
  </si>
  <si>
    <t>КЛ 0.4 кВ ТП- 4-2 П.3Р.2 Пр.Героев 29</t>
  </si>
  <si>
    <t>КЛ 0.4 кВ ТП- 4-2 П.3Р.4 Пр.Героев 29</t>
  </si>
  <si>
    <t>КЛ 0.4 кВ ТП- 4-2 П.3Р.4 Пр.Героев 29-31</t>
  </si>
  <si>
    <t>2АВБбШв 3x95 + 1x35</t>
  </si>
  <si>
    <t>Ф.503-23 РП-8</t>
  </si>
  <si>
    <t>ТП 4-4 - ТП 4-3</t>
  </si>
  <si>
    <t xml:space="preserve">ТП 4-3 </t>
  </si>
  <si>
    <t>КЛ 0.4 кВ ТП-4-3 П.1Р.1 кафе"Ковчег" Пр.Героев 31а</t>
  </si>
  <si>
    <t>АСБ 3x120 + 1x150 </t>
  </si>
  <si>
    <t>Ф.168-10 РП-3</t>
  </si>
  <si>
    <t>ТП 8-6 - ТП 4-3</t>
  </si>
  <si>
    <t>КЛ 0.4 кВ ТП-4-3 П.1Р.2 Пр.Героев 15</t>
  </si>
  <si>
    <t>КЛ 0.4 кВ ТП-4-3 П.1Р.2 Пр.Героев 15-19</t>
  </si>
  <si>
    <t>КЛ 0.4 кВ ТП-4-3 П.1Р.3 кафе"Ковчег" Пр.Героев 31а</t>
  </si>
  <si>
    <t>ВВГ 3x150 + 1x150 </t>
  </si>
  <si>
    <t>КЛ 0.4 кВ ТП-4-3 П.1Р.4 Пр.Героев 13</t>
  </si>
  <si>
    <t>КЛ 0.4 кВ ТП-4-3 П.1Р.4 Пр.Героев 13- д/с №7</t>
  </si>
  <si>
    <t>КЛ 0.4 кВ ТП-4-3 П.3Р.1 Пр.Героев 66,66а,68</t>
  </si>
  <si>
    <t xml:space="preserve">КЛ 0.4 кВ ТП-4-3 П.3Р.1 Пр.Героев 66-66а </t>
  </si>
  <si>
    <t>КЛ 0.4 кВ ТП-4-3 П.3Р.1 Пр.Героев 66-68</t>
  </si>
  <si>
    <t>КЛ 0.4 кВ ТП-4-3 П.3Р.2 Пр.Героев 64</t>
  </si>
  <si>
    <t>КЛ 0.4 кВ ТП-4-3 П.3Р.4 Пр.Героев 64</t>
  </si>
  <si>
    <t>КЛ 0.4 кВ ТП-4-3 П.4Р.2 д.с.№6,Пр.Героев 72</t>
  </si>
  <si>
    <t>КЛ 0.4 кВ ТП-4-3 П.4Р.4 Пр.Героев 23</t>
  </si>
  <si>
    <t>Ф168-24 РП-4</t>
  </si>
  <si>
    <t>ТП 4-5 - ТП 4-4</t>
  </si>
  <si>
    <t>ТП 4-4</t>
  </si>
  <si>
    <t>КЛ 0.4 кВ ТП-4-4 П.1Р.2 Пр. Героев 64</t>
  </si>
  <si>
    <t>АСБ 3x120 + 1x35 </t>
  </si>
  <si>
    <t>КЛ 0.4 кВ ТП-4-4 П.1Р.3 Кафе, Героев 66а</t>
  </si>
  <si>
    <t>АВВГ 3x50 + 1x50 </t>
  </si>
  <si>
    <t>КЛ 0.4 кВ ТП-4-4 П.1Р.4 Пр.Героев 70</t>
  </si>
  <si>
    <t>КЛ 0.4 кВ ТП-4-4  Пр.Героев 70-68</t>
  </si>
  <si>
    <t>КЛ 0.4 кВ ТП-4-4 П.3Р.2 д.с.№6,Пр.Героев 72</t>
  </si>
  <si>
    <t>КЛ 0.4 кВ ТП-4-4 П.3Р.4 Пр.Героев 64</t>
  </si>
  <si>
    <t>КЛ 0.4 кВ ТП-4-4 П.3Р.4 Пр.Героев 64 сек.1 - сек.2</t>
  </si>
  <si>
    <t>Ф164-25 РП-4</t>
  </si>
  <si>
    <t>ТП 7-1 - ТП 4-5</t>
  </si>
  <si>
    <t>ТП 4-5</t>
  </si>
  <si>
    <t>КЛ 0.4 кВ ТП-4-5 П.5Р.2 м-н"Эвридика"Пр.Героев 74</t>
  </si>
  <si>
    <t>АВБбШв 3x95 + 1x35 </t>
  </si>
  <si>
    <t>ф.503-18 РП-8</t>
  </si>
  <si>
    <t>ТП 7-11 с.1 - ТП 4-5</t>
  </si>
  <si>
    <t>КЛ 0.4 кВ ТП-4-5 П.2Р.1 Сауна, Пр.Героев 74</t>
  </si>
  <si>
    <t>АВБбШв 3x70 + 1x35 </t>
  </si>
  <si>
    <t>ТП 7-11 с.2 - ТП 4-5</t>
  </si>
  <si>
    <t>КЛ 0.4 кВ ТП-4-5 П.2Р.2 м-н"Эвридика",Пр.Героев 74</t>
  </si>
  <si>
    <t>ф.503-23 РП-8</t>
  </si>
  <si>
    <t>ТП 4-11  - ТП 4-5</t>
  </si>
  <si>
    <t>КЛ 0.4 кВ ТП-4-5 П.2Р.3 м-н"Якорь"Пр.Героев 74/1</t>
  </si>
  <si>
    <t>ВВГ 3x35 + 1x35</t>
  </si>
  <si>
    <t>КЛ 0.4 кВ ТП-4-5 П.6Р.1 торговый киоск</t>
  </si>
  <si>
    <t>ТП 4-9 - ТП 4-6 с.1</t>
  </si>
  <si>
    <t>ТП 4-6</t>
  </si>
  <si>
    <t>КЛ 0.4 кВ ТП- 4-6 П.1Р.1 Ленинградская 62а</t>
  </si>
  <si>
    <t>ТП 4-9 - ТП 4-6 с.2</t>
  </si>
  <si>
    <t>КЛ 0.4 кВ ТП- 4-6 П.1Р.2 Лицей № 8, Ленинградская 64</t>
  </si>
  <si>
    <t>2АСБ 3x185 + 1x95 </t>
  </si>
  <si>
    <t>КЛ 0.4 кВ ТП- 4-6 П.1Р.3 Ленинградская 66а</t>
  </si>
  <si>
    <t>КЛ 0.4 кВ ТП- 4-6 П.1Р.4 Лицей №8,Ленинградская 64</t>
  </si>
  <si>
    <t>КЛ 0.4 кВ ТП- 4-6 П.3Р.1 Храм</t>
  </si>
  <si>
    <t>2АСБ 3x150 + 1x150 </t>
  </si>
  <si>
    <t>КЛ 0.4 кВ ТП- 4-6 П.3Р.2 Ленинградская 66</t>
  </si>
  <si>
    <t>КЛ 0.4 кВ ТП- 4-6 П.3Р.4 Ленинградская 62</t>
  </si>
  <si>
    <t>КЛ 0.4 кВ ТП- 4-6 П.5Р.1 Ленинградская 62</t>
  </si>
  <si>
    <t>КЛ 0.4 кВ ТП- 4-6 П.5Р.2 Лицей №8 Ленинградская 64</t>
  </si>
  <si>
    <t>КЛ 0.4 кВ ТП- 4-6 П.5Р.3 Ленинградская 66а</t>
  </si>
  <si>
    <t>АСБ 3x95 + 1x50 </t>
  </si>
  <si>
    <t>КЛ 0.4 кВ ТП- 4-6 П.5Р.4 Лицей №8,Ленинградская 64</t>
  </si>
  <si>
    <t>КЛ 0.4 кВ ТП- 4-6 П.7Р.1 Храм</t>
  </si>
  <si>
    <t>КЛ 0.4 кВ ТП- 4-6 П.7Р.2 Ленинградская 66</t>
  </si>
  <si>
    <t>КЛ 0.4 кВ ТП- 4-6 П.7Р.2 Ленинградская 66 с.1-4</t>
  </si>
  <si>
    <t>КЛ 0.4 кВ ТП- 4-6 П.7Р.4 Ленинградская 62</t>
  </si>
  <si>
    <t>АСБ 3x120 + 1x35</t>
  </si>
  <si>
    <t>ТП 4-13 - ТП 4-7</t>
  </si>
  <si>
    <t>ААШВ+АСБ 3х120</t>
  </si>
  <si>
    <t>ТП 4-7</t>
  </si>
  <si>
    <t>КЛ 0.4 кВ ТП-4-7 П.1Р.2 Пр.Героев 5</t>
  </si>
  <si>
    <t>АВБбШв 3x120 + 1x35 </t>
  </si>
  <si>
    <t>КЛ 0.4 кВ ТП-4-7 П.1Р.3 Д.с.№ 4,Пр.Героев 7</t>
  </si>
  <si>
    <t>КЛ 0.4 кВ ТП-4-7 Пр.Героев 13 - -пр.Героев,9</t>
  </si>
  <si>
    <t>КЛ 0.4 кВ ТП-4-7 П.1Р.4 Героев 5</t>
  </si>
  <si>
    <t>КЛ 0.4 кВ ТП-4-7 П.3Р.1 Пр. Героев 9</t>
  </si>
  <si>
    <t>КЛ 0.4 кВ ТП-4-7 П.3Р.1 Пр. Героев 9- Героев,23</t>
  </si>
  <si>
    <t>КЛ 0.4 кВ ТП-4-7 П.3Р.2 Пр.Героев 11</t>
  </si>
  <si>
    <t>КЛ 0.4 кВ ТП-4-7 Пр.Героев 11 - -пр.Героев,19</t>
  </si>
  <si>
    <t>ТП 13-2 - ТП 4-8</t>
  </si>
  <si>
    <t>ТП 4-8</t>
  </si>
  <si>
    <t>КЛ 0.4 кВ ТП- 4-8 П.1Р.1 Ленинградская 42</t>
  </si>
  <si>
    <t>АПСБбШв 3x35 + 1x16 </t>
  </si>
  <si>
    <t>ТП 4-10 - ТП 4-8</t>
  </si>
  <si>
    <t xml:space="preserve">КЛ 0.4 кВ ТП- 4-8 П.1Р.2 Ленинградская 40 </t>
  </si>
  <si>
    <t>КЛ 0.4 кВ ТП- 4-8 П.1Р.2 Ленинградская 40 -38</t>
  </si>
  <si>
    <t>СБу 3x95 + 1x35 </t>
  </si>
  <si>
    <t>КЛ 0.4 кВ ТП- 4-8 П.1Р.3 Ленинградская 36</t>
  </si>
  <si>
    <t>АПсВГ 3x120 + 1x50 </t>
  </si>
  <si>
    <t>КЛ 0.4 кВ ТП- 4-8 П.1Р.4 Ленинградская 34</t>
  </si>
  <si>
    <t>ВБбШв 3x70+1x35 </t>
  </si>
  <si>
    <t>КЛ 0.4 кВ ТП- 4-8 П.3Р.2 Ленинградская 30</t>
  </si>
  <si>
    <t>АВБбШв 3x120 + 1x70 </t>
  </si>
  <si>
    <t>КЛ 0.4 кВ ТП- 4-8 П.3Р.3 Ленинградская 30</t>
  </si>
  <si>
    <t>КЛ 0.4 кВ ТП- 4-8 П.3Р.4 Мэрия,Ленинградская 46</t>
  </si>
  <si>
    <t>2АВБбШв 3x95 + 1x50</t>
  </si>
  <si>
    <t>КЛ 0.4 кВ ТП- 4-8 П.6Р.1 Ленинградская 30 с.1-с.2</t>
  </si>
  <si>
    <t>2АВБбШв 3x95 + 1x50 </t>
  </si>
  <si>
    <t>КЛ 0.4 кВ ТП- 4-8 П.6Р.2 Ленинградская 34</t>
  </si>
  <si>
    <t>КЛ 0.4 кВ ТП- 4-8 П.6Р.3 Ленинградская 36</t>
  </si>
  <si>
    <t>АВБбШв 3x95 + 1x50 </t>
  </si>
  <si>
    <t>КЛ 0.4 кВ ТП- 4-8 П.6Р.4 Мэрия, Ленинградская 46</t>
  </si>
  <si>
    <t>КЛ 0.4 кВ ТП- 4-8 П.7Р.1 Ленинградская 42</t>
  </si>
  <si>
    <t xml:space="preserve">КЛ 0.4 кВ ТП- 4-8 П.7Р.2 Ленинградская 40 </t>
  </si>
  <si>
    <t>КЛ 0.4 кВ ТП- 4-8 П.7Р.2 Ленингр.40-38 ***</t>
  </si>
  <si>
    <t>КЛ 0.4 кВ ТП- 4-8 П.7Р.4 Ленинградская 30</t>
  </si>
  <si>
    <t>2АВБбШв 3x120 + 1x70 </t>
  </si>
  <si>
    <t>КЛ 0.4 кВ ТП- 4-8 П.9Р.3 Ленинградская 44,44а,44б</t>
  </si>
  <si>
    <t>КЛ 0.4 кВ ТП- 4-8 П.9Р.4 Ленинградская 32</t>
  </si>
  <si>
    <t>КЛ 0.4 кВ ТП- 4-8 П.10Р.3, Ленинградская 44,44а,44б</t>
  </si>
  <si>
    <t>КЛ 0.4 кВ ТП- 4-8 П.10Р.4 Ленинградская 32</t>
  </si>
  <si>
    <t>КЛ 0.4 кВ ТП- 4-8 П.11,12Р.4, кафе Ленинградская 30а</t>
  </si>
  <si>
    <t xml:space="preserve">2АВБбШв 4x35 </t>
  </si>
  <si>
    <t>КЛ 0.4 кВ ТП- 4-8 П.11Р.2 ул.Ленинг.34А ВТБ-24</t>
  </si>
  <si>
    <t>КЛ 0.4 кВ ТП- 4-8 П.12Р.2 ул.Ленинг.34А ВТБ-24</t>
  </si>
  <si>
    <t>ТП 4-7 - ТП 4-9</t>
  </si>
  <si>
    <t>ТП 4-9</t>
  </si>
  <si>
    <t>КЛ 0.4 кВ ТП- 4-9 П.1Р.1 Мэрия ВРУ-2,Вв -1</t>
  </si>
  <si>
    <t>СБ2л 3x35 + 1x16</t>
  </si>
  <si>
    <t>ТП 4-8 - ТП 4-9</t>
  </si>
  <si>
    <t>КЛ 0.4 кВ ТП- 4-9 П.1Р.2 Ленинградская 60</t>
  </si>
  <si>
    <t>АВВГ 3x150 + 1x70</t>
  </si>
  <si>
    <t>КЛ 0.4 кВ ТП- 4-9 П.1Р.3 Музей,Ленинградская 54</t>
  </si>
  <si>
    <t>АПБбШв 3x150 + 1x70 </t>
  </si>
  <si>
    <t>КЛ 0.4 кВ ТП- 4-9 П.1Р.4 Ленинградская 60</t>
  </si>
  <si>
    <t>СБГУ 3x150 + 1x70 </t>
  </si>
  <si>
    <t>КЛ 0.4 кВ ТП- 4-9 П.1Р.4 Ленинградская 60 с.1-2</t>
  </si>
  <si>
    <t>2АПБбШв 3x150 + 1x70 </t>
  </si>
  <si>
    <t>КЛ 0.4 кВ ТП- 4-9 П.3Р.1 Ленинградская 52</t>
  </si>
  <si>
    <t>АСБ 3x95 + 1x50</t>
  </si>
  <si>
    <t>КЛ 0.4 кВ ТП- 4-9 П.3Р.2 Мэрия ВРУ-1 Вв-2</t>
  </si>
  <si>
    <t>СБ2л 3x95 + 1x50 </t>
  </si>
  <si>
    <t xml:space="preserve">КЛ 0.4 кВ ТП- 4-9 П.3Р.3 Ленинградская 48 </t>
  </si>
  <si>
    <t xml:space="preserve">КЛ 0.4 кВ ТП- 4-9 П.3Р.4 Ленинградская 56 </t>
  </si>
  <si>
    <t xml:space="preserve">КЛ 0.4 кВ ТП- 4-9 П.3Р.3 Ленинградская 48-50 </t>
  </si>
  <si>
    <t xml:space="preserve">КЛ 0.4 кВ ТП- 4-9 П.3Р.4 Ленинградская 56-58 </t>
  </si>
  <si>
    <t>КЛ 0.4 кВ ТП- 4-9 П.6Р.1 Ленинградская 48,50</t>
  </si>
  <si>
    <t xml:space="preserve">КЛ 0.4 кВ ТП- 4-9 П.6Р.1 Ленинградская 48 </t>
  </si>
  <si>
    <t xml:space="preserve">КЛ 0.4 кВ ТП- 4-9 П.6Р.2 Ленинградская 56 </t>
  </si>
  <si>
    <t xml:space="preserve">КЛ 0.4 кВ ТП- 4-9 П.6Р.2 Ленинградская 56-58  </t>
  </si>
  <si>
    <t>КЛ 0.4 кВ ТП- 4-9 П.6Р.3 Мэрия ВРУ Вв-1</t>
  </si>
  <si>
    <t>СБ2л 3x35 + 1x16 </t>
  </si>
  <si>
    <t>КЛ 0.4 кВ ТП- 4-9 П.6Р.4 Ленинградская 52</t>
  </si>
  <si>
    <t>КЛ 0.4 кВ ТП- 4-9 П.7Р.1 Музей,Ленинградская 54</t>
  </si>
  <si>
    <t>АПБбШв 3x35 + 1x10 </t>
  </si>
  <si>
    <t>КЛ 0.4 кВ ТП- 4-9 П.7Р.2 Ленинградская 60</t>
  </si>
  <si>
    <t>КЛ 0.4 кВ ТП- 4-9 П.7Р.3 наружное освещение</t>
  </si>
  <si>
    <t>КЛ 0.4 кВ ТП- 4-9 П.7Р.4 Ленинградская 60</t>
  </si>
  <si>
    <t>АВВГ 3x150 + 1x70 </t>
  </si>
  <si>
    <t>КЛ 0.4 кВ ТП- 4-9 П.9Р.4 Мэрия ВРУ 1-11-10 Вв-2</t>
  </si>
  <si>
    <t>СБ2л 3x185 + 1x95 </t>
  </si>
  <si>
    <t xml:space="preserve">ТП 2-6 - ТП 4-10 </t>
  </si>
  <si>
    <t>ТП 4-10</t>
  </si>
  <si>
    <t>ТП 3-4 - ТП 4-10</t>
  </si>
  <si>
    <t xml:space="preserve">Ф 4-12 - ТП 4-11  </t>
  </si>
  <si>
    <t>ТП 4-11</t>
  </si>
  <si>
    <t>БКТП</t>
  </si>
  <si>
    <t>КЛ 0.4 кВ ТП- 4-11  Р.11,8 Сбербанк Вв-1,2</t>
  </si>
  <si>
    <t>АВБбШв 4х50 </t>
  </si>
  <si>
    <t>Ф503-23 РП-8</t>
  </si>
  <si>
    <t>ТП 4-11 до СМ к ТП 8-7</t>
  </si>
  <si>
    <t>КЛ 0.4 кВ ТП- 4-11  Р.        ТЦ Крым Вв-1,2</t>
  </si>
  <si>
    <t>АПвБШп 4х185</t>
  </si>
  <si>
    <t>Ф503-18 РП-8</t>
  </si>
  <si>
    <t>ТП 4-11 до СМ к ТП 7-11</t>
  </si>
  <si>
    <t>2АСБ 3х150</t>
  </si>
  <si>
    <t xml:space="preserve">Ф 503 -22,25  </t>
  </si>
  <si>
    <t xml:space="preserve">ТП 4-6 - ТП 4-12 </t>
  </si>
  <si>
    <t>ТП 4-12</t>
  </si>
  <si>
    <t>ТП 1-10 - ТП 4-12</t>
  </si>
  <si>
    <t>ТП 4-12 - ТП 4-13</t>
  </si>
  <si>
    <t>ТП 4-13</t>
  </si>
  <si>
    <t>ТП 4-3 - ТП 4-13</t>
  </si>
  <si>
    <t xml:space="preserve">Ф 503 -18,23 </t>
  </si>
  <si>
    <t>ТП 7-1 - ТП 7-2</t>
  </si>
  <si>
    <t>ТП 7-1</t>
  </si>
  <si>
    <t>КЛ 0.4 кВ ТП- 7-1 П.1Р.1 Стамотология,Парковая 20а</t>
  </si>
  <si>
    <t>АВБбШв 3x70 + 1x70 </t>
  </si>
  <si>
    <t>КЛ 0.4 кВ ТП- 7-1 П.1Р.2 Липовский пр.1</t>
  </si>
  <si>
    <t>ААБ 3x95 + 1x95 </t>
  </si>
  <si>
    <t>КЛ 0.4 кВ ТП- 7-1 П.1Р.3 Липовский 3</t>
  </si>
  <si>
    <t>ААБ 4х50</t>
  </si>
  <si>
    <t>КЛ 0.4 кВ ТП- 7-1 П.1Р.4 Парковая 18</t>
  </si>
  <si>
    <t>КЛ 0.4 кВ ТП- 7-1 П.3Р.1 Парковая 20</t>
  </si>
  <si>
    <t>КЛ 0.4 кВ ТП- 7-1 П.3Р.2 Парковая 24</t>
  </si>
  <si>
    <t>КЛ 0.4 кВ ТП- 7-1 П.3Р.3 Парковая 16 с.2</t>
  </si>
  <si>
    <t>2ААБШВ 3x120 + 1x50 </t>
  </si>
  <si>
    <t>КЛ 0.4 кВ ТП- 7-1 П.3Р.3 Парковая 16 с.2-с.1</t>
  </si>
  <si>
    <t>КЛ 0.4 кВ ТП- 7-1 П.3Р.4 Парковая 14</t>
  </si>
  <si>
    <t>КЛ 0.4 кВ ТП- 7-1 П.9Р.3 Липовский 1а,гостиница</t>
  </si>
  <si>
    <t>КЛ 0.4 кВ ТП- 7-1 П.6Р.1 Липовский пр.3</t>
  </si>
  <si>
    <t>КЛ 0.4 кВ ТП- 7-1 П.6Р.2 Стамотология,Парковая 20а</t>
  </si>
  <si>
    <t>КЛ 0.4 кВ ТП- 7-1 П.6Р.3 Парковая 16</t>
  </si>
  <si>
    <t>ААБШв 3x120 + 1x50 </t>
  </si>
  <si>
    <t>КЛ 0.4 кВ ТП- 7-1 П.6Р.4 Парковая 18</t>
  </si>
  <si>
    <t>КЛ 0.4 кВ ТП- 7-1 П.7Р.1 Парковая 20</t>
  </si>
  <si>
    <t>КЛ 0.4 кВ ТП- 7-1 П.7Р.2 Парковая 24</t>
  </si>
  <si>
    <t>КЛ 0.4 кВ ТП- 7-1 П.7Р.3 ШНО</t>
  </si>
  <si>
    <t>КЛ 0.4 кВ ТП- 7-1 П.7Р.4 Парковая 14</t>
  </si>
  <si>
    <t>АПВБбШв 3x150 + 1x70 </t>
  </si>
  <si>
    <t>КЛ 0.4 кВ ТП- 7-1 П.7Р.4 Парковая д.14-павильон ТС</t>
  </si>
  <si>
    <t>2АПВБбШв 3x35 + 1x16 </t>
  </si>
  <si>
    <t>КЛ 0.4 кВ ТП- 7-1 П.8Р.1 Липовский 1а,гостиница</t>
  </si>
  <si>
    <t>КЛ 0.4 кВ ТП- 7-1 П.8Р.2 Липовский пр.1</t>
  </si>
  <si>
    <t>ТП 7-3 - ТП 7-2</t>
  </si>
  <si>
    <t>ТП 7-2</t>
  </si>
  <si>
    <t>К-32</t>
  </si>
  <si>
    <t xml:space="preserve">КЛ 0.4 кВ ТП-7-2 П.1Р.1 Парковая 28 </t>
  </si>
  <si>
    <t xml:space="preserve">КЛ 0.4 кВ ТП-7-2 П.1Р.1 Парковая 28-38  </t>
  </si>
  <si>
    <t>2АСБ 3x120 + 1x35 </t>
  </si>
  <si>
    <t xml:space="preserve">КЛ 0.4 кВ ТП-7-2 П.1Р.1 Парковая 28-28а </t>
  </si>
  <si>
    <t>2ВВГ 4х50</t>
  </si>
  <si>
    <t>КЛ 0.4 кВ ТП-7-2 П.1Р.2 Парковая 26</t>
  </si>
  <si>
    <t>КЛ 0.4 кВ ТП-7-2 П.1Р.3 м-н "Самара" Липовский пр.2</t>
  </si>
  <si>
    <t>КЛ 0.4 кВ ТП-7-2 П.1Р.4 КД Парковая 32</t>
  </si>
  <si>
    <t xml:space="preserve">АВВГ 4x185 </t>
  </si>
  <si>
    <t>КЛ 0.4 кВ ТП-7-2 П.1Р.4 КД Парковая 32- 34</t>
  </si>
  <si>
    <t xml:space="preserve">2АВВГ 4x185 </t>
  </si>
  <si>
    <t>КЛ 0.4 кВ ТП-7-2 П.1Р.4 КД Парковая 32- 32а</t>
  </si>
  <si>
    <t>КЛ 0.4 кВ ТП-7-2 П.3Р.1 ,Парковая 44</t>
  </si>
  <si>
    <t>2СБГ 3x150 + 1x35 </t>
  </si>
  <si>
    <t>КЛ 0.4 кВ ТП-7-2 П.3Р.2 Парковая 30</t>
  </si>
  <si>
    <t>КЛ 0.4 кВ ТП-7-2 П.3Р.3 Парковая 22</t>
  </si>
  <si>
    <t>АПВБбШв 3x70 + 1x35</t>
  </si>
  <si>
    <t>КЛ 0.4 кВ ТП-7-2 П.3Р.4 Парковая 36</t>
  </si>
  <si>
    <t xml:space="preserve">АВБбШв 4x185 </t>
  </si>
  <si>
    <t>КЛ 0.4 кВ ТП-7-2 П.6Р.1 Парковая 22</t>
  </si>
  <si>
    <t>АПВ 3x95 + 1x35</t>
  </si>
  <si>
    <t>КЛ 0.4 кВ ТП-7-2 П.6Р.2 Парковая 36</t>
  </si>
  <si>
    <t>КЛ 0.4 кВ ТП-7-2 П.6Р.3 м-н "Ваш дом", Парковая 38а</t>
  </si>
  <si>
    <t>СБГ 3x150 + 1x70 </t>
  </si>
  <si>
    <t>КЛ 0.4 кВ ТП-7-2 П.6Р.4 Парковая 30</t>
  </si>
  <si>
    <t>КЛ 0.4 кВ ТП-7-2 П.7Р.2 КД Парковая 32</t>
  </si>
  <si>
    <t>КЛ 0.4 кВ ТП-7-2 П.7Р.3 ШНО</t>
  </si>
  <si>
    <t>КЛ 0.4 кВ ТП-7-2 П.7Р.4 Парковая 26</t>
  </si>
  <si>
    <t>ТП 7-7 - ТП 7-3</t>
  </si>
  <si>
    <t>ТП 7-3</t>
  </si>
  <si>
    <t>КЛ 0.4 кВ ТП-7-3 П.1Р.1 Липовский пр.11</t>
  </si>
  <si>
    <t>КЛ 0.4 кВ ТП-7-3 П.1Р.2 Липовский пр.17</t>
  </si>
  <si>
    <t>АСБ 3x150 + 1x70 </t>
  </si>
  <si>
    <t>КЛ 0.4 кВ ТП-7-3 П.3Р.2 КД 7-2 Липовский пр.19а</t>
  </si>
  <si>
    <t>СБГУ 3x95 + 1x35 </t>
  </si>
  <si>
    <t>КЛ 0.4 кВ ТП-7-3 П.3Р.2 КД 7-2 Липовский пр.19а- 19</t>
  </si>
  <si>
    <t>КЛ 0.4 кВ ТП-7-3 П.3Р.4 КД пр.Героев 33б</t>
  </si>
  <si>
    <t>АСБ 3x95 + 1x25 </t>
  </si>
  <si>
    <t>КЛ 0.4 кВ ТП-7-3 П.6Р.1 Ларек</t>
  </si>
  <si>
    <t>КЛ 0.4 кВ ТП-7-3 П.6Р.2 КД 7-1 Липовский пр.19</t>
  </si>
  <si>
    <t>КЛ 0.4 кВ ТП-7-3 П.6Р.4 КД пр.Героев 33б</t>
  </si>
  <si>
    <t>КЛ 0.4 кВ ТП-7-3 П.7Р.1 Ларек Цветы</t>
  </si>
  <si>
    <t>КЛ 0.4 кВ ТП-7-3 П.7Р.2 КД пр.Героев 33б</t>
  </si>
  <si>
    <t>АВВБ 3x50 + 1x25 </t>
  </si>
  <si>
    <t>КЛ 0.4 кВ ТП-7-3 П.7Р.3 Липовский пр.11</t>
  </si>
  <si>
    <t>КЛ 0.4 кВ ТП-7-3 П.7Р.4 Липовский пр.17</t>
  </si>
  <si>
    <t>ТП 7-8 - ТП 7-4 с.1</t>
  </si>
  <si>
    <t>ТП 7-4</t>
  </si>
  <si>
    <t>КЛ 0.4 кВ ТП-7-4 П.1Р.1 Парковая 52</t>
  </si>
  <si>
    <t>ТП 7-8 - ТП 7-4 с.2</t>
  </si>
  <si>
    <t>КЛ 0.4 кВ ТП-7-4 П.1Р.2 КД Липовский пр.23</t>
  </si>
  <si>
    <t>КЛ 0.4 кВ ТП-7-4 П.1Р.3 КД Парковая 54</t>
  </si>
  <si>
    <t>КЛ 0.4 кВ ТП-7-4 П.1Р.3 КД Парковая 54 -56</t>
  </si>
  <si>
    <t>КЛ 0.4 кВ ТП-7-4 П.1Р.4 Павильон "Овощи"</t>
  </si>
  <si>
    <t>АВБ 3x25 + 1x25 </t>
  </si>
  <si>
    <t>КЛ 0.4 кВ ТП-7-4 П.3Р.1 Парковая 44</t>
  </si>
  <si>
    <t>АСБу 3x95 + 1x50 </t>
  </si>
  <si>
    <t>КЛ 0.4 кВ ТП-7-4 П.3Р.2 КД Липовский 23а</t>
  </si>
  <si>
    <t>КЛ 0.4 кВ ТП-7-4 П.3Р.2 КД Липовский 23а-21</t>
  </si>
  <si>
    <t>КЛ 0.4 кВ ТП-7-4 П.3Р.3 Парковая 40</t>
  </si>
  <si>
    <t>КЛ 0.4 кВ ТП-7-4 П.3Р.4 Парковая 48</t>
  </si>
  <si>
    <t>КЛ 0.4 кВ ТП-7-4 П.6Р.1 Парковая 44</t>
  </si>
  <si>
    <t>КЛ 0.4 кВ ТП-7-4 П.6Р.2 Аптека</t>
  </si>
  <si>
    <t>АПВБбШв 3x16 + 1x16 </t>
  </si>
  <si>
    <t>КЛ 0.4 кВ ТП-7-4 П.6Р.3 Парковая 40</t>
  </si>
  <si>
    <t>КЛ 0.4 кВ ТП-7-4 П.6Р.4 КД Липовский 23</t>
  </si>
  <si>
    <t>КЛ 0.4 кВ ТП-7-4 П.7Р.1 Парковая 52</t>
  </si>
  <si>
    <t>КЛ 0.4 кВ ТП-7-4 П.7Р.2 Парковая 48</t>
  </si>
  <si>
    <t>КЛ 0.4 кВ ТП-7-4 П.7Р.3 КД Парковая 54</t>
  </si>
  <si>
    <t>КЛ 0.4 кВ ТП-7-4 П.7Р.4 КД Липовский 23а</t>
  </si>
  <si>
    <t>КЛ 0.4 кВ ТП-7-4 П.8 наружное освещение</t>
  </si>
  <si>
    <t>Ф 8-17 - ТП 7-5</t>
  </si>
  <si>
    <t>ТП 7-5</t>
  </si>
  <si>
    <t>КЛ 0.4 кВ ТП-7-5 П.1Р.2 Парковая 66</t>
  </si>
  <si>
    <t xml:space="preserve">АВВГ 4x150 </t>
  </si>
  <si>
    <t>Ф 8-4 - ТП 7-5</t>
  </si>
  <si>
    <t>КЛ 0.4 кВ ТП-7-5 П.1Р.2 Парковая 66-68</t>
  </si>
  <si>
    <t xml:space="preserve">2АВВГ 4x150 </t>
  </si>
  <si>
    <t>КЛ 0.4 кВ ТП-7-5 П.1Р.2 Парковая 68-70</t>
  </si>
  <si>
    <t>КЛ 0.4 кВ ТП-7-5 П.3Р.2 Парковая 72</t>
  </si>
  <si>
    <t>АВВБШв 4х185</t>
  </si>
  <si>
    <t>КЛ 0.4 кВ ТП-7-5 П.3Р.4 Парковая 64</t>
  </si>
  <si>
    <t>КЛ 0.4 кВ ТП-7-5 П.5Р.2 Парковая 66</t>
  </si>
  <si>
    <t>КЛ 0.4 кВ ТП-7-5 П.5Р.4 Парковая 72</t>
  </si>
  <si>
    <t>КЛ 0.4 кВ ТП-7-5 П.7Р.4 Парковая 64</t>
  </si>
  <si>
    <t>КЛ 0.4 кВ ТП-7-5 П.7Р.3 наружное освещение</t>
  </si>
  <si>
    <t>ТП 7-5 - ТП 7-6</t>
  </si>
  <si>
    <t>ТП 7-6</t>
  </si>
  <si>
    <t>КЛ 0.4 кВ ТП-7-6 П.2Р.1 КД 7-3 Липовский пр.31</t>
  </si>
  <si>
    <t>АСБ 3x70 + 1x35</t>
  </si>
  <si>
    <t>КЛ 0.4 кВ ТП-7-6 П.2Р.2 Липовский пр.29</t>
  </si>
  <si>
    <t>КЛ 0.4 кВ ТП-7-6 П.2Р.3 Липовский пр.33</t>
  </si>
  <si>
    <t>КЛ 0.4 кВ ТП-7-6 П.3Р.3 Парковая 74</t>
  </si>
  <si>
    <t xml:space="preserve">ААБ 4x70 </t>
  </si>
  <si>
    <t>КЛ 0.4 кВ ТП-7-6 П.3Р.4 Бизнесцентр Липов.25</t>
  </si>
  <si>
    <t xml:space="preserve">АВБбШв 4x120 </t>
  </si>
  <si>
    <t>КЛ 0.4 кВ ТП-7-6 П.5Р.1 КД 7-3 Липовский пр.31</t>
  </si>
  <si>
    <t>АСБ 3x70 + 1x35 </t>
  </si>
  <si>
    <t>КЛ 0.4 кВ ТП-7-6 П.5Р.3 Липовский пр.33</t>
  </si>
  <si>
    <t>КЛ 0.4 кВ ТП-7-6 П.5Р.4 Липовский пр.29</t>
  </si>
  <si>
    <t>АВБбШв 3x120 + 1x120 </t>
  </si>
  <si>
    <t>КЛ 0.4 кВ ТП-7-6 П.6Р.2 Бизнесцентр Липов.25</t>
  </si>
  <si>
    <t>КЛ 0.4 кВ ТП-7-6 П.6Р.3 Парковая 74</t>
  </si>
  <si>
    <t>ТП 7-4 - ТП 7-7 с.1</t>
  </si>
  <si>
    <t>ТП 7-7</t>
  </si>
  <si>
    <t>КЛ 0.4 кВ ТП-7-7 П.1Р.2 Школа №9 Липовский 13</t>
  </si>
  <si>
    <t>2АВВГ 3x95 + 1x50 </t>
  </si>
  <si>
    <t>ТП 7-4 - ТП 7-7 с.2</t>
  </si>
  <si>
    <t>КЛ 0.4 кВ ТП-7-7 П.1Р.4 Школа № 9 Липовский 13</t>
  </si>
  <si>
    <t>ТП 7-6 - ТП 7-7</t>
  </si>
  <si>
    <t>КЛ 0.4 кВ ТП-7-7 П.3Р.4"Караван",Ленинградская 72</t>
  </si>
  <si>
    <t>АВБбШв 3x240 + 1x240 </t>
  </si>
  <si>
    <t>КЛ 0.4 кВ ТП-7-7 П.4Р.2 Школа №9 Липовский 13</t>
  </si>
  <si>
    <t>2АВВГ 3x120 + 1x50 </t>
  </si>
  <si>
    <t>КЛ 0.4 кВ ТП-7-7 П.4Р.3 наружное освещение</t>
  </si>
  <si>
    <t>КЛ 0.4 кВ ТП-7-7 П.4Р.4 школа №9, Липовский 13</t>
  </si>
  <si>
    <t>КЛ 0.4 кВ ТП-7-7 П.6Р.2 "Караван",Ленинградская 72</t>
  </si>
  <si>
    <t>ТП 7-9 - ТП 7-8 с.1</t>
  </si>
  <si>
    <t>ТП 7-8</t>
  </si>
  <si>
    <t>КЛ 0.4 кВ ТП-7-8 П.1Р.1 кафе"Манхеттен"зд.59/7</t>
  </si>
  <si>
    <t>АВВБ 3x25 + 1x25 </t>
  </si>
  <si>
    <t>ТП 7-9 - ТП 7-8 с.2</t>
  </si>
  <si>
    <t>КЛ 0.4 кВ ТП-7-8 П.1Р.4 Парковая 46</t>
  </si>
  <si>
    <t>ААБ 4x95</t>
  </si>
  <si>
    <t>КЛ 0.4 кВ ТП-7-8 П.3Р.3 Парковая 62</t>
  </si>
  <si>
    <t>КЛ 0.4 кВ ТП-7-8 П.3Р.4 Парковая 60</t>
  </si>
  <si>
    <t>АСБ 4х150</t>
  </si>
  <si>
    <t>КЛ 0.4 кВ ТП-7-8 П.6Р.1 Парковая 42</t>
  </si>
  <si>
    <t>КЛ 0.4 кВ ТП-7-8 П.6Р.2 Парковая 46</t>
  </si>
  <si>
    <t>КЛ 0.4 кВ ТП-7-8 П.6Р.3 кафе "Манхеттен"</t>
  </si>
  <si>
    <t>КЛ 0.4 кВ ТП-7-8 П.6Р.4 Парковая 60</t>
  </si>
  <si>
    <t>КЛ 0.4 кВ ТП-7-8 П.7Р.1 Парковая 62</t>
  </si>
  <si>
    <t>КЛ 0.4 кВ ТП-7-8 П.7Р.3 Стройплощадка зд.60/7</t>
  </si>
  <si>
    <t>ААВБ 3x70 + 1x70 </t>
  </si>
  <si>
    <t>КЛ 0.4 кВ ТП-7-8 П.3Р.1 Торговый павильон</t>
  </si>
  <si>
    <t>Ф 8-7 - ТП 7-9</t>
  </si>
  <si>
    <t>АСБ 3х185</t>
  </si>
  <si>
    <t>ТП 7-9</t>
  </si>
  <si>
    <t>КЛ 0.4 кВ ТП-7-9 П.1А.4 АЗС,ввод 1</t>
  </si>
  <si>
    <t>АПВБбШв 3x240 + 1x240 </t>
  </si>
  <si>
    <t>Ф 8-8 - ТП 7-9</t>
  </si>
  <si>
    <t>КЛ 0.4 кВ ТП-7-9 П.3А.1 Парковая 15</t>
  </si>
  <si>
    <t>КЛ 0.4 кВ ТП-7-9 П.3А.3 Парковая 17</t>
  </si>
  <si>
    <t>ААБ 3x185 + 1x185 </t>
  </si>
  <si>
    <t>КЛ 0.4 кВ ТП-7-9 П.3А.4 Парковая 13</t>
  </si>
  <si>
    <t>КЛ 0.4 кВ ТП-7-9 П.4А.3 ПНО №8</t>
  </si>
  <si>
    <t>ВВГ 3x25 + 1x25 </t>
  </si>
  <si>
    <t>КЛ 0.4 кВ ТП-7-9 П.7А.1 Парковая 15</t>
  </si>
  <si>
    <t>КЛ 0.4 кВ ТП-7-9 П.7А.2 Парковая 17</t>
  </si>
  <si>
    <t>КЛ 0.4 кВ ТП-7-9 П.7А.3 Парковая 13</t>
  </si>
  <si>
    <t>ААБ 3x185 + 1x50 </t>
  </si>
  <si>
    <t>КЛ 0.4 кВ ТП-7-9 П.10А.2 АЗС, ввод 1</t>
  </si>
  <si>
    <t>74;75</t>
  </si>
  <si>
    <t>Ф503-23 - РП-8</t>
  </si>
  <si>
    <t>РП-8</t>
  </si>
  <si>
    <t>КСО-285</t>
  </si>
  <si>
    <t>КЛ 0.4 кВ ТП-7-10 П.1Р.4 А.В Чекмарев</t>
  </si>
  <si>
    <t>Ф503-18 - РП-8</t>
  </si>
  <si>
    <t>ТП 7-10</t>
  </si>
  <si>
    <t xml:space="preserve"> встроен.</t>
  </si>
  <si>
    <t>КЛ 0.4 кВ ТП-7-10 П.3Р.1 ШР 3-1</t>
  </si>
  <si>
    <t>Ф 8-3 - ТП 7-10</t>
  </si>
  <si>
    <t>КЛ 0.4 кВ ТП-7-10 П.3Р.1 ШР 3-1 - ШР 3-2</t>
  </si>
  <si>
    <t>Ф 8-10 - ТП 7-10</t>
  </si>
  <si>
    <t>КЛ 0.4 кВ ТП-7-10 П.3Р.2 ВРУ "Канон"</t>
  </si>
  <si>
    <t xml:space="preserve">ВВГ 4x10  </t>
  </si>
  <si>
    <t xml:space="preserve">КЛ 0.4 кВ ТП-7-10 П.3Р.3 ЖСК "Викинг" </t>
  </si>
  <si>
    <t>АСБ 4x120</t>
  </si>
  <si>
    <t>КЛ 0.4 кВ ТП-7-10 П.3Р.4 ШР 1-1</t>
  </si>
  <si>
    <t>КЛ 0.4 кВ ТП-7-10 П.3Р.4 ШР 1-1 ШР 1-2</t>
  </si>
  <si>
    <t>КЛ 0.4 кВ ТП-7-10 П.5Р.3 ПНО</t>
  </si>
  <si>
    <t>КЛ 0.4 кВ ТП-7-10 П.5Р.4 ЖСК "Викинг"</t>
  </si>
  <si>
    <t>КЛ 0.4 кВ ТП-7-10 П.5Р.4 ШР 2-1 - ШР 2-2</t>
  </si>
  <si>
    <t>КЛ 0.4 кВ ТП-7-10 П.5Р.4 ШР 2-2- теплоузел</t>
  </si>
  <si>
    <t xml:space="preserve">АСБ 4x25 </t>
  </si>
  <si>
    <t>КЛ 0.4 кВ ТП-7-10 П.7Р.1 ШР 4-1</t>
  </si>
  <si>
    <t>КЛ 0.4 кВ ТП-7-10 П.7Р.1 ШР 4-1 - ШР 4-2</t>
  </si>
  <si>
    <t>КЛ 0.4 кВ ТП-7-10 П.7Р.2 ВРУ ""Канон"</t>
  </si>
  <si>
    <t>КЛ 0.4 кВ ТП-7-10 П.7Р.3 ШР 2-1</t>
  </si>
  <si>
    <t>АСБ 3x120 + 1x120</t>
  </si>
  <si>
    <t>КЛ 0.4 кВ от  ШР до ж/д</t>
  </si>
  <si>
    <t>ВВбШв 4х25</t>
  </si>
  <si>
    <t>Ф 8-5 - ТП 7-11</t>
  </si>
  <si>
    <t>ТП 7-11</t>
  </si>
  <si>
    <t>КЛ 0.4 кВ ТП- 7-11 1 Сек.Р.1 Липовский пр.5а</t>
  </si>
  <si>
    <t xml:space="preserve">ААБ 4x120 </t>
  </si>
  <si>
    <t>Ф 8-6 - ТП 7-11</t>
  </si>
  <si>
    <t>КЛ 0.4 кВ ТП- 7-11 1 Сек.Р.2 Липовский пр.5б</t>
  </si>
  <si>
    <t>КЛ 0.4 кВ ТП- 7-11 1 Сек.Р.4 Липовский пр. 5г.</t>
  </si>
  <si>
    <t>КЛ 0.4 кВ ТП- 7-11 1 Сек.Р.5 Липовский пр.3а</t>
  </si>
  <si>
    <t>КЛ 0.4 кВ ТП- 7-11 1 Сек.Р.6 Липовский пр.3б</t>
  </si>
  <si>
    <t>КЛ 0.4 кВ ТП- 7-11 1 Сек.Р.7 Липовский 3в</t>
  </si>
  <si>
    <t>КЛ 0.4 кВ ТП- 7-11 1 Сек.Р.8 кафе"Мороженое"</t>
  </si>
  <si>
    <t xml:space="preserve">АВБбШв 4x35 </t>
  </si>
  <si>
    <t>КЛ 0.4 кВ ТП- 7-11 1 Сек.Р.10 Липовский 5в</t>
  </si>
  <si>
    <t>КЛ 0.4 кВ ТП- 7-11 2 Сек.Р.1 Липовский пр.5а</t>
  </si>
  <si>
    <t>КЛ 0.4 кВ ТП- 7-11 2 Сек.Р.2 Липовский пр.5б</t>
  </si>
  <si>
    <t>КЛ 0.4 кВ ТП- 7-11 2 Сек.Р.4 Липовский 5г</t>
  </si>
  <si>
    <t>КЛ 0.4 кВ ТП- 7-11 2 Сек.Р.5 Липовский пр.3а</t>
  </si>
  <si>
    <t>КЛ 0.4 кВ ТП- 7-11 2 Сек.Р.6 Липовский пр.3б</t>
  </si>
  <si>
    <t>КЛ 0.4 кВ ТП- 7-11 2 Сек.Р.7 Липовский пр. 3в</t>
  </si>
  <si>
    <t>КЛ 0.4 кВ ТП- 7-11 2 Сек.Р.8 Липовский пр.5в</t>
  </si>
  <si>
    <t>КЛ 0.4 кВ ТП- 7-11 2 Сек.Р.9 наружное освещ.</t>
  </si>
  <si>
    <t>Ф 503 -07,08 РП-8</t>
  </si>
  <si>
    <t>ТП 7-9  - ТП 7-14</t>
  </si>
  <si>
    <t xml:space="preserve"> АСБ 3х185</t>
  </si>
  <si>
    <t xml:space="preserve">ТП 7-14 </t>
  </si>
  <si>
    <t xml:space="preserve">ТП 7-14 - ТП 16-2   </t>
  </si>
  <si>
    <t>ф.168-31,14 - РП-11</t>
  </si>
  <si>
    <t>ф.31 - РП-11</t>
  </si>
  <si>
    <t xml:space="preserve"> АСБ 3х240</t>
  </si>
  <si>
    <t>ф.14 - РП-11</t>
  </si>
  <si>
    <t>ф.11-7 - ТП 7-15</t>
  </si>
  <si>
    <t>ТП 7-15</t>
  </si>
  <si>
    <t>ф.11- 8 - ТП 7-15</t>
  </si>
  <si>
    <t>ф.168-31 - РП-11</t>
  </si>
  <si>
    <t>ТП 7-15 - ТП 7-17</t>
  </si>
  <si>
    <t>ф.168-14 - РП-11</t>
  </si>
  <si>
    <t>ТП 7-15 - ТП 7-18</t>
  </si>
  <si>
    <t>ТП 7-17-ТП 7-18</t>
  </si>
  <si>
    <t>ф.11- ТП 7-16</t>
  </si>
  <si>
    <t>АПВПуг3х120</t>
  </si>
  <si>
    <t>ТП 7-16</t>
  </si>
  <si>
    <t>49;50</t>
  </si>
  <si>
    <t>Ф 168-01 - РП-3</t>
  </si>
  <si>
    <t>КСО-266</t>
  </si>
  <si>
    <t>ТН-1,ТН-2</t>
  </si>
  <si>
    <t>КЛ 0.4 кВ ТП- 8-1 П.1Р.1 Торговый павильон</t>
  </si>
  <si>
    <t>Ф 168-10 - РП-3</t>
  </si>
  <si>
    <t>ТП 8-1</t>
  </si>
  <si>
    <t>КЛ 0.4 кВ ТП- 8-1 П.1Р.2 КД8-2 м-н"Моряк",ул.Солнечная 16</t>
  </si>
  <si>
    <t>Ф 3-2 - ТП 8-1</t>
  </si>
  <si>
    <t>КЛ 0.4 кВ ТП- 8-1 П.1Р.2 КД8-2-ул.Солнечная 14</t>
  </si>
  <si>
    <t>КЛ 0.4 кВ ТП- 8-1 П.1Р.2 КД8-2-ул.Солнечная 14-Героев,4</t>
  </si>
  <si>
    <t>КЛ 0.4 кВ ТП- 8-1 П.1Р.3 лаборатория</t>
  </si>
  <si>
    <t>КЛ 0.4 кВ ТП- 8-1 П.1Р.4 Освещение ТП</t>
  </si>
  <si>
    <t>КЛ 0.4 кВ ТП- 8-1 П.3Р.1 -наружное освещение</t>
  </si>
  <si>
    <t>КЛ 0.4 кВ ТП- 8-1 П.3Р.2 Солнечная 20</t>
  </si>
  <si>
    <t>КЛ 0.4 кВ ТП- 8-1 П.3Р.2 Солнечная 20- Кр.Фортов,2</t>
  </si>
  <si>
    <t>АВВБ 3x95 + 1x35</t>
  </si>
  <si>
    <t>КЛ 0.4 кВ ТП- 8-1 П.3Р.3 Хоккейный корт</t>
  </si>
  <si>
    <t>КЛ 0.4 кВ ТП- 8-1 П.3Р.4 КД 8-3,д.с.Солнечная 18</t>
  </si>
  <si>
    <t>РП-3-15 - ТП 8-2</t>
  </si>
  <si>
    <t>ТП 8-2</t>
  </si>
  <si>
    <t>КЛ 0.4 кВ ТП- 8-2 П.1Р.1 кафе"Гавань"</t>
  </si>
  <si>
    <t>КЛ 0.4 кВ ТП- 8-2 П.1Р.2 пр.Героев 14</t>
  </si>
  <si>
    <t>КЛ 0.4 кВ ТП- 8-2 П.1Р.3 павильон "Цветы"</t>
  </si>
  <si>
    <t>ААБШВ 3x16 + 1x16</t>
  </si>
  <si>
    <t>КЛ 0.4 кВ ТП- 8-2 П.1Р.4 Пр.Героев 4</t>
  </si>
  <si>
    <t>КЛ 0.4 кВ ТП- 8-2 П.3Р.1 пр.Героев 6</t>
  </si>
  <si>
    <t>КЛ 0.4 кВ ТП- 8-2 П.3Р.2 Пр.Героев 8</t>
  </si>
  <si>
    <t>КЛ 0.4 кВ ТП- 8-2 П.3Р.2 Пр.Героев 8- 14</t>
  </si>
  <si>
    <t>КЛ 0.4 кВ ТП- 8-2 П.3Р.3 Пр.Героев 6</t>
  </si>
  <si>
    <t>КЛ 0.4 кВ ТП- 8-2 П.3Р.4 Пр.Героев 8</t>
  </si>
  <si>
    <t>КЛ 0.4 кВ ТП- 8-2 П.4А.1 ШНО</t>
  </si>
  <si>
    <t>КЛ 0.4 кВ ТП- 8-2 П.4А.2 КД 8-1 Пр.Героев 14</t>
  </si>
  <si>
    <t>АСБ 3x185 + 1x185 </t>
  </si>
  <si>
    <t>Пр.Героев 14 - Пр.Героев 22</t>
  </si>
  <si>
    <t>Ф 3-14 - ТП 8-3</t>
  </si>
  <si>
    <t>ТП 8-3</t>
  </si>
  <si>
    <t>КЛ 0.4 кВ ТП- 8-3 П.1Р.1КД Пр.Героев 34</t>
  </si>
  <si>
    <t>Ф 3-11 - ТП 8-3</t>
  </si>
  <si>
    <t>КЛ 0.4 кВ ТП- 8-3 П.1Р.2 Кр.Фортов 14 (ГКЦ)</t>
  </si>
  <si>
    <t>КЛ 0.4 кВ ТП- 8-3 П.1Р.3 павильон "Овощи"</t>
  </si>
  <si>
    <t>КЛ 0.4 кВ ТП- 8-3 П.1Р.4 Красных Фортов 6</t>
  </si>
  <si>
    <t>КЛ 0.4 кВ ТП- 8-3 П.1Р.4 Красных Фортов 6 - 4</t>
  </si>
  <si>
    <t>КЛ 0.4 кВ ТП- 8-3 П.1Р.4 Красных Фортов 6 - ГРП 3</t>
  </si>
  <si>
    <t>СБ 3х4+1</t>
  </si>
  <si>
    <t>КЛ 0.4 кВ ТП- 8-3 П.2Р.1 м-н"Квартал"Кр.Фортов14(ГКЦ)</t>
  </si>
  <si>
    <t>КЛ 0.4 кВ ТП- 8-3 П.2Р.2 КД пр.Героев 32</t>
  </si>
  <si>
    <t>КЛ 0.4 кВ ТП- 8-3 П.2Р.2 КД пр.Героев 32 - 30</t>
  </si>
  <si>
    <t>КЛ 0.4 кВ ТП- 8-3 П.2Р.2 КД пр.Героев 30 - 28</t>
  </si>
  <si>
    <t>КЛ 0.4 кВ ТП- 8-3 П.2Р.2 КД пр.Героев 28 - 26</t>
  </si>
  <si>
    <t>КЛ 0.4 кВ ТП- 8-3 П.2Р.2 КД пр.Героев 26 -24</t>
  </si>
  <si>
    <t>КЛ 0.4 кВ ТП- 8-3 П.2Р.2 КД пр.Героев 24 - 22</t>
  </si>
  <si>
    <t>КЛ 0.4 кВ ТП- 8-3 П.2Р.3 Кр.Фортов 14</t>
  </si>
  <si>
    <t>КЛ 0.4 кВ ТП- 8-3 П.2Р.4 Пр.Героев 14</t>
  </si>
  <si>
    <t>КЛ 0.4 кВ ТП- 8-3 П.4Р.1 м-н."Квартал,ул.Кр.Фортов 14</t>
  </si>
  <si>
    <t xml:space="preserve">КЛ 0.4 кВ ТП- 8-3 П.4Р.2 пр.Героев 18 </t>
  </si>
  <si>
    <t>КЛ 0.4 кВ ТП- 8-3 П.4Р.2 пр.Героев 18- д.с.,пр.Героев 20</t>
  </si>
  <si>
    <t>КЛ 0.4 кВ ТП- 8-3 П.4Р.2  д.с.- пр.Героев 16 КД 8-1</t>
  </si>
  <si>
    <t>АВВГ 3x25 + 1x10 </t>
  </si>
  <si>
    <t>КЛ 0.4 кВ ТП- 8-3 П.4Р.3 Склад ЖКХ,пр.Героев 18</t>
  </si>
  <si>
    <t>АСБ 3x35 + 1x10</t>
  </si>
  <si>
    <t>КЛ 0.4 кВ ТП- 8-3 П.4Р.4 пр.Героев 12</t>
  </si>
  <si>
    <t>КЛ 0.4 кВ ТП- 8-3 П.2Р.2 КД пр.Героев 22-д/с №7</t>
  </si>
  <si>
    <t>КЛ 0.4 кВ ТП- 8-3 П.4Р.4 пр.Героев 12 - Кр.Форты,8</t>
  </si>
  <si>
    <t>КЛ 0.4 кВ ТП- 8-3 П.4Р.4 Кр.Форты,8 - КД 8-3</t>
  </si>
  <si>
    <t xml:space="preserve">ТП 8-4 - ТП 8-3 </t>
  </si>
  <si>
    <t>ТП 8-4</t>
  </si>
  <si>
    <t>КЛ 0.4 кВ ТП- 8-4 П.1Р.1 Кр.Фортов 10</t>
  </si>
  <si>
    <t>КЛ 0.4 кВ ТП- 8-4 П.1Р.1 Красных Фортов 10 - 4</t>
  </si>
  <si>
    <t>ААШв 3x95 + 1x35 </t>
  </si>
  <si>
    <t>КЛ 0.4 кВ ТП- 8-4 П.1Р.2 м-н "Форт",Кр.Фортов 10а</t>
  </si>
  <si>
    <t>АВБшв 4х70</t>
  </si>
  <si>
    <t>КЛ 0.4 кВ ТП- 8-4 П.1Р.3 офис,Кр.Фортов 22</t>
  </si>
  <si>
    <t>КЛ 0.4 кВ ТП- 8-4 П.1Р.4 Кр.Фортов 16</t>
  </si>
  <si>
    <t>ААБ 3x120 + 1x50 </t>
  </si>
  <si>
    <t>КЛ 0.4 кВ ТП- 8-4 П.1Р.2Кр.Форты 16-Кр.Фортов 10а</t>
  </si>
  <si>
    <t>КЛ 0.4 кВ ТП- 8-4 П.1Р.4 Кр.Фортов 16 - 18</t>
  </si>
  <si>
    <t>КЛ 0.4 кВ ТП- 8-4 П.3Р.1 Кр.Фортов 10</t>
  </si>
  <si>
    <t>КЛ 0.4 кВ ТП- 8-4 П.3Р.2 КД 8-4 школа №4</t>
  </si>
  <si>
    <t>ААБ 3x120 + 1x70 </t>
  </si>
  <si>
    <t>КЛ 0.4 кВ ТП- 8-4 П.3Р.3КД пр.Героев 34</t>
  </si>
  <si>
    <t>КЛ 0.4 кВ ТП- 8-4 П.3Р.4 м-н"Форт",ввод-1,Кр.Фортов 10а</t>
  </si>
  <si>
    <t>АСБ 3x70 + 1x70 </t>
  </si>
  <si>
    <t>ТП 8-2 - ТП 8-5</t>
  </si>
  <si>
    <t>ТП 8-5</t>
  </si>
  <si>
    <t>КЛ 0.4 кВ ТП- 8-5 П.1Р.2 Пр.Героев 40</t>
  </si>
  <si>
    <t>ТП 8-5- ТП 4-2</t>
  </si>
  <si>
    <t>КЛ 0.4 кВ ТП- 8-5 П.1Р.2 Пр.Героев 40 - 28</t>
  </si>
  <si>
    <t>КЛ 0.4 кВ ТП- 8-5 П.1Р.2 Пр.Героев 40 - 42</t>
  </si>
  <si>
    <t>КЛ 0.4 кВ ТП- 8-5 П.1Р.3 Школа № 4, Пр.Героев 36</t>
  </si>
  <si>
    <t>АВБШв 3x70 + 1x35 </t>
  </si>
  <si>
    <t>КЛ 0.4 кВ ТП- 8-5 П.1Р.4 Пр.Героев 44</t>
  </si>
  <si>
    <t>АБШв 3x70 + 1x35 </t>
  </si>
  <si>
    <t>КЛ 0.4 кВ ТП- 8-5 П.3Р.1 Автостоянка.Светофорный пост</t>
  </si>
  <si>
    <t>КЛ 0.4 кВ ТП- 8-5 П.3Р.2 Пр.Героев 38</t>
  </si>
  <si>
    <t>КЛ 0.4 кВ ТП- 8-5 П.3Р.2 Пр.Героев 38 - КД 8-4 шк. №4</t>
  </si>
  <si>
    <t>КЛ 0.4 кВ ТП- 8-5 П.3Р.3 Пр.Героев 46</t>
  </si>
  <si>
    <t>КЛ 0.4 кВ ТП- 8-5 П.3Р.4 Пр.Героев 46</t>
  </si>
  <si>
    <t>КЛ 0.4 кВ ТП- 8-5 П.3Р.4 Пр.Героев 46 - 48</t>
  </si>
  <si>
    <t>2АВВБ 3x95 + 1x35 </t>
  </si>
  <si>
    <t>КЛ 0.4 кВ ТП- 8-5 П.3Р.4 Пр.Героев 48 - 50</t>
  </si>
  <si>
    <t>Ф 3-9 - ТП 8-6</t>
  </si>
  <si>
    <t>ТП 8-6</t>
  </si>
  <si>
    <t>КЛ 0.4 кВ ТП- 8-6 П.1Р.2 Пр.Героев 50</t>
  </si>
  <si>
    <t>АПВБ 3x150 + 1x50 </t>
  </si>
  <si>
    <t>КЛ 0.4 кВ ТП- 8-6 П.1Р.4 Пр.Героев 50</t>
  </si>
  <si>
    <t>КЛ 0.4 кВ ТП- 8-6 П.3Р.2 Офис Кр.Фортов 22</t>
  </si>
  <si>
    <t>КЛ 0.4 кВ ТП- 8-6 П.3Р.2 Офис Кр.Фортов 22- КД шк. №4</t>
  </si>
  <si>
    <t>КЛ 0.4 кВ ТП- 8-6 П.3Р.4 Пр.Героев 52</t>
  </si>
  <si>
    <t>АВВБ 3x150 + 1x50 </t>
  </si>
  <si>
    <t>КЛ 0.4 кВ ТП- 8-6 П.3Р.4 Пр.Героев 52 -Кр.Фортов,20</t>
  </si>
  <si>
    <t>2АВВБ 3x95 + 1x35</t>
  </si>
  <si>
    <t>Ф 3-8 - ТП 9-1</t>
  </si>
  <si>
    <t>ТП 9-1</t>
  </si>
  <si>
    <t xml:space="preserve">КЛ 0.4 кВ ТП- 9-1 П.1Р.1 КД 9-4 Солнечная 24 </t>
  </si>
  <si>
    <t>КЛ 0.4 кВ ТП- 9-1 П.1Р.1 КД 9-4 Солнечная 24 - 22</t>
  </si>
  <si>
    <t>КЛ 0.4 кВ ТП- 9-1 П.1Р.1 КД 9-4 Солнечная 22-Кр.Фортов,1</t>
  </si>
  <si>
    <t xml:space="preserve">КЛ 0.4 кВ ТП- 9-1 П.1Р.3 Кр.форт.5 </t>
  </si>
  <si>
    <t>КЛ 0.4 кВ ТП- 9-1 П.1Р.3 Кр.Форты 5 - 9 ***</t>
  </si>
  <si>
    <t>КЛ 0.4 кВ ТП- 9-1 П.1Р.3 Кр.Форты 9 - 7 ***</t>
  </si>
  <si>
    <t xml:space="preserve">КЛ 0.4 кВ ТП- 9-1 П.3Р.2 ул.Солнеч.26 </t>
  </si>
  <si>
    <t>КЛ 0.4 кВ ТП- 9-1 П.3Р.2 Солнечная 26 - Кр.Форты 7 ***</t>
  </si>
  <si>
    <t>АСБ 3x120 + 1x95 </t>
  </si>
  <si>
    <t>КЛ 0.4 кВ ТП- 9-1 П.3Р.2 Кр.Форты 7,Малая Земля 3 ***</t>
  </si>
  <si>
    <t>КЛ 0.4 кВ ТП- 9-1 П.3Р.3 ТЦ "Питер"</t>
  </si>
  <si>
    <t>АВБбШв 3x120 + 1x120</t>
  </si>
  <si>
    <t>КЛ 0.4 кВ ТП- 9-1 П.4Р.2 Кафе"Кристалл",Солнечная 24а</t>
  </si>
  <si>
    <t>КЛ 0.4 кВ ТП- 9-1 П.4Р.3 наружное освещение</t>
  </si>
  <si>
    <t>КЛ 0.4 кВ ТП- 9-1 П.4Р.1 кафе "Кристалл",Солнечная 24а</t>
  </si>
  <si>
    <t>КЛ 0.4 кВ ТП- 9-1 П.4Р.4 Торг.пав.Кр.Фортов 3а</t>
  </si>
  <si>
    <t>Ф 3-6 - ТП 9-2</t>
  </si>
  <si>
    <t>ТП 9-2</t>
  </si>
  <si>
    <t>КЛ 0.4 кВ ТП- 9-2 П.1Р.1 Кр.Фортов,11 вв.1</t>
  </si>
  <si>
    <t>АПВБбШп 4х120</t>
  </si>
  <si>
    <t>КЛ 0.4 кВ ТП- 9-2 П.1Р.2 Кр.Фортов 15 вв.1</t>
  </si>
  <si>
    <t>КЛ 0.4 кВ ТП- 9-2 П.1Р.3 Кр.Форты 13 вв.1</t>
  </si>
  <si>
    <t>КЛ 0.4 кВ ТП- 9-2 П.2Р.1 Кр.Форты 13 вв.2</t>
  </si>
  <si>
    <t>КЛ 0.4 кВ ТП- 9-2 П.2Р.2 Школа №3 ВРУ-2</t>
  </si>
  <si>
    <t xml:space="preserve">АСБ2л 4x95 </t>
  </si>
  <si>
    <t>КЛ 0.4 кВ ТП- 9-2 П.2Р.3 Кр.Фортов,11 вв.2</t>
  </si>
  <si>
    <t xml:space="preserve">КЛ 0.4 кВ ТП- 9-2 П.2Р.4 д.с.№9 </t>
  </si>
  <si>
    <t>КЛ 0.4 кВ ТП- 9-2 П.2Р.4 Малая Земля 4- 8 ***</t>
  </si>
  <si>
    <t>КЛ 0.4 кВ ТП- 9-2 П.2Р.4 Малая Земля 4, 6 ***</t>
  </si>
  <si>
    <t>КЛ 0.4 кВ ТП- 9-2 П.6Р.1 Кр.Фортов 15 вв.2</t>
  </si>
  <si>
    <t xml:space="preserve">КЛ 0.4 кВ ТП- 9-2 П.6Р.2 Кр.Форты 1 </t>
  </si>
  <si>
    <t>КЛ 0.4 кВ ТП- 9-2 П.6Р.3 Малая Земля 3</t>
  </si>
  <si>
    <t>АСБ2л 4x95</t>
  </si>
  <si>
    <t>КЛ 0.4 кВ ТП- 9-2 П.3Р.4 Красные Форты 17</t>
  </si>
  <si>
    <t xml:space="preserve">ТП 10-4 - ТП 9-3 </t>
  </si>
  <si>
    <t>ТП 9-3</t>
  </si>
  <si>
    <t>КЛ 0.4 кВ ТП-9-3 П.1Р.1 Павильон остановки</t>
  </si>
  <si>
    <t>АПВБ 3x16 + 1x16 </t>
  </si>
  <si>
    <t>ТП 9-5 - ТП 9-3</t>
  </si>
  <si>
    <t>КЛ 0.4 кВ ТП-9-3 П.1Р.2 пр.Героев 54</t>
  </si>
  <si>
    <t>АВВБ 3x50 + 1x35 </t>
  </si>
  <si>
    <t>КЛ 0.4 кВ ТП-9-3 П.1Р.4 Кр.Фортов 17</t>
  </si>
  <si>
    <t>2АСБ 3x95 + 1x35</t>
  </si>
  <si>
    <t>КЛ 0.4 кВ ТП-9-3 П.3Р.1 пр.Героев 54</t>
  </si>
  <si>
    <t xml:space="preserve">КЛ 0.4 кВ ТП-9-3 П.3Р.2 пр.Героев 56 </t>
  </si>
  <si>
    <t>КЛ 0.4 кВ ТП-9-3 П.3Р.2 Пр.Героев 56-58 ***</t>
  </si>
  <si>
    <t>КЛ 0.4 кВ ТП-9-3 П.3Р.2 Пр.Героев 58-60 ***</t>
  </si>
  <si>
    <t>КЛ 0.4 кВ ТП-9-3 П.3Р.4 Малая земля 6</t>
  </si>
  <si>
    <t>КЛ 0.4 кВ ТП-9-3 П.1Р.3 Светофор</t>
  </si>
  <si>
    <t>КЛ 0.4 кВ ТП-9-3 П.3Р.3 Кафе НИТИ,Кр.Фортов 11/2</t>
  </si>
  <si>
    <t>КЛ 0.4 кВ ТП-9-3 П.3Р.2 Пр.Героев 56, Малая Земля 6 ***</t>
  </si>
  <si>
    <t>ТП 9-1 - ТП 9-4</t>
  </si>
  <si>
    <t>ТП 9-4</t>
  </si>
  <si>
    <t>КЛ 0.4 кВ ТП- 9-4 П.1Р.1 ГРП ф.В</t>
  </si>
  <si>
    <t>АПВБ 3x16 + 1x10 </t>
  </si>
  <si>
    <t>ТП 9-3 - ТП 9-4</t>
  </si>
  <si>
    <t>КЛ 0.4 кВ ТП- 9-4 П.1Р.1наружное освещение ф.А,Б</t>
  </si>
  <si>
    <t xml:space="preserve">КЛ 0.4 кВ ТП- 9-4 П.1Р.2 Малая Земля 12 </t>
  </si>
  <si>
    <t xml:space="preserve">КЛ 0.4 кВ ТП- 9-4 П.1Р.2 Малая Земля 12 - КД 9-3 М.З.14 </t>
  </si>
  <si>
    <t>КЛ 0.4 кВ ТП- 9-4 П.1Р.2 Малая Земля 14 - 16</t>
  </si>
  <si>
    <t>КЛ 0.4 кВ ТП- 9-4 П.3Р.4 пр.Героев 62</t>
  </si>
  <si>
    <t>КЛ 0.4 кВ ТП- 9-4 П.1Р.3 Пр.Героев 62,60</t>
  </si>
  <si>
    <t>КЛ 0.4 кВ ТП- 9-4 П.1Р.4 ул.Малая Земля 16</t>
  </si>
  <si>
    <t xml:space="preserve">КЛ 0.4 кВ ТП- 9-4 П.3Р.1 Молодёжная 15 </t>
  </si>
  <si>
    <t>КЛ 0.4 кВ ТП- 9-4 П.3Р.1 Молодёжная 15 -11</t>
  </si>
  <si>
    <t xml:space="preserve">КЛ 0.4 кВ ТП- 9-4 П.3Р.2 Малая Земля 10 </t>
  </si>
  <si>
    <t xml:space="preserve">Ф168-10 РП-3 </t>
  </si>
  <si>
    <t>ТП 9-7 - ТП 9-5</t>
  </si>
  <si>
    <t>ТП 9-5</t>
  </si>
  <si>
    <t>КЛ 0.4 кВ ТП-9-5 П.1Р.2 школа № 3</t>
  </si>
  <si>
    <t>(1 секция)</t>
  </si>
  <si>
    <t>КЛ 0.4 кВ ТП-9-5 П.1Р.3 д.с №11,Молодёжная 11</t>
  </si>
  <si>
    <t>КЛ 0.4 кВ ТП-9-5 П.1Р.4 КД 9-6,Малая Земля 16</t>
  </si>
  <si>
    <t xml:space="preserve">АСБ 4x120 </t>
  </si>
  <si>
    <t>КЛ 0.4 кВ ТП-9-5 П.3Р.1 Стройплощад. "Панацея"</t>
  </si>
  <si>
    <t>АПБбШв 3x70 + 1x70 </t>
  </si>
  <si>
    <t>КЛ 0.4 кВ ТП-9-5 П.3Р.2 КД 9-3,Малая Земля 14</t>
  </si>
  <si>
    <t>КЛ 0.4 кВ ТП-9-5 П.3Р.3 КД 9-2,Молодёжная 7</t>
  </si>
  <si>
    <t>КЛ 0.4 кВ ТП-9-5 П.3Р.3 КД 9-2,Молодёжная 7 - 9</t>
  </si>
  <si>
    <t xml:space="preserve">ТП 10-1 - ТП 9-6    </t>
  </si>
  <si>
    <t>ТП 9-6</t>
  </si>
  <si>
    <t>КЛ 0.4 кВ ТП- 9-6 П.1Р.1 наружн.освещение</t>
  </si>
  <si>
    <t xml:space="preserve">ТП 15-1 - ТП 9-6    </t>
  </si>
  <si>
    <t>КЛ 0.4 кВ ТП- 9-6 П.1Р.2 д.с.№14,ул.Молодёжная 5</t>
  </si>
  <si>
    <t>КЛ 0.4 кВ ТП- 9-6 П.1Р.3 НО ШДУ-5</t>
  </si>
  <si>
    <t>АПВБбШв 3x95 + 1x95</t>
  </si>
  <si>
    <t>КЛ 0.4 кВ ТП- 9-6 П.3Р.2 КД 9-1 Молодёжная 1</t>
  </si>
  <si>
    <t>КЛ 0.4 кВ ТП- 9-6 П.3Р.2 КД 9-1 Молодёжная 1 - Солнеч.34</t>
  </si>
  <si>
    <t>КЛ 0.4 кВ ТП- 9-6 П.3Р.3 НО ШДУ-5</t>
  </si>
  <si>
    <t>АПБбШв 3x95 + 1x95 </t>
  </si>
  <si>
    <t>КЛ 0.4 кВ ТП- 9-6 П.3Р.4 КД 9-1, Молодёжная 1</t>
  </si>
  <si>
    <t>КЛ 0.4 кВ ТП- 9-6 П.4Р.4 Т/ц "Питер"</t>
  </si>
  <si>
    <t>АВБбШв 3x150 + 1x150 </t>
  </si>
  <si>
    <t>КЛ 0.4 кВ ТП- 9-6 П.1Р.2 д.с.№14,ул.Молод.5- Солн.32</t>
  </si>
  <si>
    <t>КЛ 0.4 кВ ТП- 9-6 П.3Р.2 КД 9-1 Молодёжная 1 - 3</t>
  </si>
  <si>
    <t>КЛ 0.4 кВ ТП- 9-6 П.3Р.2 КД 9-1 Молодёжная 3- 9</t>
  </si>
  <si>
    <t>АВВБ 3x150 + 1x70 </t>
  </si>
  <si>
    <t>КЛ 0.4 кВ ТП- 9-6 П.3Р.2 КД 9-1 Молодёжная 3-д/с № 11</t>
  </si>
  <si>
    <t>Ф 3-13 - ТП 9-7</t>
  </si>
  <si>
    <t>ТП 9-7</t>
  </si>
  <si>
    <t>КЛ 0.4 кВ ТП- 9-7 П.1Р.1 Цветочный киоск</t>
  </si>
  <si>
    <t>КЛ 0.4 кВ ТП- 9-7 П.1Р.2 КД 9-5,Солнечная 26</t>
  </si>
  <si>
    <t>КЛ 0.4 кВ ТП- 9-7 П.1Р.3 т/ц."Ленинград",ул.Солнечная 28</t>
  </si>
  <si>
    <t xml:space="preserve">КЛ 0.4 кВ ТП- 9-7 П.1Р.4 Солнечная 30/2 </t>
  </si>
  <si>
    <t xml:space="preserve">КЛ 0.4 кВ ТП- 9-7 П.3Р.2 Солнечная 30/2-32 </t>
  </si>
  <si>
    <t>КЛ 0.4 кВ ТП- 9-7 П.1Р.4 Солнечная 32,СБТ Солнеч.28а ***</t>
  </si>
  <si>
    <t>КЛ 0.4 кВ ТП- 9-7 П.3Р.1 т/ц"Ленинград",ул.Солнечная 28</t>
  </si>
  <si>
    <t xml:space="preserve">КЛ 0.4 кВ ТП- 9-7 П.3Р.2 Солнечная 30 </t>
  </si>
  <si>
    <t xml:space="preserve">КЛ 0.4 кВ ТП- 9-7 П.3Р.2 Солнечная 30-32 </t>
  </si>
  <si>
    <t xml:space="preserve">КЛ 0.4 кВ ТП- 9-7 П.3Р.4 Солнечная 30-34  </t>
  </si>
  <si>
    <t>Ф168-05-РП-7</t>
  </si>
  <si>
    <t>Ф168-05 - РП-7</t>
  </si>
  <si>
    <t xml:space="preserve">ТП 9-8 </t>
  </si>
  <si>
    <t>КЛ 0.4 кВ ТП- 9-8 П.1Р.1 Автостоянка</t>
  </si>
  <si>
    <t>ф.7-2 - ТП 9-8</t>
  </si>
  <si>
    <t>КЛ 0.4 кВ ТП- 9-8 П.1Р.2 Теплопункт</t>
  </si>
  <si>
    <t xml:space="preserve"> СБлу 3x16 + 1x10 </t>
  </si>
  <si>
    <t>КЛ 0.4 кВ ТП- 9-8 П.1Р.3 ЩАВР ввод 1</t>
  </si>
  <si>
    <t>КЛ 0.4 кВ ТП- 9-8 П.1Р.4 м-н "Пятёрочка",ул.Молодёжная 6</t>
  </si>
  <si>
    <t>АСБ2л 3x150 + 1x150 </t>
  </si>
  <si>
    <t>КЛ 0.4 кВ ТП- 9-8 П.3Р.1 станция "Билайн"</t>
  </si>
  <si>
    <t>ВВГ 5x10 + 1x10 </t>
  </si>
  <si>
    <t>КЛ 0.4 кВ ТП- 9-8 П.3Р.2 Бизнесцентр "Балтпорткомплекс"</t>
  </si>
  <si>
    <t>КЛ 0.4 кВ ТП- 9-8 П.3Р.4 Пожарное депо</t>
  </si>
  <si>
    <t>КЛ 0.4 кВ ТП- 9-8 П.5Р.1 Бизнесцентр"Балтпорткомплекс"</t>
  </si>
  <si>
    <t>КЛ 0.4 кВ ТП- 9-8 П.5Р.2 гаражи пожарное депо</t>
  </si>
  <si>
    <t>ВБбШв 3x70 + 1x35 </t>
  </si>
  <si>
    <t>КЛ 0.4 кВ ТП- 9-8 П.5Р.3 ЩАВР ввод 2</t>
  </si>
  <si>
    <t>АСБ 3x16 + 1x10 </t>
  </si>
  <si>
    <t>КЛ 0.4 кВ ТП- 9-8 П.5Р.4 м-н"Пятёрочка",Молодёжная 6</t>
  </si>
  <si>
    <t>КЛ 0.4 кВ ТП- 9-8 П.7Р.1 Станция"Билайн"</t>
  </si>
  <si>
    <t>ВВГ 4x10 + 1x10 </t>
  </si>
  <si>
    <t>Ф168-04 РП-7</t>
  </si>
  <si>
    <t>Ф168-04 - РП-7</t>
  </si>
  <si>
    <t>КЛ 0.4 кВ ТП- 9-8 П.7Р.4 наружное освещение</t>
  </si>
  <si>
    <t>ф.7-6 - ТП 9-8</t>
  </si>
  <si>
    <t>КЛ 0.4 кВ ТП- 9-8 П.8Р.1 Станция "Теле-2"</t>
  </si>
  <si>
    <t>КЛ 0.4 кВ ТП- 9-8 П.9 наружное освещение</t>
  </si>
  <si>
    <t>ф.168-27</t>
  </si>
  <si>
    <t>ТП 15-2 - ТП 9-14</t>
  </si>
  <si>
    <t>ТП 9-14</t>
  </si>
  <si>
    <t>КЛ 0.4 кВ ТП- 9-14 - Макдоналдс</t>
  </si>
  <si>
    <t>ТП 10-2 - ТП 10-1</t>
  </si>
  <si>
    <t>ТП 10-1</t>
  </si>
  <si>
    <t>КЛ 0.4 кВ ТП- 10-1 П.1Р.2 Пр.Героев 55</t>
  </si>
  <si>
    <t>АВВГ 3x150 + 1x50 </t>
  </si>
  <si>
    <t>КЛ 0.4 кВ ТП- 10-1 П.1Р.4 Пр.Героев 57</t>
  </si>
  <si>
    <t>КЛ 0.4 кВ ТП- 10-1 П.1Р.4 Пр.Героев 57-19</t>
  </si>
  <si>
    <t>КЛ 0.4 кВ ТП- 10-1 П.1Р.2 Пр.Героев 55-57</t>
  </si>
  <si>
    <t>КЛ 0.4 кВ ТП- 10-1 П.1Р.3 школа №6</t>
  </si>
  <si>
    <t>АСБ 4х240</t>
  </si>
  <si>
    <t>КЛ 0.4 кВ ТП- 10-1 П.3Р.2 Молодёжная 17</t>
  </si>
  <si>
    <t>КЛ 0.4 кВ ТП- 10-1 П.3Р.2 Молодёжная 17-21</t>
  </si>
  <si>
    <t>КЛ 0.4 кВ ТП- 10-1 П.3Р.3 Молодёжная 19</t>
  </si>
  <si>
    <t>КЛ 0.4 кВ ТП- 10-1 ж/д 19 ул.Молодежная</t>
  </si>
  <si>
    <t>КЛ 0.4 кВ ТП- 10-1 П.3Р.4 Молодёжная 17</t>
  </si>
  <si>
    <t xml:space="preserve">ТП 9-4 - ТП 10-2 </t>
  </si>
  <si>
    <t>ТП 10-2</t>
  </si>
  <si>
    <t xml:space="preserve">КЛ 0.4 кВ ТП-10-2 П.1Р.1 Красные форты 33 </t>
  </si>
  <si>
    <t xml:space="preserve">КЛ 0.4 кВ ТП-10-2 П.1Р.1 Красные Форты 33-31 </t>
  </si>
  <si>
    <t>КЛ 0.4 кВ ТП-10-2 П.1Р.1 Красные Форты 33-29</t>
  </si>
  <si>
    <t xml:space="preserve">КЛ 0.4 кВ ТП-10-2 П.1Р.2 д.с.Машиностр.10 </t>
  </si>
  <si>
    <t>КЛ 0.4 кВ ТП-10-2 П.1Р.2 Машиностр.10-КД Машиностр.8</t>
  </si>
  <si>
    <t xml:space="preserve">КЛ 0.4 кВ ТП-10-2 П.1Р.3 КД,Мол.21 </t>
  </si>
  <si>
    <t>КЛ 0.4 кВ ТП-10-2 П.1Р.3 КД Молодёжная 21-19а</t>
  </si>
  <si>
    <t>ААШв 3x25 + 1x16 </t>
  </si>
  <si>
    <t xml:space="preserve">КЛ 0.4 кВ ТП-10-2 П.1Р.4 КД Молод.25 </t>
  </si>
  <si>
    <t>КЛ 0.4 кВ ТП-10-2 П.1Р.4 КД Молод.25-Бар"Форт",Мол.21а</t>
  </si>
  <si>
    <t xml:space="preserve">КЛ 0.4 кВ ТП-10-2 П.1Р.4 Молодёжная 25-23 </t>
  </si>
  <si>
    <t xml:space="preserve">КЛ 0.4 кВ ТП-10-2 П.1Р.4 Молодёжная 23-17 </t>
  </si>
  <si>
    <t xml:space="preserve">КЛ 0.4 кВ ТП-10-2 П.1Р.4 Молодёжная 25-27 </t>
  </si>
  <si>
    <t>ААБ 3x35 + 1x16 </t>
  </si>
  <si>
    <t>КЛ 0.4 кВ ТП-10-2 П.3Р.1 Молодёжная 19</t>
  </si>
  <si>
    <t>КЛ 0.4 кВ ТП-10-2 П.3Р.2 - Героев,55</t>
  </si>
  <si>
    <t>КЛ 0.4 кВ ТП-10-2 П.3Р.4 Кр.Форты 33</t>
  </si>
  <si>
    <t>КЛ 0.4 кВ ТП-10-2 П.4Р.4 Школа №6</t>
  </si>
  <si>
    <t>ТП 10-3 - ТП 10-2</t>
  </si>
  <si>
    <t>ТП 10-3</t>
  </si>
  <si>
    <t>КЛ 0.4 кВ ТП-10-3 П.1Р.1 м-н "Квартал" пр.Героев,49</t>
  </si>
  <si>
    <t>КЛ 0.4 кВ ТП-10-3 П.1Р.1 м-н "Квартал" пр.Героев,49-55</t>
  </si>
  <si>
    <t>ТП 10-4 - ТП 10-3</t>
  </si>
  <si>
    <t xml:space="preserve">КЛ 0.4 кВ ТП-10-3 П.1Р.2 Кр.Фортов 25 </t>
  </si>
  <si>
    <t xml:space="preserve">КЛ 0.4 кВ ТП-10-3 ВРУ ж/д  Кр.Фортов 25-29 </t>
  </si>
  <si>
    <t>КЛ 0.4 кВ ТП-10-3  ул.Красные Форты ВРУ ж/д 25-27</t>
  </si>
  <si>
    <t>КЛ 0.4 кВ ТП-10-3  ул.Красные Форты ВРУ ж/д 27-29</t>
  </si>
  <si>
    <t>КЛ 0.4 кВ ТП-10-3 П.1Р.3 Кр.Фортов 25</t>
  </si>
  <si>
    <t>КЛ 0.4 кВ ТП-10-3 П.1 Р.4 -пр. Героев,53</t>
  </si>
  <si>
    <t>КЛ 0.4 кВ ТП-10-3 П.1Р.4 Героев 53-51</t>
  </si>
  <si>
    <t>КЛ 0.4 кВ ТП-10-3 П.3Р.2 пр.Героев 51</t>
  </si>
  <si>
    <t>КЛ 0.4 кВ ТП-10-3 П.3 Р.3 ул. Кр.Форты,29</t>
  </si>
  <si>
    <t>КЛ 0.4 кВ ТП-10-3 П.3Р.4 Красных Фортов 23</t>
  </si>
  <si>
    <t xml:space="preserve">КЛ 0.4 кВ ТП-10-3  ул. Кр.Форты ВРУ ж/д 23- 25 </t>
  </si>
  <si>
    <t>КЛ 0.4 кВ ТП-10-3 П.4 А.6-пр. Героев, 51 м-н "Карат"</t>
  </si>
  <si>
    <t>АВБбШв 4x16 </t>
  </si>
  <si>
    <t>Ф168-25 РП-4</t>
  </si>
  <si>
    <t>Ф 4-9 - ТП 10-4</t>
  </si>
  <si>
    <t>ТП 10-4</t>
  </si>
  <si>
    <t>КЛ 0.4 кВ ТП-10-4 П.1Р.2 Кр.Фортов 27</t>
  </si>
  <si>
    <t>КЛ 0.4 кВ ТП-10-4 П.1Р.3 Красных Фортов 35</t>
  </si>
  <si>
    <t>КЛ 0.4 кВ ТП-10-4 П.1Р.4 Кр.Фортов 31</t>
  </si>
  <si>
    <t>КЛ 0.4 кВ ТП-10-4 П.3Р.2 Пр.Героев 51</t>
  </si>
  <si>
    <t>КЛ 0.4 кВ ТП-10-4 П.3Р.3 Кр.Фортов 35</t>
  </si>
  <si>
    <t>КЛ 0.4 кВ ТП-10-4 П.3Р.3 Кр.Фортов 35-35а</t>
  </si>
  <si>
    <t>КЛ 0.4 кВ ТП-10-4 П.3Р.3 Кр.Фортов 35а-37</t>
  </si>
  <si>
    <t>КЛ 0.4 кВ ТП-10-4 П.3Р.3 Кр.Фортов 37-37а</t>
  </si>
  <si>
    <t>КЛ 0.4 кВ ТП-10-4 П.3Р.4 Кр.Форты 23</t>
  </si>
  <si>
    <t>Ф 4-11 - ТП 10-5</t>
  </si>
  <si>
    <t>ТП 10-5</t>
  </si>
  <si>
    <t>КЛ 0.4 кВ ТП- 10-5 П.1Р.1 д.сад № 16 ул.Кр.Форты 43</t>
  </si>
  <si>
    <t>ТП 10-6 - ТП 10-5</t>
  </si>
  <si>
    <t>КЛ 0.4 кВ ТП- 10-5 П.1Р.2 д.сад № 16 ул.Кр.Форты 43</t>
  </si>
  <si>
    <t>КЛ 0.4 кВ ТП- 10-5 П.3Р.4 ул.Кр.фортов д.39</t>
  </si>
  <si>
    <t>КЛ 0.4 кВ ТП- 10-5 П.1Р.3 ул.Машиностроителей д.2</t>
  </si>
  <si>
    <t>КЛ 0.4 кВ ТП- 10-5 П.1Р.4 ул.Машиностроителей д.4</t>
  </si>
  <si>
    <t>КЛ 0.4 кВ ТП- 10-5 П.3Р.2 ул.Машиностроителей д.8</t>
  </si>
  <si>
    <t>Ф 4-19 - ТП 10-6</t>
  </si>
  <si>
    <t>ТП 10-6</t>
  </si>
  <si>
    <t>КЛ 0.4 кВ ТП- 10-6 П.1Р.2 м-н"Юбил.",ул.Кр.Ф.д.49</t>
  </si>
  <si>
    <t>ТП 10-6 - ТП 10-8</t>
  </si>
  <si>
    <t>КЛ 0.4 кВ ТП- 10-6 П.3Р.1 КБО ввод-1</t>
  </si>
  <si>
    <t>КЛ 0.4 кВ ТП- 10-6 П.3Р.2 кафе,м-н "Мебель"ул.Кр.Ф.д.49а</t>
  </si>
  <si>
    <t>2АСБ 3x95 + 1x35 </t>
  </si>
  <si>
    <t>КЛ 0.4 кВ ТП- 10-6 П.3Р.4 - Машиностр.2</t>
  </si>
  <si>
    <t xml:space="preserve">АСБ 4x150 </t>
  </si>
  <si>
    <t>КЛ 0.4 кВ ТП- 10-6 П.6Р.2 м-н,"Юбил.",ул.Кр.Форт д.49</t>
  </si>
  <si>
    <t>КЛ 0.4 кВ ТП- 10-6 П.6Р.3 КБО ввод-2</t>
  </si>
  <si>
    <t>КЛ 0.4 кВ ТП- 10-6 П.6Р.4 ул. Красных Фортов д.47</t>
  </si>
  <si>
    <t>КЛ 0.4 кВ ТП- 10-6 П.7Р.2 кафе,м-н"Мебель" ул.Кр.Ф. д.49А</t>
  </si>
  <si>
    <t>КЛ 0.4 кВ ТП- 10-6 П.7Р.3 - Машиностр.2</t>
  </si>
  <si>
    <t>КЛ 0.4 кВ ТП- 10-6 П.7Р.4 ул.Кр.Фортов д.41</t>
  </si>
  <si>
    <t>СБ 3x150 + 1x50</t>
  </si>
  <si>
    <t>КЛ 0.4 кВ ТП- 10-6  ул.Кр.Фортов д.41-37</t>
  </si>
  <si>
    <t>КЛ 0.4 кВ ТП- 10-6 ВРУд. ул. Красных Фортов д.45-43</t>
  </si>
  <si>
    <t>КЛ 0.4 кВ ТП- 10-6 ВРУд. ул. Красных Фортов д.45-47</t>
  </si>
  <si>
    <t>Ф 4-18 - ТП 10-7</t>
  </si>
  <si>
    <t>ТП 10-7</t>
  </si>
  <si>
    <t xml:space="preserve">КЛ 0.4 кВ ТП- 10-7 П.3Р.2 ул.Машиностроителей 4 </t>
  </si>
  <si>
    <t>ААШв 3x95 + 1x35</t>
  </si>
  <si>
    <t xml:space="preserve">КЛ 0.4 кВ ТП- 10-7ВРУ Машиностроителей 4 - 2  </t>
  </si>
  <si>
    <t xml:space="preserve">КЛ 0.4 кВ ТП- 10-7 П.3Р.3 ул.Машиностроителей 4 </t>
  </si>
  <si>
    <t xml:space="preserve">КЛ 0.4 кВ ТП- 10-7 П.3Р.4 ул.Машиностроителей 4 </t>
  </si>
  <si>
    <t xml:space="preserve">КЛ 0.4 кВ ТП- 10-7 П.3Р.4 Машиностр.4-,Молодёжнн.39 </t>
  </si>
  <si>
    <t>КЛ 0.4 кВ ТП- 10-7 П.4Р.2 Машиностроителей д.6</t>
  </si>
  <si>
    <t>КЛ 0.4 кВ ТП- 10-7 П.4Р.4 Машиностроителей д.6</t>
  </si>
  <si>
    <t xml:space="preserve">КЛ 0.4 кВ ТП- 10-7 П.4Р.4 Машиностроителей 6-8  </t>
  </si>
  <si>
    <t>2АСБ 3x120 + 1x50</t>
  </si>
  <si>
    <t>ТП 10-7 - ТП 10-8</t>
  </si>
  <si>
    <t>ТП 10-8</t>
  </si>
  <si>
    <t>КЛ 0.4 кВ ТП- 10-8 П.1Р.1Торг.павильон</t>
  </si>
  <si>
    <t>ТП 10-12 - ТП 10-8</t>
  </si>
  <si>
    <t>КЛ 0.4 кВ ТП- 10-8 П.1Р.4 КД ул.Молод.37,КД д.с. Мол.35</t>
  </si>
  <si>
    <t>КЛ 0.4 кВ ТП- 10-8 П.3Р.2 Молодёжная 41</t>
  </si>
  <si>
    <t>КЛ 0.4 кВ ТП- 10-8 П.3Р.2 Молодёжная 41-39</t>
  </si>
  <si>
    <t>КЛ 0.4 кВ ТП- 10-8 П.3Р.4 Молодёжная 33</t>
  </si>
  <si>
    <t>СБ 3x95 + 1x35 </t>
  </si>
  <si>
    <t>КЛ 0.4 кВ ТП- 10-8 П.3Р.1 нар.освещ.</t>
  </si>
  <si>
    <t>ТП 10-5 - ТП 10-9</t>
  </si>
  <si>
    <t>ТП 10-9</t>
  </si>
  <si>
    <t>КЛ 0.4 кВ ТП- 10-9 П.1Р.2 школа № 6 ул.Молодёжная 31</t>
  </si>
  <si>
    <t>2ААШВ 3x95 + 1x35 </t>
  </si>
  <si>
    <t>ТП 10-7 - ТП 10-9</t>
  </si>
  <si>
    <t>КЛ 0.4 кВ ТП- 10-9 П.1Р.4 Павильон "Овощи"</t>
  </si>
  <si>
    <t xml:space="preserve">ТП 10-9 - ТП 10-13 </t>
  </si>
  <si>
    <t>КЛ 0.4 кВ ТП- 10-9 П.3Р.2 Молодёжная 33</t>
  </si>
  <si>
    <t>КЛ 0.4 кВ ТП- 10-9 П.3Р.3 Машиностроителей 8</t>
  </si>
  <si>
    <t>КЛ 0.4 кВ ТП- 10-9 П.3Р.4 КД д.с. Молодёжная 35</t>
  </si>
  <si>
    <t>КЛ 0.4 кВ ТП- 10-9 П.6Р.2 КД д.с. ул.Молодёжная 35</t>
  </si>
  <si>
    <t>КЛ 0.4 кВ ТП- 10-9 П.6Р.4 Школа №6,Молодёжная 31</t>
  </si>
  <si>
    <t>Ф168-05 РП-7</t>
  </si>
  <si>
    <t>ТП 9-8 - ТП 10-10 с.1</t>
  </si>
  <si>
    <t>ТП 10-10</t>
  </si>
  <si>
    <t xml:space="preserve">КЛ 0.4 кВ ТП-10-10 П.1Р.1 Пр.Героев 61а </t>
  </si>
  <si>
    <t>СБ 3x25 + 1x10 </t>
  </si>
  <si>
    <t>ТП 9-8 - ТП 10-10 с.2</t>
  </si>
  <si>
    <t>КЛ 0.4 кВ ТП-10-10 П.1Р.1 Пр.Героев 61а-63а</t>
  </si>
  <si>
    <t xml:space="preserve">КЛ 0.4 кВ ТП-10-10 П.1Р.2 Молодёжная 8,10 </t>
  </si>
  <si>
    <t>КЛ 0.4 кВ ТП-10-10 П.1Р.3 Пр.Героев 65</t>
  </si>
  <si>
    <t>АПБбШв 3x95 + 1x35 </t>
  </si>
  <si>
    <t>КЛ 0.4 кВ ТП-10-10 П.1Р.4 Пр Героев 61</t>
  </si>
  <si>
    <t>КЛ 0.4 кВ ТП-10-10 П.3Р.1 Пр.Героев 59а</t>
  </si>
  <si>
    <t>КЛ 0.4 кВ ТП-10-10 П.3Р.2ПР.Героев 63</t>
  </si>
  <si>
    <t>КЛ 0.4 кВ ТП-10-10 П.3Р.3 Пр.Героев 59</t>
  </si>
  <si>
    <t>КЛ 0.4 кВ ТП-10-10 П.3Р.4 м-н"квартал"Молодёжная 36</t>
  </si>
  <si>
    <t>АВБг 3x95 + 1x35</t>
  </si>
  <si>
    <t>КЛ 0.4 кВ ТП-10-10 П.6Р.1 Пр.Героев 59</t>
  </si>
  <si>
    <t xml:space="preserve">КЛ 0.4 кВ ТП-10-10 П.6Р.2 Молодёжная 8 </t>
  </si>
  <si>
    <t>КЛ 0.4 кВ ТП-10-10 П.6Р.3 Пр.Героев 65</t>
  </si>
  <si>
    <t>КЛ 0.4 кВ ТП-10-10 П.7Р.2 Пр.Героев 63</t>
  </si>
  <si>
    <t>КЛ 0.4 кВ ТП-10-10 П.7Р.3 Пр.Героев 59а</t>
  </si>
  <si>
    <t>КЛ 0.4 кВ ТП-10-10 П.7Р.4 Пр.Героев 61</t>
  </si>
  <si>
    <t xml:space="preserve">КЛ 0.4 кВ ТП-10-10 П.9Р.1 Пр.Героев 61а </t>
  </si>
  <si>
    <t>СБ 3x25 + 1x35 </t>
  </si>
  <si>
    <t>КЛ 0.4 кВ ТП-10-10 П.9Р.3 Молодёжная д.36/1</t>
  </si>
  <si>
    <t>2СБ 3x25 + 1x10 </t>
  </si>
  <si>
    <t>ТП 10-10 - ТП 10-11</t>
  </si>
  <si>
    <t>ТП 10-11</t>
  </si>
  <si>
    <t>КЛ 0.4 кВ ТП- 10-11 П.1Р.1д.с.ул.Молодёжная д.40</t>
  </si>
  <si>
    <t>ТП 10-11 - ТП 10-10</t>
  </si>
  <si>
    <t xml:space="preserve">КЛ 0.4 кВ ТП- 10-11 П.1Р.2 Молодёжная 12 </t>
  </si>
  <si>
    <t xml:space="preserve">КЛ 0.4 кВ ТП- 10-11 П.1Р.2 Молодёжная 12-18  </t>
  </si>
  <si>
    <t>КЛ 0.4 кВ ТП- 10-11 П.1Р.3 салон красоты,Молодёжная 18а</t>
  </si>
  <si>
    <t xml:space="preserve">КЛ 0.4 кВ ТП- 10-11 П.1Р.4 Молодёжная 16 </t>
  </si>
  <si>
    <t>АПБбШв 3x120 + 1x50 </t>
  </si>
  <si>
    <t xml:space="preserve">КЛ 0.4 кВ ТП- 10-11 П.1Р.4 Молодёжная 16,16а  </t>
  </si>
  <si>
    <t>АВВГ3х95+1х35</t>
  </si>
  <si>
    <t xml:space="preserve">КЛ 0.4 кВ ТП- 10-11 П.3Р.2 Молодёжная 20 </t>
  </si>
  <si>
    <t xml:space="preserve">КЛ 0.4 кВ ТП- 10-11 П.3Р.4 Молодёжная 24 </t>
  </si>
  <si>
    <t>АВВГ4х185 </t>
  </si>
  <si>
    <t xml:space="preserve">КЛ 0.4 кВ ТП- 10-11 П.3Р.5 Молодёжная 42 </t>
  </si>
  <si>
    <t>СБу 3x150 + 1x70 </t>
  </si>
  <si>
    <t xml:space="preserve">КЛ 0.4 кВ ТП- 10-11 П.3Р.5 Молодёжная 42-44 </t>
  </si>
  <si>
    <t>2СБу 3x150 + 1x70 </t>
  </si>
  <si>
    <t>КЛ 0.4 кВ ТП- 10-11 П.6Р.1 салон красоты,Молодёжная 18а</t>
  </si>
  <si>
    <t xml:space="preserve">КЛ 0.4 кВ ТП- 10-11 П.6Р.2 Молодёжная 12 </t>
  </si>
  <si>
    <t>КЛ 0.4 кВ ТП- 10-11 П.6Р.4 Молодёжная 16</t>
  </si>
  <si>
    <t>АПБбШв 3x120 + 1x35 </t>
  </si>
  <si>
    <t>КЛ 0.4 кВ ТП- 10-11 П.7Р.1 наружное освещение</t>
  </si>
  <si>
    <t xml:space="preserve">КЛ 0.4 кВ ТП- 10-11 П.7Р.2 Молодёжная 24 </t>
  </si>
  <si>
    <t>КЛ 0.4 кВ ТП- 10-11 П.7Р.3 д.сад, ул.Молодёжная 40</t>
  </si>
  <si>
    <t xml:space="preserve">КЛ 0.4 кВ ТП- 10-11 П.7Р.4 Молодёжная 20 </t>
  </si>
  <si>
    <t xml:space="preserve">КЛ 0.4 кВ ТП- 10-11 П.7Р.4 Молодёжная 20-22 </t>
  </si>
  <si>
    <t>2ААБ 3x70 + 1x35 </t>
  </si>
  <si>
    <t>ТП 10-11 - ТП 10-12</t>
  </si>
  <si>
    <t>ТП 10-12</t>
  </si>
  <si>
    <t>КЛ 0.4 кВ ТП-10-12 А1 школа № 7 начальные классы</t>
  </si>
  <si>
    <t>КЛ 0.4 кВ ТП-10-12 П.1Р.1 шк.№7,Молодёжная 32</t>
  </si>
  <si>
    <t>АПВГ 3x70 + 1x35 </t>
  </si>
  <si>
    <t>КЛ 0.4 кВ ТП-10-12 П.1Р.2 шк.№7 Молодёжная 32</t>
  </si>
  <si>
    <t>АПВГ 3x95 + 1x35 </t>
  </si>
  <si>
    <t>КЛ 0.4 кВ ТП-10-12 П.1Р.3 Молодёжная 28</t>
  </si>
  <si>
    <t xml:space="preserve">КЛ 0.4 кВ ТП-10-12 П.1Р.4 Молодёжная 48 </t>
  </si>
  <si>
    <t>АВВГ 3x185 + 1x70 </t>
  </si>
  <si>
    <t xml:space="preserve">КЛ 0.4 кВ ТП-10-12 П.1Р.4 Молодёжная 48-46 </t>
  </si>
  <si>
    <t>2АВВГ 3x185 + 1x70 </t>
  </si>
  <si>
    <t>КЛ 0.4 кВ ТП-10-12 П.3Р.1 КНС №23</t>
  </si>
  <si>
    <t xml:space="preserve">КЛ 0.4 кВ ТП-10-12 П.3Р.2 Молодёжная 54 </t>
  </si>
  <si>
    <t xml:space="preserve"> АВВГ 3x150 + 1x70 </t>
  </si>
  <si>
    <t>КЛ 0.4 кВ ТП-10-12 П.3Р.2 Молодёжная 54,56 ***</t>
  </si>
  <si>
    <t>2АВВГ 3x150 + 1x70 </t>
  </si>
  <si>
    <t>КЛ 0.4 кВ ТП-10-12 П.3Р.3 д.сад Молодёжная 50</t>
  </si>
  <si>
    <t>КЛ 0.4 кВ ТП-10-12 П.3Р.4 Молодёжная 28,30 (внутридом.)</t>
  </si>
  <si>
    <t>КЛ 0.4 кВ ТП-10-12 П.6Р.3 КНС №23</t>
  </si>
  <si>
    <t>АПВГ 3x120 + 1x50 </t>
  </si>
  <si>
    <t>КЛ 0.4 кВ ТП-10-12 П.6Р.1 кафе "Галера"</t>
  </si>
  <si>
    <t>КЛ 0.4 кВ ТП-10-12 П.6Р.2 шк.№7 молодёжная 32</t>
  </si>
  <si>
    <t>КЛ 0.4 кВ ТП-10-12 П.7Р.1 кафе"Галера"</t>
  </si>
  <si>
    <t>КЛ 0.4 кВ ТП-10-12 П.7Р.2 д.сад ул.Молодёжная 50</t>
  </si>
  <si>
    <t xml:space="preserve">КЛ 0.4 кВ ТП-10-12 П.7Р.4 Молодёжная 54 </t>
  </si>
  <si>
    <t>КЛ 0.4 кВ ТП-10-12 П.9Р.1 КНС №23</t>
  </si>
  <si>
    <t>КЛ 0.4 кВ ТП-10-12 П.9Р.2 шк.№7 начальные классы</t>
  </si>
  <si>
    <t>КЛ 0.4 кВ ТП-10-12 П.9Р.3 Молодёжная 28</t>
  </si>
  <si>
    <t xml:space="preserve">КЛ 0.4 кВ ТП-10-12 П.9Р.4 Молодёжная 48 </t>
  </si>
  <si>
    <t>ТП 10-13 - ТП 10-12</t>
  </si>
  <si>
    <t>ТП 10-13</t>
  </si>
  <si>
    <t xml:space="preserve">КЛ 0.4 кВ ТП-10-13 П.1Р.1 Молодёжная 84 </t>
  </si>
  <si>
    <t xml:space="preserve">КЛ 0.4 кВ ТП-10-13 П.1Р.1 Молодёжная 84-82  </t>
  </si>
  <si>
    <t>2ВБбШв 3x70 + 1x35 </t>
  </si>
  <si>
    <t>КЛ 0.4 кВ ТП-10-13 П.1Р.1 Молодёжная 82-80</t>
  </si>
  <si>
    <t xml:space="preserve">КЛ 0.4 кВ ТП-10-13 П.1Р.2 Молодёжная 68 </t>
  </si>
  <si>
    <t>КЛ 0.4 кВ ТП-10-13 П.1Р.4 Молодёжная 64</t>
  </si>
  <si>
    <t>АСБу 3x120 + 1x50 </t>
  </si>
  <si>
    <t>КЛ 0.4 кВ ТП-10-13 П.3Р.2 Молодёжная 60</t>
  </si>
  <si>
    <t>2АСБу 3x120 + 1x50 </t>
  </si>
  <si>
    <t>КЛ 0.4 кВ ТП-10-13 П.3Р.4 Молодёжная 62</t>
  </si>
  <si>
    <t>АСБу 3x185 + 1x95 </t>
  </si>
  <si>
    <t xml:space="preserve">КЛ 0.4 кВ ТП-10-13 П.5Р.2 Молодёжная 68 </t>
  </si>
  <si>
    <t>КЛ 0.4 кВ ТП-10-13 П.5Р.2 Молодёжная 68,66а ***</t>
  </si>
  <si>
    <t>КЛ 0.4 кВ ТП-10-13 П.5Р.4 Молодёжная 64</t>
  </si>
  <si>
    <t xml:space="preserve">КЛ 0.4 кВ ТП-10-13 П.7Р.1 Молодёжная 84 </t>
  </si>
  <si>
    <t>КЛ 0.4 кВ ТП-10-13 П.7Р.2 Молодёжная 62</t>
  </si>
  <si>
    <t>КЛ 0.4 кВ ТП-10-13 П.7Р.4 Молодёжная 60</t>
  </si>
  <si>
    <t>КЛ 0.4 кВ ТП-10-13 П.9Р.2 Молодёжная 66</t>
  </si>
  <si>
    <t>АСБу 3x120 + 1x25 </t>
  </si>
  <si>
    <t>КЛ 0.4 кВ ТП-10-13 П.10Р.2 Молодёжная 66</t>
  </si>
  <si>
    <t>КЛ 0.4 кВ ТП-10-13 П.10Р.4 Автостоянка</t>
  </si>
  <si>
    <t>КЛ 0.4 кВ ТП-10-13 - уличное освещение</t>
  </si>
  <si>
    <t>ТП 10-14 - ТП 10-13</t>
  </si>
  <si>
    <t>ТП 10-14</t>
  </si>
  <si>
    <t>КЛ 0.4 кВ ТП-10-14 П.1Р.1 Молодёжная 72</t>
  </si>
  <si>
    <t>ТП 10-14 - ТП 10-16</t>
  </si>
  <si>
    <t xml:space="preserve">КЛ 0.4 кВ ТП-10-14 П.3Р.4 Молодёжная 76 </t>
  </si>
  <si>
    <t xml:space="preserve">КЛ 0.4 кВ ТП-10-14 П.3Р.4 Молодёжная 76-74 </t>
  </si>
  <si>
    <t>2ААБ 3x150 + 1x70 </t>
  </si>
  <si>
    <t xml:space="preserve">КЛ 0.4 кВ ТП-10-14 П.6Р.1 Молодёжная 76 </t>
  </si>
  <si>
    <t>АВБбШв 3x150 + 1x70 </t>
  </si>
  <si>
    <t>КЛ 0.4 кВ ТП-10-14 П.7Р.1 Молодёжная 72</t>
  </si>
  <si>
    <t xml:space="preserve">КЛ 0.4 кВ ТП-10-14 П.7Р.2 Молодёжная 86 </t>
  </si>
  <si>
    <t xml:space="preserve">ТП 9-8 с.1 - ТП 10-15 </t>
  </si>
  <si>
    <t>ТП 10-15</t>
  </si>
  <si>
    <t>КЛ 0.4 кВ ТП- 10-15 П.3А.1 павильон 3Г</t>
  </si>
  <si>
    <t xml:space="preserve">ТП 9-8 с.2 - ТП 10-15  </t>
  </si>
  <si>
    <t>КЛ 0.4 кВ ТП- 10-15 П.3А.2 м-н "Дуэт",Молодёжная 17/1</t>
  </si>
  <si>
    <t>КЛ 0.4 кВ ТП- 10-15 П.4А.4 павильон кафе №8</t>
  </si>
  <si>
    <t>КЛ 0.4 кВ ТП- 10-15 П.1А.1 павильон Б</t>
  </si>
  <si>
    <t>КЛ 0.4 кВ ТП- 10-15 П.1 А.2 павильон 4Б</t>
  </si>
  <si>
    <t>КЛ 0.4 кВ ТП- 10-15 П.2 А.4 павильон 4А</t>
  </si>
  <si>
    <t>КЛ 0.4 кВ ТП- 10-15 П.2А.3 павильон 3Б</t>
  </si>
  <si>
    <t>КЛ 0.4 кВ ТП- 10-15 П.4А.3 киоск</t>
  </si>
  <si>
    <t>КЛ 0.4 кВ ТП- 10-15 П.5А.1 м-н "Дуэт",Молодёжная 17/1</t>
  </si>
  <si>
    <t>КЛ 0.4 кВ ТП- 10-15 П.5А.2 павильон 3Б</t>
  </si>
  <si>
    <t>КЛ 0.4 кВ ТП- 10-15 П.5 А.4 павильон № 4А</t>
  </si>
  <si>
    <t>КЛ 0.4 кВ ТП- 10-15 П.7А.3 павильон 4Б</t>
  </si>
  <si>
    <t>КЛ 0.4 кВ ТП- 10-15 П.7А.4 павильон Б</t>
  </si>
  <si>
    <t>КЛ 0.4 кВ ТП- 10-15 П.7А.5 светофор</t>
  </si>
  <si>
    <t>КЛ 0.4 кВ ТП- 10-15 П.7А.5 светофор1</t>
  </si>
  <si>
    <t>КЛ 0.4 кВ ТП- 10-15 П.5 А.3 ШНО</t>
  </si>
  <si>
    <t>КЛ 0.4 кВ ТП- 10-15 П.7А.1 павильон Кафе</t>
  </si>
  <si>
    <t>КЛ 0.4 кВ ТП- 10-15 П.7А.2 павильон №3Б</t>
  </si>
  <si>
    <t>ф.168 РП-7 ф.05</t>
  </si>
  <si>
    <t xml:space="preserve">РП-7 ф.05 -ТП 10-16 </t>
  </si>
  <si>
    <t>ТП 10-16</t>
  </si>
  <si>
    <t>КЛ 0.4 кВ ТП-10-16 А.7 Молодежная,78</t>
  </si>
  <si>
    <t>ф.168 РП-7 ф.03</t>
  </si>
  <si>
    <t xml:space="preserve">РП-7 ф.03 -ТП 10-16 </t>
  </si>
  <si>
    <t>КЛ 0.4 кВ ТП-10-16 А.4 Молодежная,78</t>
  </si>
  <si>
    <t>ТП 14-1 - ТП 13-1</t>
  </si>
  <si>
    <t>ТП 13-1</t>
  </si>
  <si>
    <t>КЛ 0.4 кВ ТП-13-1 П.2 Р.2 ДК зрит.зал,ул.Солнечн.19</t>
  </si>
  <si>
    <t>КЛ 0.4 кВ ТП-13-1 П.3 Р.1 ул.Космонавтов д.26</t>
  </si>
  <si>
    <t>КЛ 0.4 кВ ТП-13-1 П 3 Р.2 общ. ул.Космонавтов 22</t>
  </si>
  <si>
    <t>КЛ 0.4 кВ ТП-13-1 П.3.Р.3 мех.мастерск.уч.корп.5</t>
  </si>
  <si>
    <t>КЛ 0.4 кВ ТП-13-1 П.3 Р.4 общ.корп.№3 столовая</t>
  </si>
  <si>
    <t>КЛ 0.4 кВ ТП-13-1 П.6 Р.1 корп.№ 3 мех.маст.</t>
  </si>
  <si>
    <t>КЛ 0.4 кВ ТП-13-1 П.6 Р.2 "ДК" Стр.зрит.зал.Солн.19</t>
  </si>
  <si>
    <t>КЛ 0.4 кВ ТП-13-1 П.6 Р.3 "ДК" Стр.б-ка,Солн.19</t>
  </si>
  <si>
    <t>КЛ 0.4 кВ ТП-13-1 П.7 Р.1общ. ул.Космонавтов 22</t>
  </si>
  <si>
    <t>КЛ 0.4 кВ ТП-13-1 П.7 Р.2 ул.Космонавтов д.26</t>
  </si>
  <si>
    <t>КЛ 0.4 кВ ТП-13-1 П.7.Р.3 свар.уч.,мех.маст.</t>
  </si>
  <si>
    <t>ААБ 3x50 + 1x35 </t>
  </si>
  <si>
    <t>КЛ 0.4 кВ ТП-13-1 П.7 Р.4 корп.№3 мех.маст.</t>
  </si>
  <si>
    <t>КЛ 0.4 кВ ТП-13-1 П.8 Р.2 Космонавтов 24</t>
  </si>
  <si>
    <t xml:space="preserve">АСБ2л 4x150 </t>
  </si>
  <si>
    <t>КЛ 0.4 кВ ТП-13-1 П.8 Р.3 ул.Косм.26,Сауна"Ваш дом"</t>
  </si>
  <si>
    <t>АВВГ 3x35 + 1x35 </t>
  </si>
  <si>
    <t>КЛ 0.4 кВ ТП-13-1 П.8 Р.4 учебн.корпус1А ПЛ-361</t>
  </si>
  <si>
    <t>КЛ 0.4 кВ ТП-13-1 П.9.Р.1 ул. Космонавтов д.24</t>
  </si>
  <si>
    <t>КЛ 0.4 кВ ТП-13-1 П.9 Р.3 учебн.корпус1А ПЛ-36</t>
  </si>
  <si>
    <t>КЛ 0.4 кВ ТП-13-1 П.9 Р.4 ул.Космонавтов 24</t>
  </si>
  <si>
    <t xml:space="preserve">Ф 3-12 - ТП 13-2 </t>
  </si>
  <si>
    <t>ТП 13-2</t>
  </si>
  <si>
    <t>КЛ 0.4 кВ ТП-13-2 П.1 Р.2 Космонавтов, 26А</t>
  </si>
  <si>
    <t>АВБбШв 4x95</t>
  </si>
  <si>
    <t>ТП 13-1 - ТП 13-2 с.1</t>
  </si>
  <si>
    <t>КЛ 0.4 кВ ТП-13-2 П.1Р.4 Солнечная 23А</t>
  </si>
  <si>
    <t>ТП 13-1 - ТП 13-2 с.2</t>
  </si>
  <si>
    <t>КЛ 0.4 кВ ТП-13-2 П.3Р.1 Солнечная 23 вв.1</t>
  </si>
  <si>
    <t>КЛ 0.4 кВ ТП-13-2 П.3Р.1 Солнечная 23 вв.1- КД 13-1</t>
  </si>
  <si>
    <t>КЛ 0.4 кВ ТП-13-2 П.3Р.2 КД 13-1 Солнечная 23</t>
  </si>
  <si>
    <t>2ААБ 3x120 + 1x95 </t>
  </si>
  <si>
    <t>КЛ 0.4 кВ ТП-13-2 П.3 Р.3 ДЮСШ,Солнечная 21</t>
  </si>
  <si>
    <t>2ААШВ 3x95 + 1x50 </t>
  </si>
  <si>
    <t>КЛ 0.4 кВ ТП-13-2 П.6Р.1 Солнечная 23 вв.2</t>
  </si>
  <si>
    <t>КЛ 0.4 кВ ТП-13-2 П.6Р.2 КД 13-2 Солнечная 23</t>
  </si>
  <si>
    <t>2ААБ 3x120 + 1x50 </t>
  </si>
  <si>
    <t>КЛ 0.4 кВ ТП-13-2 П.7Р.1 Солнечная 25 вв.2</t>
  </si>
  <si>
    <t>ААБ 4х95</t>
  </si>
  <si>
    <t>КЛ 0.4 кВ ТП-13-2 П.7 Р.2 Космонавтов, 26А</t>
  </si>
  <si>
    <t>КЛ 0.4 кВ ТП-13-2 П.7Р.4 Солнечная 23А</t>
  </si>
  <si>
    <t>АВБбШв 1x95 + 3x95 </t>
  </si>
  <si>
    <t>КЛ 0.4 кВ ТП-13-2 П.10 Р.1 павильон "Причал"</t>
  </si>
  <si>
    <t>ВВГ 3x16 + 1x16 </t>
  </si>
  <si>
    <t>КЛ 0.4 кВ ТП-13-2 П.10 Р.2 сварочный участок ПЛ-36</t>
  </si>
  <si>
    <t>ААШВ 3x95 + 1x50 </t>
  </si>
  <si>
    <t>КЛ 0.4 кВ ТП-13-2 П.10Р.4 ДК Библиотека</t>
  </si>
  <si>
    <t>ААБ 3x50 + 1x25</t>
  </si>
  <si>
    <t>КЛ 0.4 кВ ТП-13-2 П.11 Р.1 торговый павильон</t>
  </si>
  <si>
    <t>КЛ 0.4 кВ ТП-13-2 П.11 Р.2 Теле 2</t>
  </si>
  <si>
    <t xml:space="preserve">ВБбШв 4x6  </t>
  </si>
  <si>
    <t>КЛ 0.4 кВ ТП-13-2 П11.Р.2 Газетный киоск</t>
  </si>
  <si>
    <t>68;69</t>
  </si>
  <si>
    <t>Ф168-30 ТП 15-5</t>
  </si>
  <si>
    <t>ТП 13-4 - ТП 13-3А</t>
  </si>
  <si>
    <t>ТП 13-3</t>
  </si>
  <si>
    <t>Ф168-27 ТП 15-5</t>
  </si>
  <si>
    <t>ТП 13-4 - ТП 13-3Б</t>
  </si>
  <si>
    <t>ТП 15-5 - ТП 13-4</t>
  </si>
  <si>
    <t>ТП 13-4</t>
  </si>
  <si>
    <t>Ф 3-10 - ТП 13-5</t>
  </si>
  <si>
    <t>ТП 13-5</t>
  </si>
  <si>
    <t>КЛ 0.4 кВ ТП- 13-5 П.1Р.1 столовая ВМФ вв.1</t>
  </si>
  <si>
    <t xml:space="preserve">Ф168-30  </t>
  </si>
  <si>
    <t>ТП 13-4 - ТП 13-5</t>
  </si>
  <si>
    <t>КЛ 0.4 кВ ТП- 13-5 П.1Р.4 ул.Солнечная д.27</t>
  </si>
  <si>
    <t>КЛ 0.4 кВ ТП- 13-5 П.3Р.1 д.сад ул. Солнечная д.55</t>
  </si>
  <si>
    <t>АПВБ 3x120 + 1x35 </t>
  </si>
  <si>
    <t>КЛ 0.4 кВ ТП- 13-5 П.3Р.2  ул. Солнечная д. 25А</t>
  </si>
  <si>
    <t>2АВБбШв 3x120 + 1x35 </t>
  </si>
  <si>
    <t>КЛ 0.4 кВ ТП- 13-5 П.3Р.3 казарма</t>
  </si>
  <si>
    <t>КЛ 0.4 кВ ТП- 13-5 П.3Р.4 ул.Солнечная д.27А вв.1</t>
  </si>
  <si>
    <t>КЛ 0.4 кВ ТП- 13-5 П.6Р.1 ул. Солнечная д. 27А</t>
  </si>
  <si>
    <t>КЛ 0.4 кВ ТП- 13-5 П.6Р.2 ул. Солнечная 27 вв.2</t>
  </si>
  <si>
    <t>КЛ 0.4 кВ ТП- 13-5 П.6Р.2 д.сад ул. Солнечная д.55</t>
  </si>
  <si>
    <t>КЛ 0.4 кВ ТП- 13-5 П.6Р.3 ул.Солнечная 25А</t>
  </si>
  <si>
    <t>КЛ 0.4 кВ ТП- 13-5 П.6Р.4 Столовая ВМФ</t>
  </si>
  <si>
    <t>КЛ 0.4 кВ ТП- 13-5 П.7Р.2 казарма</t>
  </si>
  <si>
    <t>КЛ 0.4 кВ ТП- 13-5 П.7Р.5 ангар ВМФ</t>
  </si>
  <si>
    <t>Ф 1-7 - ТП 14-1</t>
  </si>
  <si>
    <t>ТП 14-1</t>
  </si>
  <si>
    <t>КЛ 0.4 кВ ТП- 14-1 (КЗ-3) П.1Р.1 ФАП "Профи" ВРУ-1</t>
  </si>
  <si>
    <t>ТП 14-1 - ТП 14-2 с.1</t>
  </si>
  <si>
    <t>КЛ 0.4 кВ ТП- 14-1 (КЗ-3) П.1Р.3 ШНО</t>
  </si>
  <si>
    <t>КЛ 0.4 кВ ТП- 14-1 (КЗ-3) П.3Р.1 КД 14-1Р.1 ТМХ зд.№2</t>
  </si>
  <si>
    <t>КЛ 0.4 кВ ТП- 14-1 (КЗ-3) П.3Р.1 КД 14-1 Р.2 зд.№2</t>
  </si>
  <si>
    <t>КЛ 0.4 кВ ТП- 14-1 (КЗ-3) П.3Р.1КД 14-1 Р.6 Зд.№3 ХТС ГЭС</t>
  </si>
  <si>
    <t>КЛ 0.4 кВ ТП- 14-1 (КЗ-3) П.3Р.1 КД 14-1 Р.7 гаражи</t>
  </si>
  <si>
    <t>КЛ 0.4 кВ ТП- 14-1 (КЗ-3) П.3Р.3 баня</t>
  </si>
  <si>
    <t>КЛ 0.4 кВ ТП- 14-1 (КЗ-3) П.3Р.1 КД 14-1 Р-8 зд.№1</t>
  </si>
  <si>
    <t>КЛ 0.4 кВ ТП- 14-1 (КЗ-3) П.3Р.1 КД 14-1 Р.4 свар.пост.</t>
  </si>
  <si>
    <t>АВВГ 4x16</t>
  </si>
  <si>
    <t>КЛ 0.4 кВ ТП- 14-1 (КЗ-3) П.3Р.1 КД 14-2 - зд.№1</t>
  </si>
  <si>
    <t>АВБбШв4х120</t>
  </si>
  <si>
    <t>КЛ 0.4 кВ ТП- 14-1 (КЗ-3) П.3Р.1 КД 14-1 Р.3 ЩАВР Вв.-2</t>
  </si>
  <si>
    <t>КЛ 0.4 кВ ТП- 14-1 (КЗ-3) П.3Р.1 КД 14-1 Р-8 зд.БРТ</t>
  </si>
  <si>
    <t>АСБ 3x35 + 1x16 </t>
  </si>
  <si>
    <t>КЛ 0.4 кВ ТП- 14-1 (КЗ-3) П.3Р.4 ФАП"Профи" ВРУ-2</t>
  </si>
  <si>
    <t>АПВБ 3x70 + 1x35 </t>
  </si>
  <si>
    <t>Ф168-07 ТП 14-5</t>
  </si>
  <si>
    <t>ТП 14-5 - ТП 14-2 с.1</t>
  </si>
  <si>
    <t>ТП 14-2</t>
  </si>
  <si>
    <t>КЛ 0.4 кВ ТП- 14-2 П.2Р.2 ЦСО</t>
  </si>
  <si>
    <t>Ф168-08 ТП 14-5</t>
  </si>
  <si>
    <t>ТП 14-5 - ТП 14-2 с.2</t>
  </si>
  <si>
    <t>КЛ 0.4 кВ ТП- 14-2 П.2Р.3 КД КНС №3</t>
  </si>
  <si>
    <t>АСБ2л 3x120 + 1x120 </t>
  </si>
  <si>
    <t>КЛ 0.4 кВ ТП- 14-2 П.2Р.4 КД хоз.блок</t>
  </si>
  <si>
    <t>КЛ 0.4 кВ ТП- 14-2 П.3Р.2 детская поликл-ка.</t>
  </si>
  <si>
    <t>КЛ 0.4 кВ ТП- 14-2 П.3Р.3 ШНО</t>
  </si>
  <si>
    <t>КЛ 0.4 кВ ТП- 14-2 П.3Р.4 КНС №3 ст.</t>
  </si>
  <si>
    <t>КЛ 0.4 кВ ТП- 14-2 П.6Р.1КД КНС №3</t>
  </si>
  <si>
    <t>КЛ 0.4 кВ ТП- 14-2 П.6Р.2 детская поликл-ка</t>
  </si>
  <si>
    <t>КЛ 0.4 кВ ТП- 14-2 П.6Р.3 Пищеблок</t>
  </si>
  <si>
    <t>КЛ 0.4 кВ ТП- 14-2 П.6Р.4 Инфекционный корпус</t>
  </si>
  <si>
    <t>КЛ 0.4 кВ ТП- 14-2 П.6Р.4 Инфек. Корпус-паталогоанат.корп.</t>
  </si>
  <si>
    <t>КЛ 0.4 кВ ТП- 14-2 П.7Р.2 Хлораторная</t>
  </si>
  <si>
    <t>КЛ 0.4 кВ ТП- 14-2 П.7Р.4 ШАВР зд. №1 компьют.сети</t>
  </si>
  <si>
    <t>Ф 1-6 - ТП 14-3</t>
  </si>
  <si>
    <t>ТП 14-3</t>
  </si>
  <si>
    <t>КЛ 0.4 кВ ТП-14-3 П.2Р.2 поликлиника ВРУ(нов)</t>
  </si>
  <si>
    <t>АВБбПв 3x185 + 1x185 </t>
  </si>
  <si>
    <t>Ф 1-19 - ТП 14-3</t>
  </si>
  <si>
    <t>КЛ 0.4 кВ ТП-14-3 П.2Р.3 Кислородная станция</t>
  </si>
  <si>
    <t>ТП 13-1 - ТП 14-3</t>
  </si>
  <si>
    <t>КЛ 0.4 кВ ТП-14-3 П.2Р.4 поликлиника ВРУ(стар)</t>
  </si>
  <si>
    <t>Ф168-07,08</t>
  </si>
  <si>
    <t>ТП 14-3 - ТП 14-4</t>
  </si>
  <si>
    <t>КЛ 0.4 кВ ТП-14-3 П.3Р.2 д.поликлиника ВРУ-2</t>
  </si>
  <si>
    <t>КЛ 0.4 кВ ТП-14-3 П.3Р.4 д.поликлиника ВРУ-1</t>
  </si>
  <si>
    <t>АВБбПв 3x95 + 1x95 </t>
  </si>
  <si>
    <t>КЛ 0.4 кВ ТП-14-3 П.6Р.2 д.поликлиника ВРУ-1</t>
  </si>
  <si>
    <t>КЛ 0.4 кВ ТП-14-3 П.6Р.4 д.поликлиника ВРУ-2</t>
  </si>
  <si>
    <t>КЛ 0.4 кВ ТП-14-3 П.7Р.2 Поликлиника ВРУ (стар)</t>
  </si>
  <si>
    <t>КЛ 0.4 кВ ТП-14-3 П.7Р.4 поликлиника ВРУ(нов)</t>
  </si>
  <si>
    <t>ТП 14-2 - ТП 14-4 с.1</t>
  </si>
  <si>
    <t>ТП 14-4</t>
  </si>
  <si>
    <t xml:space="preserve">КЛ 0.4 кВ ТП- 14-4 П.2Р.1 Пищеблок </t>
  </si>
  <si>
    <t>ТП 14-2 - ТП 14-4 с.2</t>
  </si>
  <si>
    <t xml:space="preserve">КЛ 0.4 кВ ТП- 14-4 П.2Р.2 Больница бл.В </t>
  </si>
  <si>
    <t xml:space="preserve">КЛ 0.4 кВ ТП- 14-4 П.2Р.3 Больница бл.В </t>
  </si>
  <si>
    <t>КЛ 0.4 кВ ТП- 14-4 П.5Р.1 Пищеблок (освещение)</t>
  </si>
  <si>
    <t>ААБ 3x25 + 1x10 </t>
  </si>
  <si>
    <t>КЛ 0.4 кВ ТП- 14-4 П.5Р.2 Эл.щитовая бл.А,Б</t>
  </si>
  <si>
    <t>КЛ 0.4 кВ ТП- 14-4 П.5Р.3 Эл.щитовая бл.А,Б</t>
  </si>
  <si>
    <t>КЛ 0.4 кВ ТП- 14-4 П.5Р.4 Больница бл.В (освещ.)</t>
  </si>
  <si>
    <t>КЛ 0.4 кВ ТП- 14-4 П.6Р.1 Эл.щитовая №3 бл.Г,Д</t>
  </si>
  <si>
    <t>КЛ 0.4 кВ ТП- 14-4 П.6Р.2 Эл.щитовая №3 бл.Г,Д</t>
  </si>
  <si>
    <t>КЛ 0.4 кВ ТП- 14-4 П.6Р.3 Эл.щитовая №3 бл.Г,Д</t>
  </si>
  <si>
    <t>КЛ 0.4 кВ ТП- 14-4 П.6Р.4  Эл.щитовая бл В Ренген.аппарат</t>
  </si>
  <si>
    <t>ВБбШв 3x70 + 1x70 </t>
  </si>
  <si>
    <t>КЛ 0.4 кВ ТП- 14-4 П.7Р.1 Эл.щитовая бл В Ренген.аппарат</t>
  </si>
  <si>
    <t>КЛ 0.4 кВ ТП- 14-4 П.7Р.2 Больница Эл.щитов. блок А,Б</t>
  </si>
  <si>
    <t>КЛ 0.4 кВ ТП- 14-4 П.7Р.4 больница Эл.щитовая бл. Г,Д</t>
  </si>
  <si>
    <t>КЛ 0.4 кВ ТП- 14-4 П.8Р.1 Больница Эл.щит. блок Г,Д</t>
  </si>
  <si>
    <t>КЛ 0.4 кВ ТП- 14-4 П.8Р.2 СП-2 эл.щитовая бл.В</t>
  </si>
  <si>
    <t>КЛ 0.4 кВ ТП- 14-4 П.8Р.3 наружное освещие</t>
  </si>
  <si>
    <t>КЛ 0.4 кВ ТП- 14-4 П.8Р.4 СП-2 эл.щитовая, бл.В</t>
  </si>
  <si>
    <t>Ф168-07 - ТП 14-5</t>
  </si>
  <si>
    <t>ТП 14-5</t>
  </si>
  <si>
    <t>КЛ 0.4 кВ ТП- 14-5 П.2Р.1 кожное отделение</t>
  </si>
  <si>
    <t>2АПВБ 3x95 + 1x50 </t>
  </si>
  <si>
    <t>Ф168-08 - ТП 14-5</t>
  </si>
  <si>
    <t>КЛ 0.4 кВ ТП- 14-5 П.2Р.2 СЭС</t>
  </si>
  <si>
    <t>КЛ 0.4 кВ ТП- 14-5 П.2Р.4 Род.дом</t>
  </si>
  <si>
    <t>КЛ 0.4 кВ ТП- 14-5 П.5Р.1 Стамотолог.корпус</t>
  </si>
  <si>
    <t>КЛ 0.4 кВ ТП- 14-5 П.5Р.2 СЭС</t>
  </si>
  <si>
    <t>КЛ 0.4 кВ ТП- 14-5 П.5Р.4 Род.дом</t>
  </si>
  <si>
    <t>КЛ 0.4 кВ ТП- 14-5 П.6Р.1 НО ЩДУ-3</t>
  </si>
  <si>
    <t>КЛ 0.4 кВ ТП- 14-5 П.6Р.2 Мастерская</t>
  </si>
  <si>
    <t xml:space="preserve"> ААБ 3x70 + 1x35 </t>
  </si>
  <si>
    <t>КЛ 0.4 кВ ТП- 14-5 П.6Р.3-аптека</t>
  </si>
  <si>
    <t>АВБбШв 3Х120+1Х50</t>
  </si>
  <si>
    <t>КЛ 0.4 кВ ТП- 14-5 П.6Р.4 Прачечная</t>
  </si>
  <si>
    <t>АПВБ 3x95 + 1x50 </t>
  </si>
  <si>
    <t>КЛ 0.4 кВ ТП- 14-5 П.7Р.1 наружное освещение</t>
  </si>
  <si>
    <t>КЛ 0.4 кВ ТП- 14-5 П.7Р.2 Аптека</t>
  </si>
  <si>
    <t>КЛ 0.4 кВ ТП- 14-5 П.7Р.3 Мастерская</t>
  </si>
  <si>
    <t>КЛ 0.4 кВ ТП- 14-5 П.7Р.4 Прачечная</t>
  </si>
  <si>
    <t>Ф168-21 - ТП 14-6</t>
  </si>
  <si>
    <t>ТП 14-6</t>
  </si>
  <si>
    <t>Ф168-26 - ТП 14-6</t>
  </si>
  <si>
    <t>ТП 14-6 -РП-5 яч.2</t>
  </si>
  <si>
    <t>ТП 14-6 -РП-5 яч.5</t>
  </si>
  <si>
    <t>ТП 9-2 - ТП 15-1</t>
  </si>
  <si>
    <t>ТП 15-1</t>
  </si>
  <si>
    <t>КЛ 0.4 кВ ТП-15-1 П.2Р.1 Солнечная 47 с.А</t>
  </si>
  <si>
    <t>КЛ 0.4 кВ ТП-15-1 П.2Р.2 Политех.институт ядерной энерг.</t>
  </si>
  <si>
    <t>ТП 15-1 - ТП 15-2 с.1</t>
  </si>
  <si>
    <t>КЛ 0.4 кВ ТП-15-1 П.2Р.3 Солнечная 47 с.В</t>
  </si>
  <si>
    <t>ААВБ 3x95 + 1x35 </t>
  </si>
  <si>
    <t>ТП 15-1 - ТП 15-2 с.2</t>
  </si>
  <si>
    <t>КЛ 0.4 кВ ТП-15-1 П.2Р.3 Солнечная 47-49 ***</t>
  </si>
  <si>
    <t>КЛ 0.4 кВ ТП-15-1 П.2Р.4 Солнечная 43</t>
  </si>
  <si>
    <t>КЛ 0.4 кВ ТП-15-1 ВРУ д. Солнечная 43-43/2</t>
  </si>
  <si>
    <t xml:space="preserve">КЛ 0.4 кВ ТП-15-1 П.3Р.1 КД 15-2 Солнечная 39 </t>
  </si>
  <si>
    <t>КЛ 0.4 кВ ТП-15-1 П.3Р.1 КД Солнечная 39-37 ***</t>
  </si>
  <si>
    <t>КЛ 0.4 кВ ТП-15-1 П.3Р.3 Солнечная 45</t>
  </si>
  <si>
    <t>КЛ 0.4 кВ ТП-15-1 П.3Р.4 Гимназия №5 Солнечная 31</t>
  </si>
  <si>
    <t>КЛ 0.4 кВ ТП-15-1 П.6Р.1 Солнечная 43/2</t>
  </si>
  <si>
    <t>КЛ 0.4 кВ ТП-15-1 П.6Р.2 наружное освещение</t>
  </si>
  <si>
    <t>КЛ 0.4 кВ ТП-15-1 П.6Р.3 Солнечная 45</t>
  </si>
  <si>
    <t>КЛ 0.4 кВ ТП-15-1 П.7Р.1 Политех.институт,ядерной энерг.</t>
  </si>
  <si>
    <t>КЛ 0.4 кВ ТП-15-1 П.7Р.2 Гимназия №5,Солнечная 31</t>
  </si>
  <si>
    <t>КЛ 0.4 кВ ТП-15-1 П.7Р.4 КД 15-2,Солнечная 39</t>
  </si>
  <si>
    <t>КЛ 0.4 кВ ТП-15-1 П.8 Р-2 ШР-1 Солнечная 33а</t>
  </si>
  <si>
    <t xml:space="preserve">ААБ 4x95 </t>
  </si>
  <si>
    <t>КЛ 0.4 кВ ТП-15-1 П.8Р.3  Солнечная 35</t>
  </si>
  <si>
    <t>АПВБШп 4х120 </t>
  </si>
  <si>
    <t>КЛ 0.4 кВ ТП-15-1 П.8Р.4 Солнечная 33</t>
  </si>
  <si>
    <t>КЛ 0.4 кВ ТП-15-1 П.9 Р.2 ШР-1 Солнечная 33а</t>
  </si>
  <si>
    <t>КЛ 0.4 кВ ТП-15-1 П.9 Р.3 Солнечная 35</t>
  </si>
  <si>
    <t>КЛ 0.4 кВ ТП-15-1 П.9 Р.4 Солнечная 33</t>
  </si>
  <si>
    <t>КЛ 0.4 кВ ТП-15-1 ВРУ д. Солнечная 33-35</t>
  </si>
  <si>
    <t>Ф168-27 ТП 15-2</t>
  </si>
  <si>
    <t>ТП 15-5 - ТП 15-2</t>
  </si>
  <si>
    <t>ТП 15-2</t>
  </si>
  <si>
    <t>КЛ 0.4 кВ ТП-15-2 П.1Р.1 КД 15-3</t>
  </si>
  <si>
    <t xml:space="preserve">КЛ 0.4 кВ ТП-15-2 П.1Р.2 Солнечная 49 </t>
  </si>
  <si>
    <t>КЛ - РСУ</t>
  </si>
  <si>
    <t>КЛ 0.4 кВ ТП-15-2 П.1Р.3 Солнечная 53</t>
  </si>
  <si>
    <t>КЛ 0.4 кВ ТП-15-2 П.1Р.4 Солнечная 55</t>
  </si>
  <si>
    <t>КЛ 0.4 кВ ТП-15-2 П.3Р.2 Солнечная 51</t>
  </si>
  <si>
    <t>КЛ 0.4 кВ ТП-15-2 П.6Р.1 Солнечная 49</t>
  </si>
  <si>
    <t>КЛ 0.4 кВ ТП-15-2 П.6Р.2 КНС-15</t>
  </si>
  <si>
    <t>АПВБ 3x95 + 1x95 </t>
  </si>
  <si>
    <t>КЛ 0.4 кВ ТП-15-2 П.6Р.4 Солнечная 51</t>
  </si>
  <si>
    <t>КЛ 0.4 кВ ТП-15-2 П.7Р.1 Солнечная 53</t>
  </si>
  <si>
    <t>КЛ 0.4 кВ ТП-15-2 П.7Р.2 Солнечная 55</t>
  </si>
  <si>
    <t>КЛ 0.4 кВ ТП-15-2 П.7Р.3 КНС-15 КД1,2,рынок,"Сильвер"</t>
  </si>
  <si>
    <t>КЛ 0.4 кВ ТП-15-2 П.7Р.4 Солнечная 51,КД 15-3</t>
  </si>
  <si>
    <t>Ф168-30 ТП 15-2</t>
  </si>
  <si>
    <t>Ф 168-09 - ТП 890 - ТП 15-3</t>
  </si>
  <si>
    <t>ТП 15-3</t>
  </si>
  <si>
    <t>КЛ 0.4 кВ ТП- 15-3 П.6Р.4 Мойка а/машин</t>
  </si>
  <si>
    <t>ТП 15-2 - ТП 15-3</t>
  </si>
  <si>
    <t>КЛ 0.4 кВ ТП- 15-3 П.7Р.4 Атомэнергоспецмонтаж</t>
  </si>
  <si>
    <t>КЛ 0.4 кВ ТП- 15-3 П.1Р.3 Управление АТП</t>
  </si>
  <si>
    <t>КЛ 0.4 кВ ТП- 15-3 П.1Р.4 рем.мастерская</t>
  </si>
  <si>
    <t>КЛ 0.4 кВ ТП- 15-3 П.3Р.1 профилакторий</t>
  </si>
  <si>
    <t>КЛ 0.4 кВ ТП- 15-3 П.3Р.2 Стенд обкатки</t>
  </si>
  <si>
    <t>КЛ 0.4 кВ ТП- 15-3 П.3Р.3 мойка а/машин</t>
  </si>
  <si>
    <t>КЛ 0.4 кВ ТП- 15-3 П.3Р.4 Компрессор</t>
  </si>
  <si>
    <t>КЛ 0.4 кВ ТП- 15-3 П.6Р.1 АЗС</t>
  </si>
  <si>
    <t>КЛ 0.4 кВ ТП- 15-3 П.6Р.2 Линия обогрева Т-1,Т-2</t>
  </si>
  <si>
    <t>КЛ 0.4 кВ ТП- 15-3 П.6Р.3 Линия обогрева Т-3,Т-4</t>
  </si>
  <si>
    <t>КЛ 0.4 кВ ТП- 15-3 П.7Р.1 Линия обогрева Т-7,Т-8</t>
  </si>
  <si>
    <t>КЛ 0.4 кВ ТП- 15-3 П.7Р.2 Линия обогрева Т-5,Т-6</t>
  </si>
  <si>
    <t>КЛ 0.4 кВ ТП- 15-3 П.7Р.3 Атомэнергоспецмонтаж</t>
  </si>
  <si>
    <t>КЛ 0.4 кВ ТП- 15-3 П.1Р.2 ремонтная мастерская</t>
  </si>
  <si>
    <t>Ф168-01 РП-3(2сек)</t>
  </si>
  <si>
    <t>ТП 15-1 - ТП 15-4</t>
  </si>
  <si>
    <t>ТП 15-4</t>
  </si>
  <si>
    <t>Ф.168-27</t>
  </si>
  <si>
    <t>ф.168-27 - ТП 15-6</t>
  </si>
  <si>
    <t>ТП 15-5</t>
  </si>
  <si>
    <t>Ф.168-30</t>
  </si>
  <si>
    <t>Ф.168-30-ТП 15-6</t>
  </si>
  <si>
    <t>ТП 15-6 - ТП 15-5</t>
  </si>
  <si>
    <t>ТП 15-6</t>
  </si>
  <si>
    <t>КЛ 0.4 кВ ТП- 15-6  КНС-15</t>
  </si>
  <si>
    <t>2АПвБбШп4х95</t>
  </si>
  <si>
    <t>Ф 168-25 - РП-4</t>
  </si>
  <si>
    <t>РП-4</t>
  </si>
  <si>
    <t>КСО-296</t>
  </si>
  <si>
    <t>2хТН-1</t>
  </si>
  <si>
    <t>Ф 168-24 - РП-4</t>
  </si>
  <si>
    <t>ТП 16-1</t>
  </si>
  <si>
    <t xml:space="preserve"> встр.</t>
  </si>
  <si>
    <t>КЛ 0.4 кВ ТП-16-1 П.3Р.2 АТС Кр.Фортов,22</t>
  </si>
  <si>
    <t>2АПБбШв 3х70+1х35</t>
  </si>
  <si>
    <t>ф.4-3,6- ТП 16-1</t>
  </si>
  <si>
    <t>2АСБ 3х95</t>
  </si>
  <si>
    <t>КЛ 0.4 кВ ТП-16-1 П.3Р.1 Сбербанк,пр.Героев 47</t>
  </si>
  <si>
    <t>АСБу 3x95 + 1x35 </t>
  </si>
  <si>
    <t>ф.4-15 - ТП 16-2</t>
  </si>
  <si>
    <t>КЛ 0.4 кВ ТП-16-1 П.7Р.1 Сбербанк,пр.Героев 47</t>
  </si>
  <si>
    <t>ф.4-16 - ТП 16-2</t>
  </si>
  <si>
    <t>КЛ 0.4 кВ ТП-16-1 П.6Р.4 АТС Кр.Фортов,22</t>
  </si>
  <si>
    <t>4АПБбШв 3х70+1х35</t>
  </si>
  <si>
    <t>Ф333-21 РП-2</t>
  </si>
  <si>
    <t>Ф333-21 - РП-2</t>
  </si>
  <si>
    <t>Ф333-26 РП-2</t>
  </si>
  <si>
    <t>Ф333-26 - РП-2</t>
  </si>
  <si>
    <t>ААШВ 3х185</t>
  </si>
  <si>
    <t>Ф 2-16 - ТП В-1</t>
  </si>
  <si>
    <t>ТП В-1</t>
  </si>
  <si>
    <t>ТП ПГ - ТП В-1</t>
  </si>
  <si>
    <t>ф.2-16 - ТП В-2</t>
  </si>
  <si>
    <t>ТП В-2</t>
  </si>
  <si>
    <t>ТП В-1 - ТП В-2</t>
  </si>
  <si>
    <t>РП-2  - ТП В-3</t>
  </si>
  <si>
    <t>ТП В-3</t>
  </si>
  <si>
    <t>ТП В-2 - ТП В-3</t>
  </si>
  <si>
    <t>РП-9 яч.11 - ТП В-3</t>
  </si>
  <si>
    <t>Ф333-04, РП-9</t>
  </si>
  <si>
    <t>РП 9 яч.15 - ТП В-5</t>
  </si>
  <si>
    <t>ТП В-5</t>
  </si>
  <si>
    <t>ТП В-3 - ТП В-5</t>
  </si>
  <si>
    <t xml:space="preserve">Ф333-27  </t>
  </si>
  <si>
    <t>ТП УК-2- ТП ПГ</t>
  </si>
  <si>
    <t>ТП ПГ</t>
  </si>
  <si>
    <t>ТП КЗ-8 - ТП ПГ</t>
  </si>
  <si>
    <t>2АСБ 3х120</t>
  </si>
  <si>
    <t>Ф2-12 - ТП ГК-1</t>
  </si>
  <si>
    <t>ТП ГК-1</t>
  </si>
  <si>
    <t>Ф2-5 - ТП ГК-1</t>
  </si>
  <si>
    <t>Ф2-14 - ТП ГК-2</t>
  </si>
  <si>
    <t>ТП ГК-2</t>
  </si>
  <si>
    <t>Ф2-1 - ТП ГК-2</t>
  </si>
  <si>
    <t>Ф333-27 - ТП КЗ-6</t>
  </si>
  <si>
    <t>ТП КЗ-6</t>
  </si>
  <si>
    <t xml:space="preserve">Ф333-20  </t>
  </si>
  <si>
    <t>Ф333-20 - ТП КЗ-6</t>
  </si>
  <si>
    <t>ф.333-27,20</t>
  </si>
  <si>
    <t>ТП КЗ-6 - ТП КЗ-7</t>
  </si>
  <si>
    <t>ТП КЗ-7</t>
  </si>
  <si>
    <t>ТП КЗ-7 - ТП КЗ-8</t>
  </si>
  <si>
    <t>ТП КЗ-8</t>
  </si>
  <si>
    <t>ТП УК-1 - ТП УК-2</t>
  </si>
  <si>
    <t>ТП УК-1</t>
  </si>
  <si>
    <t>КЛ 0.4 кВ ТП- УК-1 П.1Р.1 Мира 5</t>
  </si>
  <si>
    <t>АВБШв 3x150 + 1x70 </t>
  </si>
  <si>
    <t>КЛ 0.4 кВ ТП- УК-1 П.1Р.2 Мастерская ПЛ-21</t>
  </si>
  <si>
    <t>2АВБШв 3x95 + 1x35 </t>
  </si>
  <si>
    <t>КЛ 0.4 кВ ТП- УК-1 П.1Р.4 Быт.корпус</t>
  </si>
  <si>
    <t>КЛ 0.4 кВ ТП- УК-1 П.1Р.4 Столовая</t>
  </si>
  <si>
    <t>КЛ 0.4 кВ ТП- УК-1 П.3Р.1 Продуктовый магазин</t>
  </si>
  <si>
    <t>КЛ 0.4 кВ ТП- УК-1 П.3Р.2 Мира 3</t>
  </si>
  <si>
    <t>КЛ 0.4 кВ ТП- УК-1 П.3Р.4 Учебный корпус</t>
  </si>
  <si>
    <t>КЛ 0.4 кВ ТП- УК-1 П.6Р.1 Советская 15</t>
  </si>
  <si>
    <t>КЛ 0.4 кВ ТП- УК-1 П.6Р.2 Мастерские ПЛ-21</t>
  </si>
  <si>
    <t>КЛ 0.4 кВ ТП- УК-1 П.6Р.3 Мира 5</t>
  </si>
  <si>
    <t>КЛ 0.4 кВ ТП- УК-1 П.6Р.4 Мира 3</t>
  </si>
  <si>
    <t>КЛ 0.4 кВ ТП- УК-1 П.7Р.2 Учебный корпус</t>
  </si>
  <si>
    <t>КЛ 0.4 кВ ТП- УК-1 П.7Р.3 Наружное освещение</t>
  </si>
  <si>
    <t>КЛ 0.4 кВ ТП- УК-1 П.7Р.4 столовая</t>
  </si>
  <si>
    <t>КЛ 0.4 кВ ТП- УК-1 П.7Р.4 быт.корпус</t>
  </si>
  <si>
    <t>ТП КЗ-6 - ТП УК-2</t>
  </si>
  <si>
    <t>ТП УК-2</t>
  </si>
  <si>
    <t>КЛ 0.4 кВ ТП- УК-2 П.6Р.2 Академия,Мира 8(общежитие)</t>
  </si>
  <si>
    <t>КЛ 0.4 кВ ТП- УК-2 П.6Р.3 Речная 2</t>
  </si>
  <si>
    <t>КЛ 0.4 кВ ТП- УК-2 П.6Р.4 Храм боптистов</t>
  </si>
  <si>
    <t>КЛ 0.4 кВ ТП- УК-2 П.7Р.1 Речная 6а</t>
  </si>
  <si>
    <t>КЛ 0.4 кВ ТП- УК-2 П.7Р.3 наружное освещение</t>
  </si>
  <si>
    <t>КЛ 0.4 кВ ТП- УК-2 П.1Р.2 ВРУ прокуратура</t>
  </si>
  <si>
    <t>КЛ 0.4 кВ ТП- УК-2 П.1Р.4 ООО"Север"</t>
  </si>
  <si>
    <t>КЛ 0.4 кВ ТП- УК-2 П.3Р.4 Академия,Мира 8(общеж.СУС)</t>
  </si>
  <si>
    <t>КЛ 0.4 кВ ТП- УК-2 П.6Р.1 ВРУ прокуратура</t>
  </si>
  <si>
    <t>КЛ 0.4 кВ ТП- УК-2 П.7Р.2 Речная 4,3</t>
  </si>
  <si>
    <t>КЛ 0.4 кВ ТП- УК-2 П.7Р.4 ВРУ общежитие (прокуратура)</t>
  </si>
  <si>
    <t xml:space="preserve">КЛ 0.4 кВ ТП- УК-2  </t>
  </si>
  <si>
    <t>КЛ 0.4 кВ ТП- УК-2 П.1Р.1 ВРУ общежитие(прокуратура)</t>
  </si>
  <si>
    <t xml:space="preserve">Ф333-20   </t>
  </si>
  <si>
    <t>ТП УК-1 - ТП УК-3</t>
  </si>
  <si>
    <t>ТП УК-3</t>
  </si>
  <si>
    <t>1х100</t>
  </si>
  <si>
    <t xml:space="preserve">Ф333-29,32 </t>
  </si>
  <si>
    <t>ф.333-32 - ТП БО-1</t>
  </si>
  <si>
    <t>ТП БО-1</t>
  </si>
  <si>
    <t>КЛ 0.4 кВ ТП-БО-1 П.1Р.2 Освещение цеха "Композит"</t>
  </si>
  <si>
    <t>ф.333-29 - ТП 17-01</t>
  </si>
  <si>
    <t>КЛ 0.4 кВ ТП-БО-1 П.1Р.3 Адм.зд.столовая(ОАО"СПК")</t>
  </si>
  <si>
    <t>ТП БО-1 - ТП 17-01</t>
  </si>
  <si>
    <t>КЛ 0.4 кВ ТП-БО-1 П.1Р.4 "Композит"</t>
  </si>
  <si>
    <t>КЛ 0.4 кВ ТП-БО-1 П.7Р.2 Микана</t>
  </si>
  <si>
    <t>КЛ 0.4 кВ ТП-БО-1 П.8 ВА 04-36 40А Светофор</t>
  </si>
  <si>
    <t>КЛ 0.4 кВ ТП-БО-1 П.9Р.1 ВА 04-36 63А магазин "Мебель"</t>
  </si>
  <si>
    <t>КЛ 0.4 кВ ТП-БО-1 П.1Р.1 Петрохлеб (цех выпечки)</t>
  </si>
  <si>
    <t>КЛ 0.4 кВ ТП-БО-1 П.3Р.4 Микана (бывш.х/з)</t>
  </si>
  <si>
    <t>КЛ 0.4 кВ ТП-БО-1 П.7Р.4 ШНО обл.автодор.</t>
  </si>
  <si>
    <t>КЛ 0.4 кВ ТП-БО-1 П.8 ВА 04-36 63А магазин "Мебель"</t>
  </si>
  <si>
    <t>КЛ 0.4 кВ ТП-БО-1 П.9Р.2 ВА 04-36 100А магазин "ВИКС"</t>
  </si>
  <si>
    <t>КЛ 0.4 кВ ТП-БО-1 П.8 ВА 04-36 100А АЗС</t>
  </si>
  <si>
    <t>КЛ 0.4 кВ ТП-БО-1 П.8 ВА 04-36 40А ОАО "Мегафон"</t>
  </si>
  <si>
    <t>КЛ 0.4 кВ ТП-БО-1 П.9Р.1ВА 04-36 40А Светофор</t>
  </si>
  <si>
    <t>КЛ 0.4 кВ ТП-БО-1 П.9Р.2 ВА 04-36 40А Киоск "Петрохлеб"</t>
  </si>
  <si>
    <t>ТП БО-1 - ТП БО-2</t>
  </si>
  <si>
    <t>ТП БО-2</t>
  </si>
  <si>
    <t>КЛ 0.4 кВ ТП-БО-2 П.4Р.4 Произв.база ООО"Социум-строй"</t>
  </si>
  <si>
    <t>ТП БО-2 - КРУН БО</t>
  </si>
  <si>
    <t>КЛ 0.4 кВ ТП-БО-2 П.12Р.1 Колб.цех(СМК)</t>
  </si>
  <si>
    <t>КЛ 0.4 кВ ТП-БО-2 П.2Р.1 военный склад</t>
  </si>
  <si>
    <t>АВБбШв 3x70 + 1x50 </t>
  </si>
  <si>
    <t>КЛ 0.4 кВ ТП-БО-2 П.2Р.3 маг.Метрика</t>
  </si>
  <si>
    <t>КЛ 0.4 кВ ТП-БО-2 П.4Р.3 Прод.склад в/ч.</t>
  </si>
  <si>
    <t>АБШВГ 3x95 + 1x50 </t>
  </si>
  <si>
    <t>КЛ 0.4 кВ ТП-БО-2 П.6Р.2 ВРУ склад ИП Белов</t>
  </si>
  <si>
    <t>АБШВГ 3x70 + 1x50 </t>
  </si>
  <si>
    <t>КЛ 0.4 кВ ТП-БО-2 П.6Р.3 ООО"Плутон"</t>
  </si>
  <si>
    <t>КЛ 0.4 кВ ТП-БО-2 П.12Р.3 Сосновоборский холодильник</t>
  </si>
  <si>
    <t>КЛ 0.4 кВ ТП-БО-2 П.2Р.2 АБК ООО"Промальп"</t>
  </si>
  <si>
    <t>АВБбШв 3x50 + 1x50 </t>
  </si>
  <si>
    <t>КЛ 0.4 кВ ТП-БО-2 П.2Р.4 ООО"Росопт",склад 7/12</t>
  </si>
  <si>
    <t>КЛ 0.4 кВ ТП-БО-2 П.4Р.1 "Гамбрин"</t>
  </si>
  <si>
    <t>Ф333-17 ТП БО-1</t>
  </si>
  <si>
    <t>ТП БО-5 - ТП БО-3</t>
  </si>
  <si>
    <t>ТП БО-3</t>
  </si>
  <si>
    <t>ТП БО-3 - ТП БО-11</t>
  </si>
  <si>
    <t>Ф333-22 ТП БО-1</t>
  </si>
  <si>
    <t>ТП БО-3 - ТП БО-4</t>
  </si>
  <si>
    <t>ТП БО-4</t>
  </si>
  <si>
    <t>КРУН БО ТП БО-4</t>
  </si>
  <si>
    <t>ТП БО-1 - ТП БО-5</t>
  </si>
  <si>
    <t>СИП 3(1х70)</t>
  </si>
  <si>
    <t>ТП БО-5</t>
  </si>
  <si>
    <t>Ф333-17,22</t>
  </si>
  <si>
    <t>ф.333-17,22- ТП БО-11</t>
  </si>
  <si>
    <t>ТП БО-11</t>
  </si>
  <si>
    <t xml:space="preserve">БКТП  </t>
  </si>
  <si>
    <t xml:space="preserve">Ф503-24  </t>
  </si>
  <si>
    <t>ТП ОС-3 - ТП ОС-1</t>
  </si>
  <si>
    <t>ТП ОС-1</t>
  </si>
  <si>
    <t>1х160</t>
  </si>
  <si>
    <t>ф.5 ул.Ленинградская</t>
  </si>
  <si>
    <t>СИП3х70+1х95</t>
  </si>
  <si>
    <t>СИП4х16</t>
  </si>
  <si>
    <t>ТП 1-10 - ТП ОС-1</t>
  </si>
  <si>
    <t>АС2(1х25)</t>
  </si>
  <si>
    <t>Ф503-24 ОС-5</t>
  </si>
  <si>
    <t>ТП ОС-3 - ТП ОС-2</t>
  </si>
  <si>
    <t>ТП ОС-2</t>
  </si>
  <si>
    <t>Ф503-19 ТП ОС-4</t>
  </si>
  <si>
    <t>ТП ОС-4 - ТП ОС-2</t>
  </si>
  <si>
    <t>ТП ОС-4 - ТП ОС-3</t>
  </si>
  <si>
    <t>ТП ОС-3</t>
  </si>
  <si>
    <t>ТП ОС-6 - ТП ОС-3</t>
  </si>
  <si>
    <t>Ф503-19 - ТП ОС-4</t>
  </si>
  <si>
    <t>ААБ 3х185</t>
  </si>
  <si>
    <t>ТП ОС-4</t>
  </si>
  <si>
    <t>встр.</t>
  </si>
  <si>
    <t>ТП ОС-5 - ТП ОС-4</t>
  </si>
  <si>
    <t>Ф503-24 ТП ОС-5</t>
  </si>
  <si>
    <t>Ф503-24 - ТП ОС-5</t>
  </si>
  <si>
    <t>ТП ОС-5</t>
  </si>
  <si>
    <t>ТП ОС-5 - ТП ОС-6</t>
  </si>
  <si>
    <t>ТП ОС-6</t>
  </si>
  <si>
    <t>Ф.333-04 - РП-9</t>
  </si>
  <si>
    <t>РП-9</t>
  </si>
  <si>
    <t>Ф.333-05 - РП-9</t>
  </si>
  <si>
    <t>Ф.333-05</t>
  </si>
  <si>
    <t>оп. №1- ТП К-18</t>
  </si>
  <si>
    <t>ТП В-16- ТП К -18</t>
  </si>
  <si>
    <t>ТП К-18</t>
  </si>
  <si>
    <t>АС4(1х70+1х16)</t>
  </si>
  <si>
    <t>ВЛ-10кВ ТП 1-7 - ТП У-3 "Устье"</t>
  </si>
  <si>
    <t>КРУН-10 кВ  В-1-7-1</t>
  </si>
  <si>
    <t>ТП У-1</t>
  </si>
  <si>
    <t>ВЛ абонента</t>
  </si>
  <si>
    <t>ТП У-2</t>
  </si>
  <si>
    <t>отпайка от ВЛ-10кВ "Устье"</t>
  </si>
  <si>
    <t>ТП У-3</t>
  </si>
  <si>
    <t xml:space="preserve">СИП2А 3х95+1х95+1х25, 3х50+1х70+1х16,4х35 4х16 </t>
  </si>
  <si>
    <t>ТП У-6</t>
  </si>
  <si>
    <t>СИП2А 3х70+3х70+1х25, 4х25</t>
  </si>
  <si>
    <t>Ф.9-08- ВЛ-10 кВ "Ст. Калище"</t>
  </si>
  <si>
    <t>АС3 (1х70)</t>
  </si>
  <si>
    <t>отп.от оп.8</t>
  </si>
  <si>
    <t>ТП К-1</t>
  </si>
  <si>
    <t xml:space="preserve">1х250 </t>
  </si>
  <si>
    <t>ф.2 ул.Полевая</t>
  </si>
  <si>
    <t xml:space="preserve">СИП2А 3х95+1х95. СИП 2А 2х16,СИП 2А 4х16 </t>
  </si>
  <si>
    <t>КД-2 ул.Полевая</t>
  </si>
  <si>
    <t>ф.4ул.Набережная</t>
  </si>
  <si>
    <t>СИП2А 3х70+1х95+1х25</t>
  </si>
  <si>
    <t>отп.от оп.11</t>
  </si>
  <si>
    <t>АС3(1х70)</t>
  </si>
  <si>
    <t>ТП К-2</t>
  </si>
  <si>
    <t>ф.3</t>
  </si>
  <si>
    <t>АС4(1х50),СИП 2А 2х16</t>
  </si>
  <si>
    <t>ул.Пограничная</t>
  </si>
  <si>
    <t>ф.6</t>
  </si>
  <si>
    <t>АС4(1х35)+1х25</t>
  </si>
  <si>
    <t>ф.7</t>
  </si>
  <si>
    <t>АС4(1х50);АС4(1х35)+1х25</t>
  </si>
  <si>
    <t>отп.от оп.20А</t>
  </si>
  <si>
    <t>ТП К-24</t>
  </si>
  <si>
    <t>ф.1</t>
  </si>
  <si>
    <t>СИП2А 3х95+1х95 ,СИП 2А 2х16</t>
  </si>
  <si>
    <t>ул.Пограничная(левая сторона)</t>
  </si>
  <si>
    <t>ф.2</t>
  </si>
  <si>
    <t xml:space="preserve">СИП2А 3х70+1х95, 2х16; 4х16 </t>
  </si>
  <si>
    <t>ф.4</t>
  </si>
  <si>
    <t xml:space="preserve">СИП2А 3х95+1х95+1х25, 2х16; 4х16 </t>
  </si>
  <si>
    <t>ул.Пограничная(правая сторона)</t>
  </si>
  <si>
    <t>каб.спуск к ТП от оп.20А</t>
  </si>
  <si>
    <t>отп.от оп.20А-1</t>
  </si>
  <si>
    <t>ТП К-14</t>
  </si>
  <si>
    <t xml:space="preserve">1х400 </t>
  </si>
  <si>
    <t>СИП2А 3х70+1х95+1х25, СИП 2А 2х16</t>
  </si>
  <si>
    <t>ул.Новая (правая сторона)</t>
  </si>
  <si>
    <t>СИП2А 3х70+1х95+1х25, СИП 2А 4х16</t>
  </si>
  <si>
    <t>ул.Новая (левая сторона)</t>
  </si>
  <si>
    <t>ф.5</t>
  </si>
  <si>
    <t xml:space="preserve">СИП2А 3х70+1х95+1х25; СИП2А 3х95+1х95+1х25; АС4(1х50); </t>
  </si>
  <si>
    <t>ул.Набережная (левая сторона)</t>
  </si>
  <si>
    <t>Ф.9-06- ВЛ-10 кВ "Коваши"</t>
  </si>
  <si>
    <t>СИП3(1х95)</t>
  </si>
  <si>
    <t>В-9-06-2</t>
  </si>
  <si>
    <t>СВ-9-06-13</t>
  </si>
  <si>
    <t>ф.333-05</t>
  </si>
  <si>
    <t>отп.от оп.15</t>
  </si>
  <si>
    <t>СИП 3х95</t>
  </si>
  <si>
    <t>ТП Р-21</t>
  </si>
  <si>
    <t xml:space="preserve">2х630 </t>
  </si>
  <si>
    <t>Ф.333-04</t>
  </si>
  <si>
    <t>отп.от оп.103</t>
  </si>
  <si>
    <t>СИП 3х70</t>
  </si>
  <si>
    <t>ТП К-5</t>
  </si>
  <si>
    <t xml:space="preserve"> отп. от  оп.103/13</t>
  </si>
  <si>
    <t>ТП К38</t>
  </si>
  <si>
    <t xml:space="preserve">КТПН </t>
  </si>
  <si>
    <t>д.Коваши</t>
  </si>
  <si>
    <t>потреб</t>
  </si>
  <si>
    <t>ТП К-28</t>
  </si>
  <si>
    <t xml:space="preserve">СТП </t>
  </si>
  <si>
    <t xml:space="preserve">1х40 </t>
  </si>
  <si>
    <t xml:space="preserve">отп.от оп.158 </t>
  </si>
  <si>
    <t>ТП К-31</t>
  </si>
  <si>
    <t xml:space="preserve">1х100 </t>
  </si>
  <si>
    <t>Ф.9-13- ВЛ-10 кВ "Коваши"</t>
  </si>
  <si>
    <t>В-9-13-2</t>
  </si>
  <si>
    <t>отп.от оп.78</t>
  </si>
  <si>
    <t>ТП К-29</t>
  </si>
  <si>
    <t>СИП2А 3х95+1х95+1х16</t>
  </si>
  <si>
    <t>ф. 2</t>
  </si>
  <si>
    <t>отп.от оп.86</t>
  </si>
  <si>
    <t>ТП К-37</t>
  </si>
  <si>
    <t xml:space="preserve">1х63 </t>
  </si>
  <si>
    <t>КЛ абонента</t>
  </si>
  <si>
    <t>отп.от оп.97</t>
  </si>
  <si>
    <t>ТП К-34</t>
  </si>
  <si>
    <t>СИП2А 3х95+1х95+1х16,2х16,4х16</t>
  </si>
  <si>
    <t>СИП2А 3х95+1х95+1х16,  4х16</t>
  </si>
  <si>
    <t>ф. 3</t>
  </si>
  <si>
    <t>СИП2А 3х95+1х95+1х25,2х16,4х16</t>
  </si>
  <si>
    <t>отп.от оп.135</t>
  </si>
  <si>
    <t>ТП К-33</t>
  </si>
  <si>
    <t>СИП2А 3х95+1х95+1х25, 3х50+1х70, 4х16</t>
  </si>
  <si>
    <t>д.Лендовщина</t>
  </si>
  <si>
    <t>СИП2А  3х50+1х70, 4х16</t>
  </si>
  <si>
    <t>ф. 4</t>
  </si>
  <si>
    <t xml:space="preserve">СИП2А 3х50+1х50+1х25, </t>
  </si>
  <si>
    <t>отп.от оп.135/4</t>
  </si>
  <si>
    <t>ТП К-27</t>
  </si>
  <si>
    <t xml:space="preserve">СИП2А 3х50+1х70+1х25, 2х16, 4х25, </t>
  </si>
  <si>
    <t xml:space="preserve">СИП2А (3х35+1х25),4х16, 4х25, </t>
  </si>
  <si>
    <t>отп.от оп.151</t>
  </si>
  <si>
    <t>ТП К-9</t>
  </si>
  <si>
    <t xml:space="preserve">КТП </t>
  </si>
  <si>
    <t>СИП2А 3х95+1х95+1х25, 2х16, 4х16, 4х25</t>
  </si>
  <si>
    <t>д.Лендовщина (левая сторона)</t>
  </si>
  <si>
    <t>СИП2А 3х70+1х70+1х25, 2х16, 4х16, 4х25</t>
  </si>
  <si>
    <t>СИП2А 3х95+1х95+1х25,  4х16, 4х35</t>
  </si>
  <si>
    <t>отп.от оп.159</t>
  </si>
  <si>
    <t>ТП К-36</t>
  </si>
  <si>
    <t xml:space="preserve">1х160 </t>
  </si>
  <si>
    <t>СИП2А(3х95+1х95+1х25),,2х16</t>
  </si>
  <si>
    <t>ф. 5</t>
  </si>
  <si>
    <t>спуск с оп.172</t>
  </si>
  <si>
    <t>ТП К-12</t>
  </si>
  <si>
    <t xml:space="preserve">СИП2А 3х95+1х95+1х25, 2х16, 4х16, </t>
  </si>
  <si>
    <t xml:space="preserve">СИП2А 3х95+1х95+1х25, 3х35+1х50, 4х16, </t>
  </si>
  <si>
    <t xml:space="preserve">СИП2А 3х95+1х95+1х25, 4х16, </t>
  </si>
  <si>
    <t>ВЛ-10 кВ ТП К-9 - ТП К-8</t>
  </si>
  <si>
    <t>ТП К-8</t>
  </si>
  <si>
    <t>СИП2А(3х95+1х95+1х25),2х16, 4х16</t>
  </si>
  <si>
    <t>СИП2А(3х95+1х95+1х25),4х25</t>
  </si>
  <si>
    <t>ВЛ-10 кВ ТП К-12 - ТП К-35</t>
  </si>
  <si>
    <t>ТП К-35</t>
  </si>
  <si>
    <t>СИП2А(3х95+1х95+1х25),4х16,2х16</t>
  </si>
  <si>
    <t>СИП2А(3х95+1х95+1х25)</t>
  </si>
  <si>
    <t xml:space="preserve"> отп. от  оп.172/14</t>
  </si>
  <si>
    <t>ТП К-25</t>
  </si>
  <si>
    <t>СИП2А(3х95+1х95+1х25),3х50+1х70+1х25,4х16,2х16</t>
  </si>
  <si>
    <t xml:space="preserve"> отп. от  оп.172/10</t>
  </si>
  <si>
    <t>ТП К-17</t>
  </si>
  <si>
    <t xml:space="preserve"> отп. от  оп.1730</t>
  </si>
  <si>
    <t>ТП К-32</t>
  </si>
  <si>
    <t xml:space="preserve">1х25 </t>
  </si>
  <si>
    <t>Ф.9-14- ВЛ-10 кВ "Сады"</t>
  </si>
  <si>
    <t>питающий КЛ до оп. №1</t>
  </si>
  <si>
    <t xml:space="preserve"> отп. от  оп.14/41</t>
  </si>
  <si>
    <t>ТП С-4</t>
  </si>
  <si>
    <t>ф.1ул.Смольненская</t>
  </si>
  <si>
    <t>СИП 2А 3х95+1х95+1х16;СИТП 3х35+1х50+1х16;СИП 4х16</t>
  </si>
  <si>
    <t xml:space="preserve">отпайка от ВЛ-10кВ до ТП С-14 </t>
  </si>
  <si>
    <t>СИП3(1х50)</t>
  </si>
  <si>
    <t>каб.спуск</t>
  </si>
  <si>
    <t>ТП С-14</t>
  </si>
  <si>
    <t>Ф.9-05- ВЛ-10 кВ "Сады"</t>
  </si>
  <si>
    <t xml:space="preserve"> отп. от  оп.45</t>
  </si>
  <si>
    <t>ТП С-3</t>
  </si>
  <si>
    <t>ДНТ Смолокурка</t>
  </si>
  <si>
    <t>ф.169-101</t>
  </si>
  <si>
    <t>ф.169-101 КВЛ-10 кВ "Систо-Палкино"</t>
  </si>
  <si>
    <t>каб.вставка между оп.                15-16</t>
  </si>
  <si>
    <t>АПвП 3х150/50</t>
  </si>
  <si>
    <t>каб.вставка между оп.               164-169</t>
  </si>
  <si>
    <t>АПвП 3(1х150)</t>
  </si>
  <si>
    <t xml:space="preserve"> отп. от  оп.72</t>
  </si>
  <si>
    <t>ТП СП-2</t>
  </si>
  <si>
    <t>СИП2А(3х35+1х50),4х16</t>
  </si>
  <si>
    <t>д.Керново</t>
  </si>
  <si>
    <t>СИП2А(3х95+1х95+1х16)</t>
  </si>
  <si>
    <t>СИП2А(3х95+1х95+1х16),3х35+1х50,3х50+1х70,4х16,3х25+1х35</t>
  </si>
  <si>
    <t>через дорогу к реке</t>
  </si>
  <si>
    <t xml:space="preserve"> отп. от  оп.133</t>
  </si>
  <si>
    <t>ТП СП-3</t>
  </si>
  <si>
    <t>спуск с оп.183</t>
  </si>
  <si>
    <t>ТП СП-6</t>
  </si>
  <si>
    <t xml:space="preserve">СИП2А(3х95+1х95+1х25)  </t>
  </si>
  <si>
    <t xml:space="preserve">д.С-Палкино (вдоль дороги) </t>
  </si>
  <si>
    <t>СИП2А(3х95+1х95+1х16); 3х16+1х25; АС4(1х25)</t>
  </si>
  <si>
    <t>д.Мустово</t>
  </si>
  <si>
    <t>ТП СП-17</t>
  </si>
  <si>
    <t>отп.от оп.183</t>
  </si>
  <si>
    <t>ТП СП-10</t>
  </si>
  <si>
    <t>СИП2А(3х95+1х95+1х16), 3х35+1х50+1х16</t>
  </si>
  <si>
    <t>д.С-Палкино (Л-1)совместная подвеска с ВЛз-10 кВ</t>
  </si>
  <si>
    <t>СИП2А(3х95+1х95+1х25); 4х16; 2х16</t>
  </si>
  <si>
    <t>отп. От оп.183/48</t>
  </si>
  <si>
    <t>ТП СП-11</t>
  </si>
  <si>
    <t xml:space="preserve">СИП2А(3х95+1х95+1х16);  3х35+1х50+1х16;4х16;2х16 </t>
  </si>
  <si>
    <t>д.С-Палкино (Л-2)частичная совместная подвеска с ВЛз-10 кВ</t>
  </si>
  <si>
    <t>д.С-Палкино (Левая сторона)</t>
  </si>
  <si>
    <t xml:space="preserve">СИП2А(3х95+1х95+1х16);    4х16 </t>
  </si>
  <si>
    <t>д.С-Палкино (правая ст.)</t>
  </si>
  <si>
    <t>отп. от оп.183/27</t>
  </si>
  <si>
    <t>начать проверку</t>
  </si>
  <si>
    <t>ТП СП-12</t>
  </si>
  <si>
    <t xml:space="preserve">СИП2А(3х95+1х95+1х16);  3х50+1х70+1х25;4х16;2х16 </t>
  </si>
  <si>
    <t>д.С-Палкино  частичная совместная подвеска с ВЛз-10 кВ</t>
  </si>
  <si>
    <t xml:space="preserve">д.С-Палкино  </t>
  </si>
  <si>
    <t>отп. от оп.38</t>
  </si>
  <si>
    <t>ТП СП-13</t>
  </si>
  <si>
    <t xml:space="preserve">СИП2А(3х120+1х95+1х25);   </t>
  </si>
  <si>
    <t>Н.Керново</t>
  </si>
  <si>
    <t>отп. от оп.146а</t>
  </si>
  <si>
    <t>ТП СП-18</t>
  </si>
  <si>
    <t xml:space="preserve">СИП2А(3х95+1х95+1х25);   </t>
  </si>
  <si>
    <t>Мустово</t>
  </si>
  <si>
    <t>114;135</t>
  </si>
  <si>
    <t>ф.168-24</t>
  </si>
  <si>
    <t>ф.4-14 ВЛ-Шепелево</t>
  </si>
  <si>
    <t>АС3(1х95)</t>
  </si>
  <si>
    <t>оп.122-137</t>
  </si>
  <si>
    <t>ф.4-14 до оп. №1</t>
  </si>
  <si>
    <t>115;136</t>
  </si>
  <si>
    <t>ф.168-25</t>
  </si>
  <si>
    <t>ф.4-13 ВЛ-Шепелево</t>
  </si>
  <si>
    <t>ф.4-13 до оп. №1</t>
  </si>
  <si>
    <t>спуск с оп.№43</t>
  </si>
  <si>
    <t>верно</t>
  </si>
  <si>
    <t>ТП Ш-5</t>
  </si>
  <si>
    <t>СИП2А(3х95+1х95+1х16);  (3х25+1х35); 4х16; 4х25</t>
  </si>
  <si>
    <t>ф.8</t>
  </si>
  <si>
    <t>СИП2А(3х95+1х95+1х16); 3х50+1х70+1х16; 3х35+1х50+1х16                      4х16; 2х16</t>
  </si>
  <si>
    <t>отп.от оп.№97</t>
  </si>
  <si>
    <t>каб.ввод</t>
  </si>
  <si>
    <t>ТП Ш-8</t>
  </si>
  <si>
    <t>СИП2А(3х50+1х70+1х16);  (3х35+1х50+1х16); 4х16; 2х16</t>
  </si>
  <si>
    <t>д.Липово</t>
  </si>
  <si>
    <t>СИП2А(3х95+1х95+1х16);  (3х35+1х50+1х16); 4х16; 2х16</t>
  </si>
  <si>
    <t>ТП Ш-24</t>
  </si>
  <si>
    <t>СИП2А(3х95+1х95+1х16);  СИП2А(3х35+1х50)СИП2А(3х50+1х70+1х16); 2х16;4х16</t>
  </si>
  <si>
    <t xml:space="preserve">д.Кандикюля  </t>
  </si>
  <si>
    <t>СИП2А(3х95+1х95+1х16);  СИП2А(3х35+1х50+1х16),СИП2А (4х16)</t>
  </si>
  <si>
    <t xml:space="preserve">д.Кандикюля (частичная совм.подвеска с ф.1 и 2) </t>
  </si>
  <si>
    <t>отп.от оп.105</t>
  </si>
  <si>
    <t>б/хоз</t>
  </si>
  <si>
    <t>ТП Ш-19</t>
  </si>
  <si>
    <t>отп.от оп.105/2</t>
  </si>
  <si>
    <t>ТП Ш-25</t>
  </si>
  <si>
    <t>СИП2А(3х95+1х95+1х16);  СИП2А(4х16)</t>
  </si>
  <si>
    <t xml:space="preserve">д.Кандикюля (частичная совм.подвеска с ВЛЗ-10 кВ) </t>
  </si>
  <si>
    <t>СИП2А(3х95+1х95+1х16);  СИП2А(2х16)</t>
  </si>
  <si>
    <t xml:space="preserve">д.Кандикюля (совм.подвеска с ВЛЗ-10 кВ) </t>
  </si>
  <si>
    <t>спуск с оп. №163</t>
  </si>
  <si>
    <t>АС3(1х50)</t>
  </si>
  <si>
    <t>ТП Ш-10</t>
  </si>
  <si>
    <t>отп.от оп.172/5б,6б</t>
  </si>
  <si>
    <t>2ААБ 3х120</t>
  </si>
  <si>
    <t>ТП Ш-12</t>
  </si>
  <si>
    <t>ф.2 частичная совм.подв. С ВЛ-10 кВ  к ТП Ш-15</t>
  </si>
  <si>
    <t xml:space="preserve">СИП2А(4х70) </t>
  </si>
  <si>
    <t>д.Шепелево (частичная совм.подвеска с ВЛи-0,4 кВ и ВЛЗ-10кВ)</t>
  </si>
  <si>
    <t>СИП2А(3х95+1х95 );  СИП2А(2х16)</t>
  </si>
  <si>
    <t>ф.6д.Шепелево (частичная совм.подвеска с ВЛи-0,4 кВ ф.7 и ВЛЗ-10кВ)</t>
  </si>
  <si>
    <t xml:space="preserve">СИП2А(3х95+1х95+1х16);  </t>
  </si>
  <si>
    <t>ф.9</t>
  </si>
  <si>
    <t>СИП2А(3х95+1х95+1х25 );  СИП2А(4х16)</t>
  </si>
  <si>
    <t>АВБбШВ 5х150</t>
  </si>
  <si>
    <t>ф.10</t>
  </si>
  <si>
    <t>АВБбШВ 5х120</t>
  </si>
  <si>
    <t>ф.11</t>
  </si>
  <si>
    <t>Л.11</t>
  </si>
  <si>
    <t>ф.12</t>
  </si>
  <si>
    <t xml:space="preserve">СИП2А(3х95+1х95+1х25 );  СИП2А(4х16) </t>
  </si>
  <si>
    <t>Л.12</t>
  </si>
  <si>
    <t xml:space="preserve">отп.от оп.172 </t>
  </si>
  <si>
    <t>ТП Ш-15</t>
  </si>
  <si>
    <t xml:space="preserve">СИП2А4х35 </t>
  </si>
  <si>
    <t>СИП2А3х70+1х95; СИП2А(4х16)</t>
  </si>
  <si>
    <t>СИП2А3х70+1х95+1х16; (3х95+1х95+1х16; 3х35+1х50; 4х16, 2х16</t>
  </si>
  <si>
    <t>д.Шепелево (правая сторона через дорогу)</t>
  </si>
  <si>
    <t>СИП2А(3х95+1х95+1х16 );  СИП2А(4х16)</t>
  </si>
  <si>
    <t>д.Шепелево (левая сторона через дорогу совм.подвеска с ВЛЗ-10 кВ)</t>
  </si>
  <si>
    <t>СИП2А4х70</t>
  </si>
  <si>
    <t>д.Шепелево (левая сторона по дороге совм.подвеска с ВЛЗ-10 кВ)</t>
  </si>
  <si>
    <t>отп.от оп.26</t>
  </si>
  <si>
    <r>
      <t xml:space="preserve">ф.4-14оп. № </t>
    </r>
    <r>
      <rPr>
        <i/>
        <sz val="10"/>
        <rFont val="Times New Roman"/>
        <family val="1"/>
        <charset val="204"/>
      </rPr>
      <t xml:space="preserve">28-18  </t>
    </r>
  </si>
  <si>
    <t>АПВПУ3(1х120)</t>
  </si>
  <si>
    <t>ТП 1-9</t>
  </si>
  <si>
    <r>
      <t xml:space="preserve">ф.8-15оп. </t>
    </r>
    <r>
      <rPr>
        <i/>
        <sz val="10"/>
        <rFont val="Times New Roman"/>
        <family val="1"/>
        <charset val="204"/>
      </rPr>
      <t xml:space="preserve">№18  </t>
    </r>
  </si>
  <si>
    <t>отп.от оп.172</t>
  </si>
  <si>
    <t>ТП Ш-20</t>
  </si>
  <si>
    <t>ф.1 Л.6</t>
  </si>
  <si>
    <t>СИП2А(3х95+1х95+1х25)   СИП2А(4х16)</t>
  </si>
  <si>
    <t>д.Шепелево (совм.подвеска с ВЛЗ-10 кВ)</t>
  </si>
  <si>
    <t>ф.2 Л.7</t>
  </si>
  <si>
    <t>СИП2А(3х95+1х95+1х25);  СИП2А(4х16)</t>
  </si>
  <si>
    <t xml:space="preserve">д.Шепелево  </t>
  </si>
  <si>
    <t>ф.5 Л.5</t>
  </si>
  <si>
    <t>СИП2А(3х70+1х70)СИП2А(4х16), 4х25</t>
  </si>
  <si>
    <t>СИП2А(3х70+1х70)СИП2А(3х35+1х50)СИП2А(4х16), 4х25</t>
  </si>
  <si>
    <t>оп. №172/46</t>
  </si>
  <si>
    <t>ТП Ш-21</t>
  </si>
  <si>
    <t>1х40</t>
  </si>
  <si>
    <t>отп.от оп.172/46</t>
  </si>
  <si>
    <t>ТП Ш-22</t>
  </si>
  <si>
    <t xml:space="preserve">ф.1 </t>
  </si>
  <si>
    <t xml:space="preserve">СИП2А(3х95+1х95+1х16) </t>
  </si>
  <si>
    <t>д.Шепелево  (совместная подвеска с ВЛ-0,4 и ВЛЗ-10 кВ)</t>
  </si>
  <si>
    <t xml:space="preserve">ф.2  </t>
  </si>
  <si>
    <t>СИП2А(3х95+1х95+1х16);  СИП2А(4х35); СИП2А(4х25); 4х16</t>
  </si>
  <si>
    <t>д.Шепелево левая сторона (совм.подвеска с ВЛи-0,4 кВ ф.4 )</t>
  </si>
  <si>
    <t xml:space="preserve">д.Шепелево левая сторона  </t>
  </si>
  <si>
    <t xml:space="preserve">СИП2А(3х95+1х95+1х16); СИП 2А 4х16 </t>
  </si>
  <si>
    <t>д.Шепелево (частичная совм. подвеска с ВЛи-0,4 кВ ф.2)</t>
  </si>
  <si>
    <t>оп. №172/58а</t>
  </si>
  <si>
    <t>ТП Ш-28</t>
  </si>
  <si>
    <t>ТП Ш-31</t>
  </si>
  <si>
    <t>ф.503-23</t>
  </si>
  <si>
    <t>ф.8-15 ВЛ-10 кВ "Ручьи"</t>
  </si>
  <si>
    <t>отп.от оп.№ 21/5</t>
  </si>
  <si>
    <t>В-Ш-40</t>
  </si>
  <si>
    <t>КРУН</t>
  </si>
  <si>
    <t>В-Ш-40 - ТП Ш-40</t>
  </si>
  <si>
    <t>спуск с оп. №9</t>
  </si>
  <si>
    <t>ТП Ш-14</t>
  </si>
  <si>
    <t>ТП Ш-2</t>
  </si>
  <si>
    <t>СИП2А(3х70+1х95+1х25);  СИП2А(4х16); 2х16</t>
  </si>
  <si>
    <t xml:space="preserve"> ул.Береговая (совм.подвеска ф. 3)</t>
  </si>
  <si>
    <t>СИП2А(3х50+1х70+1х25);  СИП2А(4х25); 2х16</t>
  </si>
  <si>
    <t xml:space="preserve"> ул.Береговая (совм.подвеска ф. 2)</t>
  </si>
  <si>
    <t xml:space="preserve">ф. 7  </t>
  </si>
  <si>
    <t>СИП2А(2х16); 4х16 СИП2А(4х95)</t>
  </si>
  <si>
    <t xml:space="preserve">  ул.Береговая  (левая сторона)</t>
  </si>
  <si>
    <t xml:space="preserve">ф.8 </t>
  </si>
  <si>
    <t>СИП2А(3х23+1х35)  СИП2А(3х35+1х50) СИП 2А 4х16</t>
  </si>
  <si>
    <t xml:space="preserve"> ул.Береговая  (правая сторона)</t>
  </si>
  <si>
    <t>В-Ш-3</t>
  </si>
  <si>
    <t>ТП Ш-3</t>
  </si>
  <si>
    <t>СИП2А(4х95)</t>
  </si>
  <si>
    <t xml:space="preserve">  ул.Береговая  </t>
  </si>
  <si>
    <t>спуск с оп.№ 23</t>
  </si>
  <si>
    <t>ТП Ш-4</t>
  </si>
  <si>
    <t>ф.10/11</t>
  </si>
  <si>
    <t>СИП2А(3х70+1х95+1х16);  СИП2А(3х70+1х95),                 СИП (4х16)</t>
  </si>
  <si>
    <t xml:space="preserve"> ул.Береговая (совм.подвеска ф. 10/11)</t>
  </si>
  <si>
    <t>ф.С-2 УЭС</t>
  </si>
  <si>
    <t>ВЛ-10кВ от ф."С-2" оп. 6 (отпайка)</t>
  </si>
  <si>
    <t>каб.вставка между оп.8-9</t>
  </si>
  <si>
    <t>до ТП Р-1</t>
  </si>
  <si>
    <t>до ТП Р-3</t>
  </si>
  <si>
    <t>ТП Р-1</t>
  </si>
  <si>
    <t>ТП Р-4 - ТП Р-3</t>
  </si>
  <si>
    <t>ТП Р-3</t>
  </si>
  <si>
    <t>СИП2 3х95+1х95,4х16</t>
  </si>
  <si>
    <t>СИП2 3х95+1х95+1х25,СИП2 3х50+1х70,4х16,4х35</t>
  </si>
  <si>
    <t>ПС 333 ф.17</t>
  </si>
  <si>
    <t>ТП БО-11 - ТП Р-4</t>
  </si>
  <si>
    <t>ТП Р-4</t>
  </si>
  <si>
    <t>СИП2А(3х95+1х95+1х25);  СИП2А(3х25+1х35); 4х16</t>
  </si>
  <si>
    <t>СИП2А(3х95+1х95);  СИП2А 4х16</t>
  </si>
  <si>
    <t>СИП2А(3х95+1х95);  СИП2А(3х50+1х70); 4х16</t>
  </si>
  <si>
    <t>ф.333-15</t>
  </si>
  <si>
    <t>ВЛ-0,4 от ТП 4003</t>
  </si>
  <si>
    <t>ф.168-06</t>
  </si>
  <si>
    <t>ВЛ-0,4 от ТП 4013</t>
  </si>
  <si>
    <t>Протяженность ВЛ-10 кВ</t>
  </si>
  <si>
    <t>Протяженность ВЛ-0,4 кВ</t>
  </si>
  <si>
    <t>объектов  электрических сетей</t>
  </si>
  <si>
    <t>Приложение 1</t>
  </si>
  <si>
    <t>КЛ-10 кВ</t>
  </si>
  <si>
    <t>ТП, РП, СП</t>
  </si>
  <si>
    <t>12.</t>
  </si>
  <si>
    <t>24.</t>
  </si>
  <si>
    <t>2016 год</t>
  </si>
  <si>
    <t>ТП-296</t>
  </si>
  <si>
    <t>ТП</t>
  </si>
  <si>
    <t xml:space="preserve">от ТП-296 КЛ №1 </t>
  </si>
  <si>
    <t xml:space="preserve">от ТП-296 ВЛ №2 </t>
  </si>
  <si>
    <t>от ТП-296 к ГРЩ ФГУП РТРС</t>
  </si>
  <si>
    <t>АВБбШв 4х25</t>
  </si>
  <si>
    <t>ТП 300</t>
  </si>
  <si>
    <t>2Х630</t>
  </si>
  <si>
    <t>ТП 301</t>
  </si>
  <si>
    <t>1Х400</t>
  </si>
  <si>
    <t>Н.осв.</t>
  </si>
  <si>
    <t>СИП3х95+1х95+1х25</t>
  </si>
  <si>
    <t>от ТП-301на ул. Интернатская +ул.Пионерская</t>
  </si>
  <si>
    <t>СИП 3х70 +1х95+1х16</t>
  </si>
  <si>
    <t>от ТП-301 на ул.Интернатская в сторону 4 карьера</t>
  </si>
  <si>
    <t>СИП3х35+1х50</t>
  </si>
  <si>
    <t>от ТП-301 ул. Вокзальная</t>
  </si>
  <si>
    <t>от ТП-301 на ул. Новая</t>
  </si>
  <si>
    <t>от ТП-301 на ул. Пионерская</t>
  </si>
  <si>
    <t>от ТП-301 на улицы Победы, Октябрьская</t>
  </si>
  <si>
    <t>СИП3х95+1х120+1х16</t>
  </si>
  <si>
    <t>от ТП-301 на ул.Мира</t>
  </si>
  <si>
    <t>от ТП-301 на ул.Вокзальная, Ветеранов</t>
  </si>
  <si>
    <t>2СИП3х35+1х50</t>
  </si>
  <si>
    <t>от ТП-301 на  Перекачку</t>
  </si>
  <si>
    <t>от ТП-301 на Молодежный пер,ул.Новая,ул.Труда</t>
  </si>
  <si>
    <t>ТП-302</t>
  </si>
  <si>
    <t>СИП 70+А-35</t>
  </si>
  <si>
    <t>от ТП-302  ВЛ №1 на улицы Жукова, Хрустицкого</t>
  </si>
  <si>
    <t>СИП 35</t>
  </si>
  <si>
    <t>от ТП-302  ВЛ №2 на ул.Советов,Хрустицкого</t>
  </si>
  <si>
    <t>СИП 35+СИП 3х70+1х70+1х25(495 м)</t>
  </si>
  <si>
    <t>от ТП-302 на ул.Милицейская</t>
  </si>
  <si>
    <t>СИП 3х70 +1х70+1х25</t>
  </si>
  <si>
    <t>от ТП-302 д.12-а улПартизанская</t>
  </si>
  <si>
    <t>ТП-303</t>
  </si>
  <si>
    <t>СИП2 3х120+1х95+1х16</t>
  </si>
  <si>
    <t>от ТП-303  ВЛ №1 на ул. Полевая</t>
  </si>
  <si>
    <t>СИП2  3х35+1х95</t>
  </si>
  <si>
    <t>от ТП-303  ВЛ №2 на ул. Садовая</t>
  </si>
  <si>
    <t>от ТП-303  ВЛ №3 на ул. Запрудная</t>
  </si>
  <si>
    <t>ТП-305</t>
  </si>
  <si>
    <t>от ТП-305 к КД котельная №11</t>
  </si>
  <si>
    <t>ТП-305 к КД КНС</t>
  </si>
  <si>
    <t>АСБ 2л 1-4х95</t>
  </si>
  <si>
    <t>от ТП-305 к КД пл.Советов 9</t>
  </si>
  <si>
    <t>АСБ 3х95+35</t>
  </si>
  <si>
    <t>от ТП-305 к КД котельная №7</t>
  </si>
  <si>
    <t>АСБ 3х95+50</t>
  </si>
  <si>
    <t>от КД котельной №11 к КД пл.Советов 7А</t>
  </si>
  <si>
    <t>от ТП-305 к КД  Вингиссара 101</t>
  </si>
  <si>
    <t>от КД Котельной №7 к КД пл.Советов 5</t>
  </si>
  <si>
    <t>АСБ 3х120+59</t>
  </si>
  <si>
    <t>от КД пл.Советов 9 к КД КНС</t>
  </si>
  <si>
    <t>от КД пл.Советов 9 к КД пл.Советов 3</t>
  </si>
  <si>
    <t>от КД пл.Советов 3 к КД ателье</t>
  </si>
  <si>
    <t>АСБ 3х70+35</t>
  </si>
  <si>
    <t>СИП2-3х50+1х70</t>
  </si>
  <si>
    <t>от ТП-305до здания администрации</t>
  </si>
  <si>
    <t>КТП-306</t>
  </si>
  <si>
    <t>от КТП-306 ВЛ ул.Механизаторов</t>
  </si>
  <si>
    <t>ТП-307</t>
  </si>
  <si>
    <t>от ТП-307 к КД пл.Советов 7а</t>
  </si>
  <si>
    <t>АСБ 4Х95</t>
  </si>
  <si>
    <t>от ТП-307 к КД Хрустицкого 82</t>
  </si>
  <si>
    <t>от ТП-307 к КД Вингиссара 119</t>
  </si>
  <si>
    <t>от ТП-307 к КД котельная №7</t>
  </si>
  <si>
    <t>3х120+50</t>
  </si>
  <si>
    <t>от ТП-307 к КД пл.Советов 7А</t>
  </si>
  <si>
    <t>от ТП-307 к КД  Вингиссара 115</t>
  </si>
  <si>
    <t>АСБ2л 4х95</t>
  </si>
  <si>
    <t>от ТП-307 к КД ателье</t>
  </si>
  <si>
    <t>от ТП-307 на ВЛИ Хрустицкого 84</t>
  </si>
  <si>
    <t>от КД пл.Советов 7 к КД Хрустицкого 78</t>
  </si>
  <si>
    <t>от КД Вингиссара 121 к Кд Вингиссара 123</t>
  </si>
  <si>
    <t>от КД Вингиссара 119 к КД Вингиссара 121</t>
  </si>
  <si>
    <t>от КД пл.Советов 1 к КД пл. Советов 5</t>
  </si>
  <si>
    <t>АВВГ 3х70+35</t>
  </si>
  <si>
    <t>от КД пл. Советов 1 к КД Универмаг</t>
  </si>
  <si>
    <t xml:space="preserve">АВБ 3х50+25 </t>
  </si>
  <si>
    <t>от КД пл.Советов 1 к КД Вингиссара115</t>
  </si>
  <si>
    <t>от КД Вингиссара 115 к КД Универмаг</t>
  </si>
  <si>
    <t>от КД пл.Советов 1 к КД м-н Астра</t>
  </si>
  <si>
    <t>от КД Вингиссара 115 к КД Вингиссара 119</t>
  </si>
  <si>
    <t>от КД Вингиссара 123 к КД Вингиссара 125</t>
  </si>
  <si>
    <t>от КД Вингиссара 125 к КД Хрустицкого 84</t>
  </si>
  <si>
    <t>от КД Хрустицкого 84 к КД Хрустицкого 82</t>
  </si>
  <si>
    <t>от КД Хрустицкого 80 к КД Хрустицкого 82</t>
  </si>
  <si>
    <t>от КД Хрустицкого 80 к КД Хрустицкого 78</t>
  </si>
  <si>
    <t>СИП 50</t>
  </si>
  <si>
    <t>от ТП-307 ВЛ на ул.Хрустицкого, дом 84</t>
  </si>
  <si>
    <t>ТП-308</t>
  </si>
  <si>
    <t>от ТП-308 к КД Гатчинское ш.2</t>
  </si>
  <si>
    <t>от ТП-308 к КД Гатчинское ш.4</t>
  </si>
  <si>
    <t>от ТП-308 к КД Гатчинское ш.6</t>
  </si>
  <si>
    <t>от ТП-308 к КД №1 Гатчинское ш.8</t>
  </si>
  <si>
    <t xml:space="preserve">АСБ 4Х95  </t>
  </si>
  <si>
    <t>от КД Гатчинское ш.2 к КД Гатчинское ш.4</t>
  </si>
  <si>
    <t>от КД Гатчинское ш.4 к КД Гатчинское ш.6</t>
  </si>
  <si>
    <t>АВВГ 3х50+25</t>
  </si>
  <si>
    <t>от КД Гатчинское ш.6 к КД №1 Гатчинское ш.8</t>
  </si>
  <si>
    <t>АВВГ 4х120</t>
  </si>
  <si>
    <t>от КД №1 Гатчинское ш.8 к КД №2 Гатчинское ш.8</t>
  </si>
  <si>
    <t>ТП-309</t>
  </si>
  <si>
    <t>от ТП -309 к КД аптека</t>
  </si>
  <si>
    <t>АВВГ 3х95+50</t>
  </si>
  <si>
    <t>от ТП -309 к КД молочная кухня</t>
  </si>
  <si>
    <t>АВВГ 3х120+70</t>
  </si>
  <si>
    <t>от ТП-309 к КД детская поликлиника</t>
  </si>
  <si>
    <t>от ТП-309 к КД №1 Вингиссара 101</t>
  </si>
  <si>
    <t>от ТП-309 к КД новое здание милиции кабель №1</t>
  </si>
  <si>
    <t xml:space="preserve"> АСБ 3х95+50</t>
  </si>
  <si>
    <t>от ТП-309 к КД новое здание милиции кабель №2</t>
  </si>
  <si>
    <t>от ТП-309 к КД Вингиссара 99</t>
  </si>
  <si>
    <t>АВВГ 3х95+35</t>
  </si>
  <si>
    <t>от ТП-309 к Кд старая милиция</t>
  </si>
  <si>
    <t>от КД молочная кухня к КД №1 Вингиссара 101</t>
  </si>
  <si>
    <t>от КД молочная кухня к КД №2 Вингиссара 101</t>
  </si>
  <si>
    <t>от КД №1 Вингиссара 101 к КД №2 Вингиссара 101</t>
  </si>
  <si>
    <t>от КД Вингиссара 99 к КД молочная кухня</t>
  </si>
  <si>
    <t>от КД аптека к КД Вингиссара 99</t>
  </si>
  <si>
    <t>от КД аптека к КД Лесная 12</t>
  </si>
  <si>
    <t>АВВГ 3х120+50</t>
  </si>
  <si>
    <t>от КД Лесная 12 к КД пл.Советов 9</t>
  </si>
  <si>
    <t>от КД Вингиссара 101 до КД ателье Вингиссара 107</t>
  </si>
  <si>
    <t>от КД Вингиссара 99 к КД КНС</t>
  </si>
  <si>
    <t>СИП 3х70+1х95</t>
  </si>
  <si>
    <t>от ТП-309 ВЛ  ул.Краснофлотская</t>
  </si>
  <si>
    <t>ТП-310</t>
  </si>
  <si>
    <t>1х400 1х250</t>
  </si>
  <si>
    <t>от ТП-310 к КД пенсионный фонд</t>
  </si>
  <si>
    <t>от ТП-310 к КД РОНО</t>
  </si>
  <si>
    <t>от ТП-310 к КД дет.сад №28</t>
  </si>
  <si>
    <t>от ТП-310 к опоре 0.4 кВ (Курицын)</t>
  </si>
  <si>
    <t>АВБбШв  4х95</t>
  </si>
  <si>
    <t>от КД РОНО к КД дет.сад №28</t>
  </si>
  <si>
    <t>СИП 3х95+1х120+1х16</t>
  </si>
  <si>
    <t>от ТП-310 ВЛ №1 ул.Красных Партизан</t>
  </si>
  <si>
    <t>от ТП-310 к КД магазин Верный пр. Вингиссара 56</t>
  </si>
  <si>
    <t>АПвБбШп 4х150</t>
  </si>
  <si>
    <t>от ТП-310 к КД здание прокуратуры пр. Вингиссара 52</t>
  </si>
  <si>
    <t>ТП-311</t>
  </si>
  <si>
    <t>1х630        1х400</t>
  </si>
  <si>
    <t>от ТП-311 ВЛ №2 на Маяк</t>
  </si>
  <si>
    <t>от ТП-311 ВЛ №3 на Горсеть</t>
  </si>
  <si>
    <t>от ТП-311 ВЛ №4 на Горсеть</t>
  </si>
  <si>
    <t>АВВГ 4х10 ?</t>
  </si>
  <si>
    <t>от ТП-311 ВЛ №5 Служба занятости</t>
  </si>
  <si>
    <t>ТП-312</t>
  </si>
  <si>
    <t>ТП-313</t>
  </si>
  <si>
    <t>КТП-314</t>
  </si>
  <si>
    <t>ТП-315</t>
  </si>
  <si>
    <t>1х250       1х400</t>
  </si>
  <si>
    <t>от ТП-315 к КД Ленинградская 11</t>
  </si>
  <si>
    <t>от ТП-315 к КД Ленинградская 9</t>
  </si>
  <si>
    <t>от ТП-315 к КД Гатчинская 2</t>
  </si>
  <si>
    <t>от ТП-315 к КД Гатчинская 1</t>
  </si>
  <si>
    <t>от ТП-315 к КД Восстания 19</t>
  </si>
  <si>
    <t>от ТП-315 к КД Ленинградская 7</t>
  </si>
  <si>
    <t>АВШГ 3х150+70</t>
  </si>
  <si>
    <t>от ТП-315 к КД магазин</t>
  </si>
  <si>
    <t>от КД Ленинградская 11 к КД Ленинградская 13</t>
  </si>
  <si>
    <t>от КД Ленинградская 9 к КД Ленинградская 13</t>
  </si>
  <si>
    <t>от КД Ленинградская 13 к КД №2 Гатчинское Ш. 8</t>
  </si>
  <si>
    <t>от КД Ленинградская 11 к КД  Гатчинская 1</t>
  </si>
  <si>
    <t>ААШв 3х70</t>
  </si>
  <si>
    <t>от КД Гатчинская 1 к КД м-н "Людмила"</t>
  </si>
  <si>
    <t>от КД Гатчинская 2 к КД Ленинградская 9</t>
  </si>
  <si>
    <t>от КД Гатчинская 2 к КД Восстания 19</t>
  </si>
  <si>
    <t>от КД Восстания 19 к КД Восстания 17</t>
  </si>
  <si>
    <t>от КД м-н "Людмила" к КД Ленинградская 7</t>
  </si>
  <si>
    <t>СИП 70</t>
  </si>
  <si>
    <t>от ТП-315 ВЛ №1 Гостиница "Наири"</t>
  </si>
  <si>
    <t>от ТП-315 ВЛ №2 на жил.дом №9 ул.Ленинградская</t>
  </si>
  <si>
    <t>ТП-316</t>
  </si>
  <si>
    <t>1х400     1х630</t>
  </si>
  <si>
    <t>от ТП-316 к КД Вингиссара 82</t>
  </si>
  <si>
    <t>ААБ 3х95+35</t>
  </si>
  <si>
    <t>от ТП-316 к КД Красных Командиров 5</t>
  </si>
  <si>
    <t>от ТП-316 к КД магазин "Рыба-мясо"</t>
  </si>
  <si>
    <t>от ТП-316 к КД магазин</t>
  </si>
  <si>
    <t>от ТП-316 к КД Вингиссара 88</t>
  </si>
  <si>
    <t>от ТП-316 к КД Вингиссара 78</t>
  </si>
  <si>
    <t>от ТП-316 к КД Красных Командиров 3</t>
  </si>
  <si>
    <t>ААБ -1(3х95+1х35)</t>
  </si>
  <si>
    <t>от ТП-316 к КД Красных Командиров 8</t>
  </si>
  <si>
    <t>от ТП-316 к КД Красных Командиров 9</t>
  </si>
  <si>
    <t>АВВГ 4х95</t>
  </si>
  <si>
    <t>от ТП-316 к КД новая школа</t>
  </si>
  <si>
    <t>от ТП-316 к КД Вингиссара 80б</t>
  </si>
  <si>
    <t xml:space="preserve">АСБ 4Х95    </t>
  </si>
  <si>
    <t xml:space="preserve">от КД Красных Командиров 5 к КД Вингиссара 88 </t>
  </si>
  <si>
    <t>от КД Красных Командиров 3 к КД Вингиссара 82</t>
  </si>
  <si>
    <t>от КД магазин "рыба-мясо"     к      КД Вингиссара 86</t>
  </si>
  <si>
    <t>от КД Вингиссара 84 к КД Вингиссара 86</t>
  </si>
  <si>
    <t xml:space="preserve">АСБ 4Х95   </t>
  </si>
  <si>
    <t>от КД Вингиссара 80 к КД Вингиссара 84</t>
  </si>
  <si>
    <t>ААВГ 3х50+25</t>
  </si>
  <si>
    <t>от КД Вингиссара 78 к КД Вингиссара 76</t>
  </si>
  <si>
    <t>от КД Вингиссара 74 к КД Вингиссара 76</t>
  </si>
  <si>
    <t>АСБ 3х50+25</t>
  </si>
  <si>
    <t>от КД Вингиссара 76 к КД магазин Удача</t>
  </si>
  <si>
    <t>АВВГ 4х8</t>
  </si>
  <si>
    <t>от КД Вингиссара 74 к КД Красногвардейская 3</t>
  </si>
  <si>
    <t>от КД  Красногвардейская 3 к КД Красногвардейская 5</t>
  </si>
  <si>
    <t>от КД  Красных Командиров 9 к КД №1 Красных Командиров 10</t>
  </si>
  <si>
    <t>от КД №1  Красных Командиров 10  к    КД №2 Красных Командиров 10</t>
  </si>
  <si>
    <t>от КД   Красных Командиров 9  к    КД Восстания 17</t>
  </si>
  <si>
    <t>от ТП-316 ВЛ №1 на жил.дом №80 пр.Вингиссара</t>
  </si>
  <si>
    <t>ТП-317</t>
  </si>
  <si>
    <t>от ТП-317 к КД Первомайская 2</t>
  </si>
  <si>
    <t>от ТП-317 к КД Первомайская 4</t>
  </si>
  <si>
    <t>АСБ 3х70+25</t>
  </si>
  <si>
    <t>от ТП-317 к КД Зеленая 14</t>
  </si>
  <si>
    <t>от ТП-317 к ВРУ Дет сад каб.1</t>
  </si>
  <si>
    <t>АСБ2л 4*185</t>
  </si>
  <si>
    <t>от ТП-317 к ВРУ Дет сад каб.2</t>
  </si>
  <si>
    <t>от ТП-317 ВЛ №1  ул. Первомайская</t>
  </si>
  <si>
    <t xml:space="preserve">СИП 3х95+1х95+1х25  +СИП 3х70+1х70+1х25   </t>
  </si>
  <si>
    <t>от ТП-317 ВЛ №15  ул. Хрустицкого</t>
  </si>
  <si>
    <t>от ТП-317 ВЛ №2 ул.Афанасьева</t>
  </si>
  <si>
    <t>от ТП-317 ВЛ №3 ул.Зелёная</t>
  </si>
  <si>
    <t>ТП-318</t>
  </si>
  <si>
    <t>СИП 3х120+1х95+1х25</t>
  </si>
  <si>
    <t>от ТП-318 ВЛ №4 ул.Молодёжная</t>
  </si>
  <si>
    <t>от ТП-318 ВЛ №6 ул.Солнечная</t>
  </si>
  <si>
    <t>От ТП-318 ВЛ №2Хрустицкого</t>
  </si>
  <si>
    <t>от ТП-318 ВЛ №5 ул.Новосёлов</t>
  </si>
  <si>
    <t>СИП 3х95+1х95+1х16</t>
  </si>
  <si>
    <t>от ТП-318 ВЛ №8 ул.Энтузиастов</t>
  </si>
  <si>
    <t>СИП 3х70+1х70+1х25     3х95+1х95+1х70</t>
  </si>
  <si>
    <t>от ТП-318 ВЛ №7 ул.Луговая, Благодатная</t>
  </si>
  <si>
    <t>ТП-319</t>
  </si>
  <si>
    <t>от ТП-319 к КД Красных Командиров 18</t>
  </si>
  <si>
    <t>от ТП-319 к КД Красных Командиров 19</t>
  </si>
  <si>
    <t>1989                2011</t>
  </si>
  <si>
    <t>АСБ 3х95+35 АСБ2л 4х95</t>
  </si>
  <si>
    <t>от ТП-319 к КД Красных Командиров 19а</t>
  </si>
  <si>
    <t>от ТП-319 к КД  Восстания 32</t>
  </si>
  <si>
    <t>от ТП-319 к КД  Красногвардейская 17</t>
  </si>
  <si>
    <t>от ТП-319 к КД  Ленинградская 5</t>
  </si>
  <si>
    <t xml:space="preserve"> ААБ 3х150</t>
  </si>
  <si>
    <t>от КД Красногвардейская 19 к    КД Красногвардейская 19а</t>
  </si>
  <si>
    <t>2АСБ 3х95+35</t>
  </si>
  <si>
    <t xml:space="preserve">от КД Красногвардейская 18 к    КД Восстания 32 </t>
  </si>
  <si>
    <t>от КД Восстания 32 к                        КД Красногвардейская 17</t>
  </si>
  <si>
    <t>от КД Красногвардейская 17 к КД магазин</t>
  </si>
  <si>
    <t>СИП 3х95+1х95</t>
  </si>
  <si>
    <t>Вышка сотовой связи на котельной №28</t>
  </si>
  <si>
    <t>ТП-321</t>
  </si>
  <si>
    <t>ТП-322</t>
  </si>
  <si>
    <t>от ТП-322 ВЛ №1 ул.Красных Партизан</t>
  </si>
  <si>
    <t>от ТП-322 ВЛ №2 ЧП Корчагин</t>
  </si>
  <si>
    <t>СИП 25</t>
  </si>
  <si>
    <t>от ТП-322 ВЛ №3 Скважина  ул.Краснофлотская</t>
  </si>
  <si>
    <t xml:space="preserve">от ТП-322 ВЛ №4 ул.Комсомольская </t>
  </si>
  <si>
    <t>ул.Пушкинская</t>
  </si>
  <si>
    <t>ТП-325</t>
  </si>
  <si>
    <t>КТП-326</t>
  </si>
  <si>
    <t>от КТП-326 ВЛ №1 ул.Ветеранов</t>
  </si>
  <si>
    <t>от КТП-326 ВЛ №2 Усадьба СХТ</t>
  </si>
  <si>
    <t>СИП 4 х 16</t>
  </si>
  <si>
    <t>от КТП-326 ВЛ №3 Мировые судьи</t>
  </si>
  <si>
    <t>от КТП-326 ВЛ №4 ул.Ветеранов</t>
  </si>
  <si>
    <t>ТП-327</t>
  </si>
  <si>
    <t>ТП-328</t>
  </si>
  <si>
    <t>ТП-329</t>
  </si>
  <si>
    <t>от ТП-329 ВЛ №1 ул.Ленинградская,ул. Гатчинская</t>
  </si>
  <si>
    <t>от ТП-329 ВЛ №2 ул.Юбилейная,ул. Гатчинская</t>
  </si>
  <si>
    <t>А -35</t>
  </si>
  <si>
    <t>от ТП-329 ВЛ №3 Гаражи ул.Юбилейная</t>
  </si>
  <si>
    <t xml:space="preserve">ВСЕГО на 2007 год: </t>
  </si>
  <si>
    <t>Протяженность КЛ -0,4 кВ</t>
  </si>
  <si>
    <t>2008 год</t>
  </si>
  <si>
    <t>ТП-330</t>
  </si>
  <si>
    <t>от ТП-330 к КД Лесная 2</t>
  </si>
  <si>
    <t>от ТП-330 ВЛ №1 ул.Лесная,ул. Хрустицкого</t>
  </si>
  <si>
    <t>от ТП-330 ВЛ №2  на дом №16 ул.Лесная</t>
  </si>
  <si>
    <t>29.</t>
  </si>
  <si>
    <t>ТП-331</t>
  </si>
  <si>
    <t>30.</t>
  </si>
  <si>
    <t>КТП-334</t>
  </si>
  <si>
    <t>от КТП-334 ВЛ №1  на жилые дома</t>
  </si>
  <si>
    <t>от КТП-334 ВЛ №2 на пилораму</t>
  </si>
  <si>
    <t>СИП 3х95+1Х95+1х25</t>
  </si>
  <si>
    <t>от КТП-334 ВЛ №3 на ж/дома</t>
  </si>
  <si>
    <t>31.</t>
  </si>
  <si>
    <t>ТП-335</t>
  </si>
  <si>
    <t>1х250     1х630</t>
  </si>
  <si>
    <t>от ТП-335 к КД Зеленая 5</t>
  </si>
  <si>
    <t>от ТП-335 к КД Вингиссара 39</t>
  </si>
  <si>
    <t>от ТП-335 к КД Вингиссара 49</t>
  </si>
  <si>
    <t>от ТП-335 к КД Афанасьева 14</t>
  </si>
  <si>
    <t>от ТП-335 к КД КНС</t>
  </si>
  <si>
    <t>от КД Вингиссара 49                                   к   КД Вингиссара 51</t>
  </si>
  <si>
    <t>от КД Вингиссара 49                            к КД Вингиссара 39</t>
  </si>
  <si>
    <t>от КД Вингиссара 51                            к КД Вингиссара 53</t>
  </si>
  <si>
    <t>от КД Зеленая 5                                     к   КД Афанасьева 14</t>
  </si>
  <si>
    <t>А-35+СИП 2х16</t>
  </si>
  <si>
    <t>от ТП-335 ВЛ №1 на жилые дома пр.Вингиссара</t>
  </si>
  <si>
    <t>СИП -35</t>
  </si>
  <si>
    <t>от ТП-335 ВЛ №2 ЖКХ</t>
  </si>
  <si>
    <t>СИП 4х16</t>
  </si>
  <si>
    <t>от ТП-335 ВЛ №3 ЧП Левченко и Дзеба</t>
  </si>
  <si>
    <t>32.</t>
  </si>
  <si>
    <t>ТП-336</t>
  </si>
  <si>
    <t>от ТП-336 к КД Красных Командиров 6</t>
  </si>
  <si>
    <t>АВВГ 4х150</t>
  </si>
  <si>
    <t>от ТП-336 к КД Красных Командиров 8</t>
  </si>
  <si>
    <t>АВВШ 4х120</t>
  </si>
  <si>
    <t>от ТП-336  к   КД Красногвардейская  1</t>
  </si>
  <si>
    <t>от ТП-336  к   КД Красногвардейская  5</t>
  </si>
  <si>
    <t>от ТП-336  к   КД Красногвардейская  7 кор 1</t>
  </si>
  <si>
    <t>от ТП-336  к   КД Красногвардейская  7 кор 2</t>
  </si>
  <si>
    <t>от ТП-336  к   КД Красногвардейская  13</t>
  </si>
  <si>
    <t>от КД Красных Командиров 8 к КД №2 Красных командиров 10</t>
  </si>
  <si>
    <t xml:space="preserve">от КД Красных Командиров 13 к КД магазин </t>
  </si>
  <si>
    <t>от КД Красных Командиров 13 к КД Красногвардейская 15</t>
  </si>
  <si>
    <t>от КД №2 Красных Командиров 10 к КД Красногвардейская 15</t>
  </si>
  <si>
    <t>от КД Красногвардейская 7 кор 1  к   КД Красногвардейская  7 кор 2</t>
  </si>
  <si>
    <t>от ТП-336  к   КД здания суда</t>
  </si>
  <si>
    <t>АСБ2Л 4х95</t>
  </si>
  <si>
    <t>33.</t>
  </si>
  <si>
    <t>ТП-337</t>
  </si>
  <si>
    <t>от ТП-337 к КД Родник</t>
  </si>
  <si>
    <t xml:space="preserve"> АПВББШ 4х95</t>
  </si>
  <si>
    <t>от ТП-337 к                                            КД магазин "Светлана"</t>
  </si>
  <si>
    <t>от ТП-337 к КД Вингиссара 53</t>
  </si>
  <si>
    <t>от ТП-337 к КД Зеленая 12</t>
  </si>
  <si>
    <t>АСБ3х95+50</t>
  </si>
  <si>
    <t>от ТП-337 к КД КНС</t>
  </si>
  <si>
    <t>от КД Зеленая 12 к КД Зеленая 14</t>
  </si>
  <si>
    <t>от КД Вингиссара 53                                 к КД магазин №49</t>
  </si>
  <si>
    <t xml:space="preserve">от КД магазин №49                              к КД "блинная"                                      через КД магазин одежда </t>
  </si>
  <si>
    <t>от КД магазин "Светлана "                      к КД "блинная"</t>
  </si>
  <si>
    <t>СИП-35</t>
  </si>
  <si>
    <t>от ТП-337 ВЛ №1 ул.Хрустицкого</t>
  </si>
  <si>
    <t>от ТП-337 ВЛ №2 пр.Вингиссара</t>
  </si>
  <si>
    <t>от ТП-337 ВЛ №3 Цех ДОЗа</t>
  </si>
  <si>
    <t>СИП 3х35</t>
  </si>
  <si>
    <t>от ТП-337 ВЛ №4 ЧП "Никоноров"</t>
  </si>
  <si>
    <t>34.</t>
  </si>
  <si>
    <t>ТП-338</t>
  </si>
  <si>
    <t>от ТП-338 к КД РОНО</t>
  </si>
  <si>
    <t>от ТП-338 ВЛ№1 на ул. Красногвардейская в ст. Милиции</t>
  </si>
  <si>
    <t>от ТП-338 ВЛ№3 на Стомолюкс</t>
  </si>
  <si>
    <t>СИП-70</t>
  </si>
  <si>
    <t>от ТП-338 ВЛИ№4 на ул. Красногвардейская в ст. Бани</t>
  </si>
  <si>
    <t>35</t>
  </si>
  <si>
    <t>35.</t>
  </si>
  <si>
    <t>ТП-339</t>
  </si>
  <si>
    <t>от ТП-339 ВЛ №4 Усадьба ВИЗ (напротив столовой)</t>
  </si>
  <si>
    <t>СИП 95</t>
  </si>
  <si>
    <t>от ТП-339 ВЛ №2 ВИЗ  дом №5, 12 , столовая</t>
  </si>
  <si>
    <t>от ТП-339 ВЛ №3 ВИЗ 2-эт дома  №№ 9, 10,15,ж/д 19,20,21,23</t>
  </si>
  <si>
    <t>от ТП-339 ВЛ №5 ул.ВИЗ</t>
  </si>
  <si>
    <t>36.</t>
  </si>
  <si>
    <t>КТП-341</t>
  </si>
  <si>
    <t>от КТП-341 ВЛ №1 ул.Ветеранов</t>
  </si>
  <si>
    <t>от КТП-341 ВЛ №2 Автомойка</t>
  </si>
  <si>
    <t>от КТП-341 ВЛ №3 Лесхоз</t>
  </si>
  <si>
    <t>37.</t>
  </si>
  <si>
    <t>ТП-343</t>
  </si>
  <si>
    <t>1х560</t>
  </si>
  <si>
    <t>от ТП-343 ВЛ №1 ул.Заводская</t>
  </si>
  <si>
    <t>от ТП-343 ВЛ №7  Прокуратура</t>
  </si>
  <si>
    <t>от ТП-343 ВЛ №3 "Мебель", "Вояж", Вневедомственная охрана и магазин "Всё для сада  и огорода"</t>
  </si>
  <si>
    <t>СИП 3х95+1Х120+1х16</t>
  </si>
  <si>
    <t>от ТП-343 ВЛ №3 на жилые дома пер. Школьный</t>
  </si>
  <si>
    <t>отТП-343 ВЛ №5 на "Вторчермет"</t>
  </si>
  <si>
    <t>от ТП-343 ВЛ №6 "РАЙПО"</t>
  </si>
  <si>
    <t>СИП 3х70+1Х95+1х16</t>
  </si>
  <si>
    <t>от ТП-343 ВЛ№10 ул.Железнодорожная</t>
  </si>
  <si>
    <t>от ТП-343 ВЛ№1 Восстания,Красноармейская, пер.Школьный</t>
  </si>
  <si>
    <t>38.</t>
  </si>
  <si>
    <t>КТП-346</t>
  </si>
  <si>
    <t>39.</t>
  </si>
  <si>
    <t>ТП-347</t>
  </si>
  <si>
    <t>от ТП-347 ВЛИ №1 ул.Комсомольская</t>
  </si>
  <si>
    <t>А- 35</t>
  </si>
  <si>
    <t>от ТП-347 ВЛ №2 ул.Пушкинская</t>
  </si>
  <si>
    <t>от ТП-347 ВЛ №3 ул.Суворовская (начало)</t>
  </si>
  <si>
    <t>от ТП-347 ВЛ №4 ул.Суворовская (средняя)</t>
  </si>
  <si>
    <t>СИП 35(16)</t>
  </si>
  <si>
    <t>от ТП-347 ВЛ №5 ул.Суворовская (окончание)</t>
  </si>
  <si>
    <t>от ТП-347 ВЛ №6 Пушкинский лесхоз</t>
  </si>
  <si>
    <t>40.</t>
  </si>
  <si>
    <t>КТП-353</t>
  </si>
  <si>
    <t>от ТП-353 ВЛ№1</t>
  </si>
  <si>
    <t>от ТП-353 ВЛ№2</t>
  </si>
  <si>
    <t>от ТП-353 ВЛ№3</t>
  </si>
  <si>
    <t>от ТП-353 ВЛ№4</t>
  </si>
  <si>
    <t>41.</t>
  </si>
  <si>
    <t>ТП-354</t>
  </si>
  <si>
    <t>СИП2-3х95+1х95+1х25</t>
  </si>
  <si>
    <t>от ТП-354 ВЛ №1 ул.Строителей</t>
  </si>
  <si>
    <t>от ТП-354 ВЛ №2 ул.Нарвская</t>
  </si>
  <si>
    <t>от ТП-354 ВЛ №3 ул.Строителей (магазин)</t>
  </si>
  <si>
    <t>от ТП-354 ВЛ №7 пер.Строителей</t>
  </si>
  <si>
    <t>СИП2-3х70+1х70+1х16,СИП2-3х50+1х70+1х16</t>
  </si>
  <si>
    <t>от ТП-354 ВЛ №8 пер.Строителей</t>
  </si>
  <si>
    <t>42.</t>
  </si>
  <si>
    <t>Отпайка воздушной ЛЭП-10 кВ от РТП-189 ф. 11  к КТП-356 Вруда</t>
  </si>
  <si>
    <t>Отпайка к КТП -356</t>
  </si>
  <si>
    <t>КТП-356</t>
  </si>
  <si>
    <t>от ТП-356 ВЛ№1 Посёлок</t>
  </si>
  <si>
    <t>от ТП-356 ВЛ№2 Посёлок</t>
  </si>
  <si>
    <t>43.</t>
  </si>
  <si>
    <t>44.</t>
  </si>
  <si>
    <t>ТП-360</t>
  </si>
  <si>
    <t>от ТП-360 к КД дом 1,2,3,4</t>
  </si>
  <si>
    <t>от ТП-360 к КД дом 11 корпус 1</t>
  </si>
  <si>
    <t>от ТП-360 к КД дом 11 корпус 2</t>
  </si>
  <si>
    <t>от  КД дом 13 корпус 1 к КД КНС</t>
  </si>
  <si>
    <t>от  КД дом 13 корпус 2 к КД КНС</t>
  </si>
  <si>
    <t xml:space="preserve">от ТП-360 к КД                        Курковицкое шоссе 3 </t>
  </si>
  <si>
    <t xml:space="preserve">от ТП-360 к КД                      Курковицкое шоссе 3 </t>
  </si>
  <si>
    <t>от ТП-360 ВЛ №1 Новая деревня</t>
  </si>
  <si>
    <t>от ТП-360 ВЛ №2 на ж/д 6,7,10 12</t>
  </si>
  <si>
    <t>от ТП-360 к амбулатории</t>
  </si>
  <si>
    <t>45.</t>
  </si>
  <si>
    <t>ТП-361</t>
  </si>
  <si>
    <t>Н.осв</t>
  </si>
  <si>
    <t>от ТП-361 ВЛ №1 ул. Александровская</t>
  </si>
  <si>
    <t>от ТП-361 ВЛ №2 ул. Заводская</t>
  </si>
  <si>
    <t>от ТП-361 ВЛ №3 пер. Александровский</t>
  </si>
  <si>
    <t>от ТП-361 ВЛ №4 пер. Безымянный</t>
  </si>
  <si>
    <t>от ТП-361 ВЛ №5 Приют, котельная</t>
  </si>
  <si>
    <t>от ТП-361 ВЛ №6 Дет. Сад, скважина</t>
  </si>
  <si>
    <t>46.</t>
  </si>
  <si>
    <t>ТП-362</t>
  </si>
  <si>
    <t>СИП 50 +(А35 110м)</t>
  </si>
  <si>
    <t>от ТП-362 ВЛ №1 пер. Лесной</t>
  </si>
  <si>
    <t>от ТП-362 ВЛ №2 ул. Лесная</t>
  </si>
  <si>
    <t>от ТП-362 ВЛ №3 ул. Фадеевская</t>
  </si>
  <si>
    <t>от ТП-361 ВЛ №4 ул. Фадеевская</t>
  </si>
  <si>
    <t>от ТП-361 ВЛ №5 ул. Мира</t>
  </si>
  <si>
    <t>47.</t>
  </si>
  <si>
    <t>КТП-365</t>
  </si>
  <si>
    <t xml:space="preserve">СИП 50 </t>
  </si>
  <si>
    <t>от КТП-365ВЛ №1 ул. Банная</t>
  </si>
  <si>
    <t>от КТП-365 ВЛ №2 ул. Флотская</t>
  </si>
  <si>
    <t>от КТП-365 ВЛ №3 ул. Флотская</t>
  </si>
  <si>
    <t>от КТП-365 ВЛ №4 ул. Зелёная</t>
  </si>
  <si>
    <t>48.</t>
  </si>
  <si>
    <t>КТП-366</t>
  </si>
  <si>
    <t>от КТП-366ВЛ №1 ул. Ивановская</t>
  </si>
  <si>
    <t>от КТП-366ВЛ №2 ул. Михайловская</t>
  </si>
  <si>
    <t>от КТП-366ВЛ №3 ул. Михайловская</t>
  </si>
  <si>
    <t>49.</t>
  </si>
  <si>
    <t>ТП-367</t>
  </si>
  <si>
    <t>СИП 2а 3х95+1х95</t>
  </si>
  <si>
    <t>от ТП-367 ВЛ №1 Гатчинское ш.</t>
  </si>
  <si>
    <t>от ТП-367 ВЛ №2 Гатчинское ш.</t>
  </si>
  <si>
    <t xml:space="preserve">СИП 2а 3х95+1х95+1х16 </t>
  </si>
  <si>
    <t>от ТП-367 ВЛ № 3 Банная</t>
  </si>
  <si>
    <t>от ТП-367 ВЛ №4 Баня</t>
  </si>
  <si>
    <t>50.</t>
  </si>
  <si>
    <t>ТП-369</t>
  </si>
  <si>
    <t>от ТП-369 КЛ№1на школу</t>
  </si>
  <si>
    <t>АСБ3х70+35</t>
  </si>
  <si>
    <t>от ТП-369 КЛ№2на школу (резерв)</t>
  </si>
  <si>
    <t>СИП 35, СИП 50</t>
  </si>
  <si>
    <t>от ТП-369ВЛ №1 УЛ. 1Я Новая</t>
  </si>
  <si>
    <t xml:space="preserve">СИП 2а 3х50+1х70+1х16 </t>
  </si>
  <si>
    <t>от ТП-369ВЛ №2 УЛ. Театральная</t>
  </si>
  <si>
    <t>пер.Проезжий в ст. Курковицкого шоссе</t>
  </si>
  <si>
    <t>51.</t>
  </si>
  <si>
    <t>КТП-370</t>
  </si>
  <si>
    <t>52.</t>
  </si>
  <si>
    <t>КТП-371</t>
  </si>
  <si>
    <t xml:space="preserve">СИП 2а 3х70+1х95+1х16 </t>
  </si>
  <si>
    <t>от КТП-371 ВЛ №1 ул. Андреевская,пер. Михайловский</t>
  </si>
  <si>
    <t>от КТП-371 ВЛ №2 ул. Ломакина</t>
  </si>
  <si>
    <t>от КТП-371 ВЛ №3 ул. Ломакина</t>
  </si>
  <si>
    <t xml:space="preserve">ВСЕГО на 2008 год: </t>
  </si>
  <si>
    <t>2009 год</t>
  </si>
  <si>
    <t>53.</t>
  </si>
  <si>
    <t>КТП-372</t>
  </si>
  <si>
    <t>от КТП-372 ВЛ №1 ул. Магазины</t>
  </si>
  <si>
    <t>54.</t>
  </si>
  <si>
    <t>КТП-373</t>
  </si>
  <si>
    <t>СИП 35+СИП 50</t>
  </si>
  <si>
    <t>от КТП-373 ВЛ №1 пер. Спортивный</t>
  </si>
  <si>
    <t>от КТП-373 ВЛ №2 ул. Заводская</t>
  </si>
  <si>
    <t>от КТП-373 ВЛ №3 ул. Комсомольская</t>
  </si>
  <si>
    <t>от КТП-373 ВЛ №4 ул. Заводская</t>
  </si>
  <si>
    <t>55.</t>
  </si>
  <si>
    <t>КТП-374</t>
  </si>
  <si>
    <t>56.</t>
  </si>
  <si>
    <t>КТП-375</t>
  </si>
  <si>
    <t>от КТП-375 ВЛ №1 ул. Болотная</t>
  </si>
  <si>
    <t>от КТП-375 ВЛ №2 Гатчинское ш.</t>
  </si>
  <si>
    <t>СИП2а 3х95+1х70+1х16</t>
  </si>
  <si>
    <t>от КТП-375 ВЛ №3 ул. Широкая, пер. Зелёный.</t>
  </si>
  <si>
    <t>57.</t>
  </si>
  <si>
    <t>Отпайка воздушной ЛЭП-10 кВ от РТП-09 ф. 04  к КТП-377 АТП п. 81 км</t>
  </si>
  <si>
    <t>Отпайка к КТП -377</t>
  </si>
  <si>
    <t>КТП-377</t>
  </si>
  <si>
    <t>58.</t>
  </si>
  <si>
    <t>КТП-378</t>
  </si>
  <si>
    <t xml:space="preserve">от КТП-378 ВЛ №1 </t>
  </si>
  <si>
    <t>СИП 36</t>
  </si>
  <si>
    <t>от КТП-378 ВЛ №2</t>
  </si>
  <si>
    <t>59.</t>
  </si>
  <si>
    <t>КТП-382</t>
  </si>
  <si>
    <t>СИП2а 3х50+1х70+1х16</t>
  </si>
  <si>
    <t>от КТП-382 ВЛ №1</t>
  </si>
  <si>
    <t>от КТП-382 ВЛ №2</t>
  </si>
  <si>
    <t>60.</t>
  </si>
  <si>
    <t>МТП-279</t>
  </si>
  <si>
    <t>МТП</t>
  </si>
  <si>
    <t>61.</t>
  </si>
  <si>
    <t>ТП-291</t>
  </si>
  <si>
    <t>62.</t>
  </si>
  <si>
    <t>СТП-289</t>
  </si>
  <si>
    <t>СИП2а 3х95+1х95</t>
  </si>
  <si>
    <t>от СТП-289 ВЛ №1</t>
  </si>
  <si>
    <t>от СТП-289 ВЛ №2</t>
  </si>
  <si>
    <t>от СТП-289 ВЛ №3</t>
  </si>
  <si>
    <t>63.</t>
  </si>
  <si>
    <t>СТП-385</t>
  </si>
  <si>
    <t>СИП2 3х50+1х70</t>
  </si>
  <si>
    <t>от СТП-385 ВЛ№1</t>
  </si>
  <si>
    <t>64.</t>
  </si>
  <si>
    <t>КТП-285</t>
  </si>
  <si>
    <t>65.</t>
  </si>
  <si>
    <t>МТП-286</t>
  </si>
  <si>
    <t>СИП-2-3х95+1х95+1х16</t>
  </si>
  <si>
    <t>от МТП-286 ВЛ№1</t>
  </si>
  <si>
    <t>66.</t>
  </si>
  <si>
    <t>МТП-283</t>
  </si>
  <si>
    <t>от МТП-283 ВЛ№1</t>
  </si>
  <si>
    <t>67.</t>
  </si>
  <si>
    <t>МТП-282</t>
  </si>
  <si>
    <t>от МТП-282  ВЛ№1</t>
  </si>
  <si>
    <t>68.</t>
  </si>
  <si>
    <t>МТП-281</t>
  </si>
  <si>
    <t>от МТП-281 ВЛ№1</t>
  </si>
  <si>
    <t>69.</t>
  </si>
  <si>
    <t>МТП-278</t>
  </si>
  <si>
    <t>от МТП-278 ВЛ№1</t>
  </si>
  <si>
    <t>70.</t>
  </si>
  <si>
    <t>РП</t>
  </si>
  <si>
    <t>2х40</t>
  </si>
  <si>
    <t>71.</t>
  </si>
  <si>
    <t>Кабельная ЛЭП-10 кВ от ПС-189 ф. 01</t>
  </si>
  <si>
    <t>от ПС-189 к ТП-312</t>
  </si>
  <si>
    <t>от ТП-312 к ТП-313</t>
  </si>
  <si>
    <t>72.</t>
  </si>
  <si>
    <t>Кабельная ЛЭП-10 кВ от ПС-189 ф. 06</t>
  </si>
  <si>
    <t>от ТП-310 к ТП-311</t>
  </si>
  <si>
    <t>от ТП-310 к ТП-330</t>
  </si>
  <si>
    <t>от ТП-310 к ТП-343</t>
  </si>
  <si>
    <t>от ТП-305 к ТП-309</t>
  </si>
  <si>
    <t>от ТП-309 к ТП-330</t>
  </si>
  <si>
    <t>от ТП-309 к ТП-336</t>
  </si>
  <si>
    <t>от ТП-316 к ТП-336</t>
  </si>
  <si>
    <t>от ТП-308 к ТП-316</t>
  </si>
  <si>
    <t>от ТП-336 к ТП-338</t>
  </si>
  <si>
    <t>от ТП-308 к ТП-315</t>
  </si>
  <si>
    <t xml:space="preserve">ААШВ 3х150 </t>
  </si>
  <si>
    <t>от ТП-315 к ТП-319</t>
  </si>
  <si>
    <t>от ТП-319 к ТП-329</t>
  </si>
  <si>
    <t>от ТП-319 к ТП-338</t>
  </si>
  <si>
    <t>73.</t>
  </si>
  <si>
    <t>Кабельная ЛЭП-10 кВ от ПС-189 ф. 08</t>
  </si>
  <si>
    <t>от ТП-302 к ВР-81</t>
  </si>
  <si>
    <t>от ТП-302 к ВР-82</t>
  </si>
  <si>
    <t>от ТП-331 к ВР-82</t>
  </si>
  <si>
    <t>от ТП-331 к ВР-81</t>
  </si>
  <si>
    <t>от ТП-302 к ТП-317</t>
  </si>
  <si>
    <t>от ТП-317 к ТП-337</t>
  </si>
  <si>
    <t>от ТП-317 к ТП-335</t>
  </si>
  <si>
    <t>от ТП-311 к ТП-331</t>
  </si>
  <si>
    <t>от ТП-311 к ТП-335</t>
  </si>
  <si>
    <t>74.</t>
  </si>
  <si>
    <t>Кабельная ЛЭП-10 кВ от ПС-189 ф. 15</t>
  </si>
  <si>
    <t>75.</t>
  </si>
  <si>
    <t>Кабельная ЛЭП-10 кВ от ПС-189 ф. 19</t>
  </si>
  <si>
    <t>от ПС-189 к ТП-322</t>
  </si>
  <si>
    <t>от ТП-322 к ТП-327</t>
  </si>
  <si>
    <t>от ТП-322 к ТП-339</t>
  </si>
  <si>
    <t>от ТП-327 к ТП-329</t>
  </si>
  <si>
    <t>ААШВ 3х120 до муфты после АСБ 3х120</t>
  </si>
  <si>
    <t>от ТП-329 к ТП-343</t>
  </si>
  <si>
    <t>от ТП-322 к ТП-291</t>
  </si>
  <si>
    <t>АСБ2лШВ 3х120</t>
  </si>
  <si>
    <t>76.</t>
  </si>
  <si>
    <t>Кабельная ЛЭП-10 кВ от ПС-189 ф. 20</t>
  </si>
  <si>
    <t>от ПС-189 к ТП-328</t>
  </si>
  <si>
    <t>от ТП-304 к ТП-328</t>
  </si>
  <si>
    <t>от ТП-304 к ТП-305</t>
  </si>
  <si>
    <t>от ТП-304 к ТП-337</t>
  </si>
  <si>
    <t>от ТП-300 к ТП-305 каб.№1</t>
  </si>
  <si>
    <t>от ТП-300 к ТП-305 каб.№2</t>
  </si>
  <si>
    <t>от ТП-305 к ТП-307</t>
  </si>
  <si>
    <t>от ТП-305 к ТП-330</t>
  </si>
  <si>
    <t>от ТП-307 к ТП-308</t>
  </si>
  <si>
    <t>77.</t>
  </si>
  <si>
    <t>Кабельная ЛЭП-10 кВ от ПС-189 ф. 22</t>
  </si>
  <si>
    <t>от ПС-189 к ТП ККЗ</t>
  </si>
  <si>
    <t>78.</t>
  </si>
  <si>
    <t>Кабельная ЛЭП-10 кВ от ПС-189 ф. 25</t>
  </si>
  <si>
    <t>79.</t>
  </si>
  <si>
    <t>Кабельная ЛЭП-10 кВ от ПС-189 ф. 27</t>
  </si>
  <si>
    <t>от ПС-189 к ТП-303</t>
  </si>
  <si>
    <t>от ТП-303 к ТП-328</t>
  </si>
  <si>
    <t>80.</t>
  </si>
  <si>
    <t>Воздушная ЛЭП-10 кВ от ПС-189 ф. 04</t>
  </si>
  <si>
    <t>от ПС-189 к ТП-347 ф.04</t>
  </si>
  <si>
    <t>от оп.№14 до оп.№14/1</t>
  </si>
  <si>
    <t>СИП3 1х50</t>
  </si>
  <si>
    <t>от оп.№14/1 до оп.№14/2</t>
  </si>
  <si>
    <t>АСБ2л -10-3х95</t>
  </si>
  <si>
    <t>от оп.№14/2 до КТП-285</t>
  </si>
  <si>
    <t>от ТП-347 к ТП-296</t>
  </si>
  <si>
    <t>АСБ2л -3х120</t>
  </si>
  <si>
    <t>от ТП-296 к ТП-329</t>
  </si>
  <si>
    <t>от ТП-347 до МТП-278</t>
  </si>
  <si>
    <t>81.</t>
  </si>
  <si>
    <t>Воздушная ЛЭП-10 кВ от ПС-189 ф. 05</t>
  </si>
  <si>
    <t>от ПС-189 к ТП-339 ф.05</t>
  </si>
  <si>
    <t>2007</t>
  </si>
  <si>
    <t>от ТП-339 к ТП-359</t>
  </si>
  <si>
    <t>от ТП-339 к КТП-348</t>
  </si>
  <si>
    <t>SAX 70</t>
  </si>
  <si>
    <t>от ТП-339 к ТП-322</t>
  </si>
  <si>
    <t>82.</t>
  </si>
  <si>
    <t>Воздушная ЛЭП-10 кВ от ПС-189 ф. 06</t>
  </si>
  <si>
    <t>от ПС-189 к ТП-323</t>
  </si>
  <si>
    <t>от ТП-323 к ТП-343</t>
  </si>
  <si>
    <t>83.</t>
  </si>
  <si>
    <t>Воздушная ЛЭП-10 кВ от ПС-189 ф. 08</t>
  </si>
  <si>
    <t>от ПС-189 к ТП-301 ф.08</t>
  </si>
  <si>
    <t>от ТП-301 к ТП-302, 331</t>
  </si>
  <si>
    <t>84.</t>
  </si>
  <si>
    <t>Воздушная ЛЭП-10 кВ от ПС-189 ф. 07</t>
  </si>
  <si>
    <t>1978</t>
  </si>
  <si>
    <t>от ПС-189 к ТП-321 ф.07</t>
  </si>
  <si>
    <t>от ТП-321 к ТП-325</t>
  </si>
  <si>
    <t>от ТП-325 к ТП-326</t>
  </si>
  <si>
    <t>1996</t>
  </si>
  <si>
    <t>от ТП-325 к ТП-354</t>
  </si>
  <si>
    <t>от ТП-303 к ТП-354</t>
  </si>
  <si>
    <t>SAX-70</t>
  </si>
  <si>
    <t>85.</t>
  </si>
  <si>
    <t>Воздушная ЛЭП-10 кВ от ПС-189 ф. 09</t>
  </si>
  <si>
    <t>от ПС-189 к ТП-318</t>
  </si>
  <si>
    <t>от ТП-318 к ТП-347,8176</t>
  </si>
  <si>
    <t>от оп.№15 до соед.муфты КЛ 10 кВ на ТП-327</t>
  </si>
  <si>
    <t>СИП-3-1х70</t>
  </si>
  <si>
    <t>от оп.№94 до МТП-283</t>
  </si>
  <si>
    <t>от оп.№94 до МТП-281</t>
  </si>
  <si>
    <t>от ТП-318 к ТП-334</t>
  </si>
  <si>
    <t>Отпайка воздушной ЛЭП-10 кВ от РТП-189 ф. 09  к КТП-352 ДРСУ</t>
  </si>
  <si>
    <t>Отпайка к КТП -352</t>
  </si>
  <si>
    <t>Воздушная ЛЭП-10 кВ от ТП-354 к ТП-303</t>
  </si>
  <si>
    <t>86.</t>
  </si>
  <si>
    <t>Воздушная ЛЭП-10 кВ от ПС-189 ф. 13</t>
  </si>
  <si>
    <t>от ПС-189 к ТП-313,ТП-ККЗ ф.13</t>
  </si>
  <si>
    <t>87.</t>
  </si>
  <si>
    <t>Воздушная ЛЭП-10 кВ от РТП-09 ф. 02</t>
  </si>
  <si>
    <t>от РТП-9 к ТП-8119, КТП-8132,КТП-8170, ТП-8115</t>
  </si>
  <si>
    <t>88.</t>
  </si>
  <si>
    <t>Воздушная ЛЭП-10 кВ от РТП-09 ф. 03</t>
  </si>
  <si>
    <t>от РТП-9 к ТП-379 (Н+Н)</t>
  </si>
  <si>
    <t>89.</t>
  </si>
  <si>
    <t>Воздушная ЛЭП-10 кВ от РТП-09 ф. 05</t>
  </si>
  <si>
    <t>от РТП-9 к ТП-362</t>
  </si>
  <si>
    <t>Воздушная ЛЭП-10 кВ от РТП-09 ф. 08</t>
  </si>
  <si>
    <t>от РТП-9 к ТП-369</t>
  </si>
  <si>
    <t>от ТП-369 к ТП-361, КТП-373</t>
  </si>
  <si>
    <t>от ТП-361 к ТП-367</t>
  </si>
  <si>
    <t>от ТП-362 к ТП-367, КТП-370</t>
  </si>
  <si>
    <t>от КТП-367 к КТП-365,КТП-375</t>
  </si>
  <si>
    <t>от опоры № 24 к     КТП-382</t>
  </si>
  <si>
    <t>филиала АО "ЛОЭСК" "Западные электросети" РЭС г. Сосновый Бор</t>
  </si>
  <si>
    <t xml:space="preserve">Перечень и состав 
объектов  электрических сетей
филиал «Западные электросети» РЭС. Г. Волосово 
</t>
  </si>
  <si>
    <t xml:space="preserve">Перечень и состав объектов электрических сетей филиала АО "ЛОЭСК" "Западные электросети".  РЭС  г.Сланцы  </t>
  </si>
  <si>
    <t>Перечень и состав объектов электрических сетей филиала АО "ЛОЭСК" "Западные электросети" РЭС г. Ивангород</t>
  </si>
  <si>
    <t>Перечень и состав объектов электрических сетей филиала  АО "ЛОЭСК" "Западные электросети" РЭС г. Кингисепп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</si>
</sst>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0"/>
    <numFmt numFmtId="166" formatCode="0.000"/>
    <numFmt numFmtId="167" formatCode="0.0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i/>
      <sz val="10"/>
      <name val="Arial Cyr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b/>
      <sz val="9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4"/>
      <name val="Arial Cyr"/>
      <family val="2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Arial"/>
      <family val="2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</cellStyleXfs>
  <cellXfs count="1189">
    <xf numFmtId="0" fontId="0" fillId="0" borderId="0" xfId="0"/>
    <xf numFmtId="0" fontId="11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49" fontId="0" fillId="2" borderId="0" xfId="0" applyNumberFormat="1" applyFont="1" applyFill="1"/>
    <xf numFmtId="0" fontId="0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/>
    <xf numFmtId="0" fontId="0" fillId="2" borderId="1" xfId="0" applyFont="1" applyFill="1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49" fontId="0" fillId="2" borderId="2" xfId="0" applyNumberFormat="1" applyFont="1" applyFill="1" applyBorder="1"/>
    <xf numFmtId="49" fontId="8" fillId="2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49" fontId="17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0" fontId="17" fillId="2" borderId="0" xfId="1" applyFont="1" applyFill="1"/>
    <xf numFmtId="0" fontId="17" fillId="2" borderId="1" xfId="1" applyFont="1" applyFill="1" applyBorder="1"/>
    <xf numFmtId="49" fontId="17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/>
    </xf>
    <xf numFmtId="0" fontId="20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vertical="center" wrapText="1"/>
    </xf>
    <xf numFmtId="0" fontId="21" fillId="2" borderId="10" xfId="1" applyFont="1" applyFill="1" applyBorder="1" applyAlignment="1">
      <alignment vertical="center" wrapText="1"/>
    </xf>
    <xf numFmtId="0" fontId="22" fillId="2" borderId="4" xfId="1" applyFont="1" applyFill="1" applyBorder="1" applyAlignment="1">
      <alignment vertical="center" wrapText="1"/>
    </xf>
    <xf numFmtId="0" fontId="22" fillId="2" borderId="2" xfId="1" applyFont="1" applyFill="1" applyBorder="1" applyAlignment="1">
      <alignment vertical="center" wrapText="1"/>
    </xf>
    <xf numFmtId="0" fontId="17" fillId="2" borderId="7" xfId="1" applyFont="1" applyFill="1" applyBorder="1" applyAlignment="1">
      <alignment horizontal="center" vertical="center" wrapText="1"/>
    </xf>
    <xf numFmtId="49" fontId="17" fillId="2" borderId="9" xfId="1" applyNumberFormat="1" applyFont="1" applyFill="1" applyBorder="1" applyAlignment="1">
      <alignment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left" vertical="center" wrapText="1"/>
    </xf>
    <xf numFmtId="0" fontId="18" fillId="2" borderId="5" xfId="1" applyFont="1" applyFill="1" applyBorder="1" applyAlignment="1">
      <alignment horizontal="center" vertical="center" wrapText="1"/>
    </xf>
    <xf numFmtId="49" fontId="17" fillId="2" borderId="5" xfId="1" applyNumberFormat="1" applyFont="1" applyFill="1" applyBorder="1" applyAlignment="1">
      <alignment horizontal="left" vertical="center" wrapText="1"/>
    </xf>
    <xf numFmtId="49" fontId="17" fillId="2" borderId="5" xfId="1" applyNumberFormat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vertical="center" wrapText="1"/>
    </xf>
    <xf numFmtId="0" fontId="23" fillId="2" borderId="5" xfId="1" applyFont="1" applyFill="1" applyBorder="1" applyAlignment="1">
      <alignment horizontal="left" vertical="center" wrapText="1"/>
    </xf>
    <xf numFmtId="0" fontId="18" fillId="2" borderId="5" xfId="1" applyFont="1" applyFill="1" applyBorder="1" applyAlignment="1">
      <alignment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 wrapText="1"/>
    </xf>
    <xf numFmtId="49" fontId="17" fillId="2" borderId="2" xfId="1" applyNumberFormat="1" applyFont="1" applyFill="1" applyBorder="1" applyAlignment="1">
      <alignment vertical="center" wrapText="1"/>
    </xf>
    <xf numFmtId="0" fontId="23" fillId="2" borderId="1" xfId="1" applyFont="1" applyFill="1" applyBorder="1" applyAlignment="1">
      <alignment horizontal="left" vertical="center" wrapText="1"/>
    </xf>
    <xf numFmtId="0" fontId="17" fillId="2" borderId="2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17" fillId="2" borderId="7" xfId="1" applyFont="1" applyFill="1" applyBorder="1" applyAlignment="1">
      <alignment vertical="center" wrapText="1"/>
    </xf>
    <xf numFmtId="0" fontId="17" fillId="2" borderId="2" xfId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vertical="center" wrapText="1"/>
    </xf>
    <xf numFmtId="0" fontId="18" fillId="2" borderId="1" xfId="1" applyFont="1" applyFill="1" applyBorder="1" applyAlignment="1">
      <alignment vertical="center" wrapText="1"/>
    </xf>
    <xf numFmtId="0" fontId="24" fillId="2" borderId="1" xfId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1" xfId="1" applyNumberFormat="1" applyFont="1" applyFill="1" applyBorder="1" applyAlignment="1">
      <alignment horizontal="center" vertical="center" wrapText="1"/>
    </xf>
    <xf numFmtId="0" fontId="17" fillId="2" borderId="7" xfId="1" applyFont="1" applyFill="1" applyBorder="1"/>
    <xf numFmtId="0" fontId="17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wrapText="1"/>
    </xf>
    <xf numFmtId="0" fontId="17" fillId="2" borderId="1" xfId="1" applyFont="1" applyFill="1" applyBorder="1" applyAlignment="1">
      <alignment horizontal="center" wrapText="1"/>
    </xf>
    <xf numFmtId="0" fontId="18" fillId="2" borderId="1" xfId="1" applyFont="1" applyFill="1" applyBorder="1"/>
    <xf numFmtId="0" fontId="18" fillId="2" borderId="1" xfId="1" applyFont="1" applyFill="1" applyBorder="1" applyAlignment="1">
      <alignment wrapText="1"/>
    </xf>
    <xf numFmtId="0" fontId="18" fillId="2" borderId="1" xfId="1" applyFont="1" applyFill="1" applyBorder="1" applyAlignment="1">
      <alignment horizontal="center" wrapText="1"/>
    </xf>
    <xf numFmtId="49" fontId="17" fillId="2" borderId="1" xfId="1" applyNumberFormat="1" applyFont="1" applyFill="1" applyBorder="1"/>
    <xf numFmtId="17" fontId="17" fillId="2" borderId="1" xfId="1" applyNumberFormat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/>
    </xf>
    <xf numFmtId="49" fontId="18" fillId="2" borderId="1" xfId="1" applyNumberFormat="1" applyFont="1" applyFill="1" applyBorder="1"/>
    <xf numFmtId="49" fontId="17" fillId="2" borderId="0" xfId="1" applyNumberFormat="1" applyFont="1" applyFill="1" applyBorder="1" applyAlignment="1">
      <alignment horizontal="center" vertical="center"/>
    </xf>
    <xf numFmtId="0" fontId="26" fillId="2" borderId="0" xfId="1" applyFont="1" applyFill="1"/>
    <xf numFmtId="0" fontId="27" fillId="2" borderId="0" xfId="1" applyFont="1" applyFill="1" applyAlignment="1">
      <alignment vertical="center"/>
    </xf>
    <xf numFmtId="0" fontId="27" fillId="2" borderId="0" xfId="1" applyFont="1" applyFill="1" applyAlignment="1">
      <alignment horizontal="right" vertical="center"/>
    </xf>
    <xf numFmtId="0" fontId="17" fillId="2" borderId="0" xfId="1" applyNumberFormat="1" applyFont="1" applyFill="1"/>
    <xf numFmtId="2" fontId="27" fillId="2" borderId="0" xfId="1" applyNumberFormat="1" applyFont="1" applyFill="1" applyAlignment="1">
      <alignment horizontal="right" vertical="center"/>
    </xf>
    <xf numFmtId="0" fontId="29" fillId="2" borderId="0" xfId="1" applyFont="1" applyFill="1" applyAlignment="1">
      <alignment horizontal="center" vertical="center"/>
    </xf>
    <xf numFmtId="0" fontId="29" fillId="2" borderId="0" xfId="1" applyFont="1" applyFill="1" applyAlignment="1">
      <alignment vertical="center"/>
    </xf>
    <xf numFmtId="164" fontId="29" fillId="2" borderId="0" xfId="1" applyNumberFormat="1" applyFont="1" applyFill="1" applyAlignment="1">
      <alignment horizontal="center" vertical="center"/>
    </xf>
    <xf numFmtId="0" fontId="29" fillId="2" borderId="0" xfId="1" applyFont="1" applyFill="1" applyAlignment="1">
      <alignment horizontal="left" vertical="center"/>
    </xf>
    <xf numFmtId="0" fontId="27" fillId="2" borderId="0" xfId="1" applyFont="1" applyFill="1"/>
    <xf numFmtId="0" fontId="18" fillId="2" borderId="0" xfId="1" applyFont="1" applyFill="1" applyAlignment="1">
      <alignment horizontal="center" vertical="center"/>
    </xf>
    <xf numFmtId="164" fontId="17" fillId="2" borderId="0" xfId="1" applyNumberFormat="1" applyFont="1" applyFill="1"/>
    <xf numFmtId="164" fontId="27" fillId="2" borderId="0" xfId="1" applyNumberFormat="1" applyFont="1" applyFill="1"/>
    <xf numFmtId="0" fontId="18" fillId="2" borderId="0" xfId="1" applyFont="1" applyFill="1"/>
    <xf numFmtId="0" fontId="30" fillId="2" borderId="0" xfId="2" applyFont="1" applyFill="1" applyAlignment="1">
      <alignment horizontal="center"/>
    </xf>
    <xf numFmtId="0" fontId="12" fillId="2" borderId="0" xfId="2" applyFont="1" applyFill="1"/>
    <xf numFmtId="0" fontId="12" fillId="2" borderId="13" xfId="2" applyFont="1" applyFill="1" applyBorder="1"/>
    <xf numFmtId="0" fontId="31" fillId="2" borderId="0" xfId="2" applyFont="1" applyFill="1" applyAlignment="1">
      <alignment horizontal="left"/>
    </xf>
    <xf numFmtId="0" fontId="32" fillId="2" borderId="0" xfId="2" applyFont="1" applyFill="1" applyAlignment="1">
      <alignment horizontal="center"/>
    </xf>
    <xf numFmtId="0" fontId="32" fillId="2" borderId="0" xfId="2" applyFont="1" applyFill="1"/>
    <xf numFmtId="0" fontId="32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3" fillId="2" borderId="0" xfId="2" applyFont="1" applyFill="1"/>
    <xf numFmtId="0" fontId="33" fillId="2" borderId="0" xfId="2" applyFont="1" applyFill="1" applyAlignment="1">
      <alignment wrapText="1"/>
    </xf>
    <xf numFmtId="0" fontId="33" fillId="2" borderId="16" xfId="2" applyFont="1" applyFill="1" applyBorder="1" applyAlignment="1">
      <alignment vertical="top"/>
    </xf>
    <xf numFmtId="0" fontId="33" fillId="2" borderId="17" xfId="2" applyFont="1" applyFill="1" applyBorder="1" applyAlignment="1">
      <alignment vertical="top" wrapText="1"/>
    </xf>
    <xf numFmtId="0" fontId="33" fillId="2" borderId="18" xfId="2" applyFont="1" applyFill="1" applyBorder="1" applyAlignment="1">
      <alignment vertical="top" wrapText="1"/>
    </xf>
    <xf numFmtId="0" fontId="35" fillId="2" borderId="24" xfId="2" applyFont="1" applyFill="1" applyBorder="1" applyAlignment="1">
      <alignment horizontal="center" vertical="top" wrapText="1"/>
    </xf>
    <xf numFmtId="0" fontId="35" fillId="2" borderId="25" xfId="2" applyFont="1" applyFill="1" applyBorder="1" applyAlignment="1">
      <alignment horizontal="center" vertical="top" wrapText="1"/>
    </xf>
    <xf numFmtId="0" fontId="11" fillId="2" borderId="25" xfId="2" applyFont="1" applyFill="1" applyBorder="1" applyAlignment="1">
      <alignment horizontal="center" vertical="top" wrapText="1"/>
    </xf>
    <xf numFmtId="0" fontId="35" fillId="2" borderId="26" xfId="2" applyFont="1" applyFill="1" applyBorder="1" applyAlignment="1">
      <alignment horizontal="center"/>
    </xf>
    <xf numFmtId="0" fontId="35" fillId="2" borderId="0" xfId="2" applyFont="1" applyFill="1"/>
    <xf numFmtId="0" fontId="36" fillId="2" borderId="14" xfId="2" applyFont="1" applyFill="1" applyBorder="1" applyAlignment="1">
      <alignment horizontal="center"/>
    </xf>
    <xf numFmtId="0" fontId="36" fillId="2" borderId="16" xfId="2" applyFont="1" applyFill="1" applyBorder="1" applyAlignment="1">
      <alignment horizontal="center"/>
    </xf>
    <xf numFmtId="0" fontId="37" fillId="2" borderId="10" xfId="2" applyFont="1" applyFill="1" applyBorder="1" applyAlignment="1">
      <alignment vertical="top" wrapText="1"/>
    </xf>
    <xf numFmtId="49" fontId="37" fillId="2" borderId="2" xfId="2" applyNumberFormat="1" applyFont="1" applyFill="1" applyBorder="1" applyAlignment="1">
      <alignment vertical="top" wrapText="1"/>
    </xf>
    <xf numFmtId="0" fontId="33" fillId="2" borderId="18" xfId="2" applyFont="1" applyFill="1" applyBorder="1" applyAlignment="1">
      <alignment horizontal="center"/>
    </xf>
    <xf numFmtId="0" fontId="33" fillId="2" borderId="15" xfId="2" applyFont="1" applyFill="1" applyBorder="1" applyAlignment="1">
      <alignment horizontal="center"/>
    </xf>
    <xf numFmtId="0" fontId="33" fillId="2" borderId="15" xfId="2" applyFont="1" applyFill="1" applyBorder="1"/>
    <xf numFmtId="0" fontId="33" fillId="2" borderId="27" xfId="2" applyFont="1" applyFill="1" applyBorder="1" applyAlignment="1">
      <alignment horizontal="center"/>
    </xf>
    <xf numFmtId="0" fontId="33" fillId="2" borderId="27" xfId="2" applyFont="1" applyFill="1" applyBorder="1"/>
    <xf numFmtId="0" fontId="33" fillId="2" borderId="27" xfId="2" applyFont="1" applyFill="1" applyBorder="1" applyAlignment="1">
      <alignment wrapText="1"/>
    </xf>
    <xf numFmtId="0" fontId="33" fillId="2" borderId="28" xfId="2" applyFont="1" applyFill="1" applyBorder="1"/>
    <xf numFmtId="49" fontId="32" fillId="2" borderId="21" xfId="2" applyNumberFormat="1" applyFont="1" applyFill="1" applyBorder="1" applyAlignment="1">
      <alignment horizontal="center"/>
    </xf>
    <xf numFmtId="0" fontId="33" fillId="2" borderId="6" xfId="2" applyFont="1" applyFill="1" applyBorder="1" applyAlignment="1">
      <alignment horizontal="center"/>
    </xf>
    <xf numFmtId="0" fontId="33" fillId="2" borderId="1" xfId="2" applyFont="1" applyFill="1" applyBorder="1" applyAlignment="1">
      <alignment horizontal="center"/>
    </xf>
    <xf numFmtId="0" fontId="33" fillId="2" borderId="1" xfId="2" applyFont="1" applyFill="1" applyBorder="1"/>
    <xf numFmtId="0" fontId="33" fillId="2" borderId="6" xfId="2" applyFont="1" applyFill="1" applyBorder="1"/>
    <xf numFmtId="0" fontId="33" fillId="2" borderId="3" xfId="2" applyFont="1" applyFill="1" applyBorder="1" applyAlignment="1">
      <alignment horizontal="center"/>
    </xf>
    <xf numFmtId="0" fontId="33" fillId="2" borderId="6" xfId="2" applyFont="1" applyFill="1" applyBorder="1" applyAlignment="1">
      <alignment wrapText="1"/>
    </xf>
    <xf numFmtId="0" fontId="33" fillId="2" borderId="29" xfId="2" applyFont="1" applyFill="1" applyBorder="1"/>
    <xf numFmtId="0" fontId="32" fillId="2" borderId="21" xfId="2" applyFont="1" applyFill="1" applyBorder="1" applyAlignment="1">
      <alignment horizontal="center"/>
    </xf>
    <xf numFmtId="0" fontId="33" fillId="2" borderId="5" xfId="2" applyFont="1" applyFill="1" applyBorder="1" applyAlignment="1"/>
    <xf numFmtId="0" fontId="33" fillId="2" borderId="5" xfId="2" applyFont="1" applyFill="1" applyBorder="1" applyAlignment="1">
      <alignment horizontal="center"/>
    </xf>
    <xf numFmtId="0" fontId="33" fillId="2" borderId="5" xfId="2" applyFont="1" applyFill="1" applyBorder="1"/>
    <xf numFmtId="0" fontId="33" fillId="2" borderId="11" xfId="2" applyFont="1" applyFill="1" applyBorder="1" applyAlignment="1">
      <alignment horizontal="center"/>
    </xf>
    <xf numFmtId="0" fontId="33" fillId="2" borderId="5" xfId="2" applyFont="1" applyFill="1" applyBorder="1" applyAlignment="1">
      <alignment wrapText="1"/>
    </xf>
    <xf numFmtId="0" fontId="33" fillId="2" borderId="23" xfId="2" applyFont="1" applyFill="1" applyBorder="1"/>
    <xf numFmtId="0" fontId="32" fillId="2" borderId="30" xfId="2" applyFont="1" applyFill="1" applyBorder="1" applyAlignment="1">
      <alignment horizontal="center"/>
    </xf>
    <xf numFmtId="0" fontId="33" fillId="2" borderId="1" xfId="2" applyFont="1" applyFill="1" applyBorder="1" applyAlignment="1"/>
    <xf numFmtId="0" fontId="33" fillId="2" borderId="3" xfId="2" applyFont="1" applyFill="1" applyBorder="1" applyAlignment="1">
      <alignment vertical="top"/>
    </xf>
    <xf numFmtId="0" fontId="33" fillId="2" borderId="8" xfId="2" applyFont="1" applyFill="1" applyBorder="1" applyAlignment="1">
      <alignment vertical="top"/>
    </xf>
    <xf numFmtId="0" fontId="33" fillId="2" borderId="7" xfId="2" applyFont="1" applyFill="1" applyBorder="1" applyAlignment="1">
      <alignment horizontal="center"/>
    </xf>
    <xf numFmtId="0" fontId="33" fillId="2" borderId="1" xfId="2" applyFont="1" applyFill="1" applyBorder="1" applyAlignment="1">
      <alignment wrapText="1"/>
    </xf>
    <xf numFmtId="0" fontId="33" fillId="2" borderId="7" xfId="2" applyFont="1" applyFill="1" applyBorder="1" applyAlignment="1">
      <alignment wrapText="1"/>
    </xf>
    <xf numFmtId="0" fontId="33" fillId="2" borderId="7" xfId="2" applyFont="1" applyFill="1" applyBorder="1"/>
    <xf numFmtId="0" fontId="33" fillId="2" borderId="22" xfId="2" applyFont="1" applyFill="1" applyBorder="1"/>
    <xf numFmtId="49" fontId="33" fillId="2" borderId="7" xfId="2" applyNumberFormat="1" applyFont="1" applyFill="1" applyBorder="1" applyAlignment="1"/>
    <xf numFmtId="0" fontId="33" fillId="2" borderId="31" xfId="2" applyFont="1" applyFill="1" applyBorder="1" applyAlignment="1">
      <alignment horizontal="center"/>
    </xf>
    <xf numFmtId="0" fontId="33" fillId="2" borderId="32" xfId="2" applyFont="1" applyFill="1" applyBorder="1"/>
    <xf numFmtId="0" fontId="32" fillId="2" borderId="33" xfId="2" applyFont="1" applyFill="1" applyBorder="1" applyAlignment="1">
      <alignment horizontal="center"/>
    </xf>
    <xf numFmtId="0" fontId="33" fillId="2" borderId="31" xfId="2" applyFont="1" applyFill="1" applyBorder="1"/>
    <xf numFmtId="0" fontId="33" fillId="2" borderId="34" xfId="2" applyFont="1" applyFill="1" applyBorder="1"/>
    <xf numFmtId="16" fontId="32" fillId="2" borderId="21" xfId="2" applyNumberFormat="1" applyFont="1" applyFill="1" applyBorder="1" applyAlignment="1">
      <alignment horizontal="center"/>
    </xf>
    <xf numFmtId="0" fontId="33" fillId="2" borderId="10" xfId="2" applyFont="1" applyFill="1" applyBorder="1" applyAlignment="1"/>
    <xf numFmtId="0" fontId="33" fillId="2" borderId="2" xfId="2" applyFont="1" applyFill="1" applyBorder="1" applyAlignment="1"/>
    <xf numFmtId="0" fontId="33" fillId="2" borderId="0" xfId="2" applyFont="1" applyFill="1" applyBorder="1"/>
    <xf numFmtId="0" fontId="33" fillId="2" borderId="25" xfId="2" applyFont="1" applyFill="1" applyBorder="1" applyAlignment="1">
      <alignment horizontal="center"/>
    </xf>
    <xf numFmtId="0" fontId="33" fillId="2" borderId="25" xfId="2" applyFont="1" applyFill="1" applyBorder="1" applyAlignment="1">
      <alignment wrapText="1"/>
    </xf>
    <xf numFmtId="0" fontId="33" fillId="2" borderId="25" xfId="2" applyFont="1" applyFill="1" applyBorder="1"/>
    <xf numFmtId="0" fontId="33" fillId="2" borderId="26" xfId="2" applyFont="1" applyFill="1" applyBorder="1"/>
    <xf numFmtId="0" fontId="36" fillId="2" borderId="35" xfId="2" applyFont="1" applyFill="1" applyBorder="1" applyAlignment="1">
      <alignment horizontal="center" vertical="top" wrapText="1"/>
    </xf>
    <xf numFmtId="0" fontId="33" fillId="2" borderId="27" xfId="2" applyFont="1" applyFill="1" applyBorder="1" applyAlignment="1">
      <alignment horizontal="center" vertical="top" wrapText="1"/>
    </xf>
    <xf numFmtId="0" fontId="33" fillId="2" borderId="19" xfId="2" applyFont="1" applyFill="1" applyBorder="1" applyAlignment="1">
      <alignment horizontal="center"/>
    </xf>
    <xf numFmtId="0" fontId="33" fillId="2" borderId="19" xfId="2" applyFont="1" applyFill="1" applyBorder="1"/>
    <xf numFmtId="0" fontId="33" fillId="2" borderId="10" xfId="2" applyFont="1" applyFill="1" applyBorder="1"/>
    <xf numFmtId="0" fontId="33" fillId="2" borderId="3" xfId="2" applyFont="1" applyFill="1" applyBorder="1"/>
    <xf numFmtId="0" fontId="33" fillId="2" borderId="8" xfId="2" applyFont="1" applyFill="1" applyBorder="1"/>
    <xf numFmtId="2" fontId="33" fillId="2" borderId="6" xfId="2" applyNumberFormat="1" applyFont="1" applyFill="1" applyBorder="1" applyAlignment="1">
      <alignment horizontal="center"/>
    </xf>
    <xf numFmtId="0" fontId="33" fillId="2" borderId="13" xfId="2" applyFont="1" applyFill="1" applyBorder="1"/>
    <xf numFmtId="0" fontId="32" fillId="2" borderId="38" xfId="2" applyFont="1" applyFill="1" applyBorder="1" applyAlignment="1">
      <alignment horizontal="center"/>
    </xf>
    <xf numFmtId="0" fontId="33" fillId="2" borderId="39" xfId="2" applyFont="1" applyFill="1" applyBorder="1" applyAlignment="1">
      <alignment horizontal="center"/>
    </xf>
    <xf numFmtId="0" fontId="33" fillId="2" borderId="40" xfId="2" applyFont="1" applyFill="1" applyBorder="1"/>
    <xf numFmtId="0" fontId="33" fillId="2" borderId="41" xfId="2" applyFont="1" applyFill="1" applyBorder="1"/>
    <xf numFmtId="2" fontId="33" fillId="2" borderId="39" xfId="2" applyNumberFormat="1" applyFont="1" applyFill="1" applyBorder="1" applyAlignment="1">
      <alignment horizontal="center"/>
    </xf>
    <xf numFmtId="0" fontId="33" fillId="2" borderId="39" xfId="2" applyFont="1" applyFill="1" applyBorder="1"/>
    <xf numFmtId="0" fontId="33" fillId="2" borderId="39" xfId="2" applyFont="1" applyFill="1" applyBorder="1" applyAlignment="1">
      <alignment wrapText="1"/>
    </xf>
    <xf numFmtId="0" fontId="33" fillId="2" borderId="42" xfId="2" applyFont="1" applyFill="1" applyBorder="1"/>
    <xf numFmtId="0" fontId="36" fillId="2" borderId="35" xfId="2" applyFont="1" applyFill="1" applyBorder="1" applyAlignment="1">
      <alignment horizontal="center"/>
    </xf>
    <xf numFmtId="0" fontId="37" fillId="2" borderId="27" xfId="2" applyFont="1" applyFill="1" applyBorder="1" applyAlignment="1">
      <alignment horizontal="center"/>
    </xf>
    <xf numFmtId="0" fontId="37" fillId="2" borderId="27" xfId="2" applyFont="1" applyFill="1" applyBorder="1"/>
    <xf numFmtId="0" fontId="33" fillId="2" borderId="1" xfId="2" applyFont="1" applyFill="1" applyBorder="1" applyAlignment="1">
      <alignment horizontal="center" wrapText="1"/>
    </xf>
    <xf numFmtId="49" fontId="32" fillId="2" borderId="30" xfId="2" applyNumberFormat="1" applyFont="1" applyFill="1" applyBorder="1" applyAlignment="1">
      <alignment horizontal="center"/>
    </xf>
    <xf numFmtId="0" fontId="33" fillId="2" borderId="1" xfId="2" applyFont="1" applyFill="1" applyBorder="1" applyAlignment="1">
      <alignment horizontal="center" vertical="center"/>
    </xf>
    <xf numFmtId="0" fontId="33" fillId="2" borderId="32" xfId="2" applyFont="1" applyFill="1" applyBorder="1" applyAlignment="1">
      <alignment wrapText="1"/>
    </xf>
    <xf numFmtId="49" fontId="32" fillId="2" borderId="43" xfId="2" applyNumberFormat="1" applyFont="1" applyFill="1" applyBorder="1" applyAlignment="1">
      <alignment horizontal="center"/>
    </xf>
    <xf numFmtId="0" fontId="33" fillId="2" borderId="11" xfId="2" applyFont="1" applyFill="1" applyBorder="1"/>
    <xf numFmtId="0" fontId="33" fillId="2" borderId="9" xfId="2" applyFont="1" applyFill="1" applyBorder="1"/>
    <xf numFmtId="0" fontId="32" fillId="2" borderId="6" xfId="2" applyFont="1" applyFill="1" applyBorder="1" applyAlignment="1">
      <alignment horizontal="center" wrapText="1"/>
    </xf>
    <xf numFmtId="0" fontId="32" fillId="2" borderId="3" xfId="2" applyFont="1" applyFill="1" applyBorder="1"/>
    <xf numFmtId="0" fontId="32" fillId="2" borderId="8" xfId="2" applyFont="1" applyFill="1" applyBorder="1"/>
    <xf numFmtId="0" fontId="32" fillId="2" borderId="6" xfId="2" applyFont="1" applyFill="1" applyBorder="1" applyAlignment="1">
      <alignment horizontal="center"/>
    </xf>
    <xf numFmtId="0" fontId="32" fillId="2" borderId="6" xfId="2" applyFont="1" applyFill="1" applyBorder="1"/>
    <xf numFmtId="0" fontId="32" fillId="2" borderId="6" xfId="2" applyFont="1" applyFill="1" applyBorder="1" applyAlignment="1">
      <alignment wrapText="1"/>
    </xf>
    <xf numFmtId="0" fontId="32" fillId="2" borderId="1" xfId="2" applyFont="1" applyFill="1" applyBorder="1" applyAlignment="1">
      <alignment horizontal="center" wrapText="1"/>
    </xf>
    <xf numFmtId="0" fontId="32" fillId="2" borderId="1" xfId="2" applyFont="1" applyFill="1" applyBorder="1" applyAlignment="1">
      <alignment wrapText="1"/>
    </xf>
    <xf numFmtId="0" fontId="32" fillId="2" borderId="1" xfId="2" applyFont="1" applyFill="1" applyBorder="1" applyAlignment="1">
      <alignment horizontal="center"/>
    </xf>
    <xf numFmtId="0" fontId="32" fillId="2" borderId="1" xfId="2" applyFont="1" applyFill="1" applyBorder="1"/>
    <xf numFmtId="0" fontId="33" fillId="2" borderId="1" xfId="2" applyFont="1" applyFill="1" applyBorder="1" applyAlignment="1">
      <alignment horizontal="left" wrapText="1"/>
    </xf>
    <xf numFmtId="0" fontId="33" fillId="2" borderId="10" xfId="2" applyFont="1" applyFill="1" applyBorder="1" applyAlignment="1">
      <alignment wrapText="1"/>
    </xf>
    <xf numFmtId="165" fontId="33" fillId="2" borderId="1" xfId="2" applyNumberFormat="1" applyFont="1" applyFill="1" applyBorder="1" applyAlignment="1">
      <alignment horizontal="center"/>
    </xf>
    <xf numFmtId="0" fontId="33" fillId="2" borderId="29" xfId="2" applyFont="1" applyFill="1" applyBorder="1" applyAlignment="1">
      <alignment vertical="center" wrapText="1"/>
    </xf>
    <xf numFmtId="0" fontId="32" fillId="2" borderId="33" xfId="2" applyFont="1" applyFill="1" applyBorder="1" applyAlignment="1">
      <alignment horizontal="left" vertical="center" wrapText="1"/>
    </xf>
    <xf numFmtId="0" fontId="33" fillId="2" borderId="31" xfId="2" applyFont="1" applyFill="1" applyBorder="1" applyAlignment="1">
      <alignment horizontal="left" vertical="center" wrapText="1"/>
    </xf>
    <xf numFmtId="0" fontId="33" fillId="2" borderId="7" xfId="2" applyFont="1" applyFill="1" applyBorder="1" applyAlignment="1">
      <alignment horizontal="left" vertical="center" wrapText="1"/>
    </xf>
    <xf numFmtId="165" fontId="33" fillId="2" borderId="1" xfId="2" applyNumberFormat="1" applyFont="1" applyFill="1" applyBorder="1" applyAlignment="1">
      <alignment horizontal="center" wrapText="1"/>
    </xf>
    <xf numFmtId="0" fontId="35" fillId="2" borderId="32" xfId="2" applyFont="1" applyFill="1" applyBorder="1" applyAlignment="1">
      <alignment wrapText="1"/>
    </xf>
    <xf numFmtId="0" fontId="33" fillId="2" borderId="0" xfId="2" applyFont="1" applyFill="1" applyAlignment="1">
      <alignment horizontal="left" vertical="center" wrapText="1"/>
    </xf>
    <xf numFmtId="0" fontId="32" fillId="2" borderId="43" xfId="2" applyFont="1" applyFill="1" applyBorder="1" applyAlignment="1">
      <alignment horizontal="left" vertical="center" wrapText="1"/>
    </xf>
    <xf numFmtId="0" fontId="38" fillId="2" borderId="11" xfId="2" applyFont="1" applyFill="1" applyBorder="1" applyAlignment="1">
      <alignment horizontal="left" vertical="center" wrapText="1"/>
    </xf>
    <xf numFmtId="0" fontId="38" fillId="2" borderId="5" xfId="2" applyFont="1" applyFill="1" applyBorder="1" applyAlignment="1">
      <alignment horizontal="left" vertical="center" wrapText="1"/>
    </xf>
    <xf numFmtId="0" fontId="33" fillId="2" borderId="23" xfId="2" applyFont="1" applyFill="1" applyBorder="1" applyAlignment="1">
      <alignment horizontal="left" wrapText="1"/>
    </xf>
    <xf numFmtId="0" fontId="32" fillId="2" borderId="30" xfId="2" applyFont="1" applyFill="1" applyBorder="1" applyAlignment="1">
      <alignment horizontal="left" wrapText="1"/>
    </xf>
    <xf numFmtId="49" fontId="33" fillId="2" borderId="6" xfId="2" applyNumberFormat="1" applyFont="1" applyFill="1" applyBorder="1" applyAlignment="1">
      <alignment horizontal="center" wrapText="1"/>
    </xf>
    <xf numFmtId="0" fontId="33" fillId="2" borderId="6" xfId="2" applyFont="1" applyFill="1" applyBorder="1" applyAlignment="1">
      <alignment horizontal="center" wrapText="1"/>
    </xf>
    <xf numFmtId="0" fontId="33" fillId="2" borderId="6" xfId="2" applyFont="1" applyFill="1" applyBorder="1" applyAlignment="1">
      <alignment horizontal="left" wrapText="1"/>
    </xf>
    <xf numFmtId="0" fontId="33" fillId="2" borderId="31" xfId="2" applyFont="1" applyFill="1" applyBorder="1" applyAlignment="1">
      <alignment horizontal="left" wrapText="1"/>
    </xf>
    <xf numFmtId="0" fontId="33" fillId="2" borderId="7" xfId="2" applyFont="1" applyFill="1" applyBorder="1" applyAlignment="1">
      <alignment horizontal="center" wrapText="1"/>
    </xf>
    <xf numFmtId="0" fontId="33" fillId="2" borderId="7" xfId="2" applyFont="1" applyFill="1" applyBorder="1" applyAlignment="1">
      <alignment horizontal="center" vertical="top"/>
    </xf>
    <xf numFmtId="0" fontId="33" fillId="2" borderId="7" xfId="2" applyFont="1" applyFill="1" applyBorder="1" applyAlignment="1">
      <alignment horizontal="left" vertical="top" wrapText="1"/>
    </xf>
    <xf numFmtId="165" fontId="33" fillId="2" borderId="1" xfId="2" applyNumberFormat="1" applyFont="1" applyFill="1" applyBorder="1" applyAlignment="1">
      <alignment horizontal="center" vertical="center" wrapText="1"/>
    </xf>
    <xf numFmtId="0" fontId="33" fillId="2" borderId="1" xfId="2" applyFont="1" applyFill="1" applyBorder="1" applyAlignment="1">
      <alignment horizontal="left" vertical="center" wrapText="1"/>
    </xf>
    <xf numFmtId="0" fontId="33" fillId="2" borderId="23" xfId="2" applyFont="1" applyFill="1" applyBorder="1" applyAlignment="1">
      <alignment horizontal="left" vertical="center" wrapText="1"/>
    </xf>
    <xf numFmtId="0" fontId="33" fillId="2" borderId="5" xfId="2" applyFont="1" applyFill="1" applyBorder="1" applyAlignment="1">
      <alignment horizontal="left" vertical="center" wrapText="1"/>
    </xf>
    <xf numFmtId="0" fontId="33" fillId="2" borderId="13" xfId="2" applyFont="1" applyFill="1" applyBorder="1" applyAlignment="1">
      <alignment horizontal="left" wrapText="1"/>
    </xf>
    <xf numFmtId="0" fontId="33" fillId="2" borderId="9" xfId="2" applyFont="1" applyFill="1" applyBorder="1" applyAlignment="1">
      <alignment horizontal="left" wrapText="1"/>
    </xf>
    <xf numFmtId="0" fontId="33" fillId="2" borderId="5" xfId="2" applyFont="1" applyFill="1" applyBorder="1" applyAlignment="1">
      <alignment horizontal="left" wrapText="1"/>
    </xf>
    <xf numFmtId="0" fontId="33" fillId="2" borderId="9" xfId="2" applyFont="1" applyFill="1" applyBorder="1" applyAlignment="1">
      <alignment horizontal="left" vertical="center" wrapText="1"/>
    </xf>
    <xf numFmtId="0" fontId="33" fillId="2" borderId="7" xfId="2" applyFont="1" applyFill="1" applyBorder="1" applyAlignment="1">
      <alignment horizontal="center" vertical="center" wrapText="1"/>
    </xf>
    <xf numFmtId="0" fontId="33" fillId="2" borderId="31" xfId="2" applyFont="1" applyFill="1" applyBorder="1" applyAlignment="1">
      <alignment wrapText="1"/>
    </xf>
    <xf numFmtId="0" fontId="33" fillId="2" borderId="34" xfId="2" applyFont="1" applyFill="1" applyBorder="1" applyAlignment="1">
      <alignment wrapText="1"/>
    </xf>
    <xf numFmtId="0" fontId="32" fillId="2" borderId="5" xfId="2" applyFont="1" applyFill="1" applyBorder="1" applyAlignment="1">
      <alignment wrapText="1"/>
    </xf>
    <xf numFmtId="0" fontId="32" fillId="2" borderId="43" xfId="2" applyFont="1" applyFill="1" applyBorder="1" applyAlignment="1">
      <alignment horizontal="center"/>
    </xf>
    <xf numFmtId="0" fontId="33" fillId="2" borderId="11" xfId="2" applyFont="1" applyFill="1" applyBorder="1" applyAlignment="1">
      <alignment wrapText="1"/>
    </xf>
    <xf numFmtId="0" fontId="33" fillId="2" borderId="9" xfId="2" applyFont="1" applyFill="1" applyBorder="1" applyAlignment="1">
      <alignment wrapText="1"/>
    </xf>
    <xf numFmtId="0" fontId="33" fillId="2" borderId="7" xfId="2" applyFont="1" applyFill="1" applyBorder="1" applyAlignment="1">
      <alignment vertical="top"/>
    </xf>
    <xf numFmtId="0" fontId="33" fillId="2" borderId="2" xfId="2" applyFont="1" applyFill="1" applyBorder="1" applyAlignment="1">
      <alignment horizontal="center"/>
    </xf>
    <xf numFmtId="0" fontId="33" fillId="2" borderId="8" xfId="2" applyFont="1" applyFill="1" applyBorder="1" applyAlignment="1">
      <alignment horizontal="center"/>
    </xf>
    <xf numFmtId="0" fontId="33" fillId="2" borderId="44" xfId="2" applyFont="1" applyFill="1" applyBorder="1" applyAlignment="1">
      <alignment horizontal="center"/>
    </xf>
    <xf numFmtId="0" fontId="33" fillId="2" borderId="9" xfId="2" applyFont="1" applyFill="1" applyBorder="1" applyAlignment="1">
      <alignment horizontal="center"/>
    </xf>
    <xf numFmtId="0" fontId="33" fillId="2" borderId="45" xfId="2" applyFont="1" applyFill="1" applyBorder="1" applyAlignment="1">
      <alignment horizontal="center"/>
    </xf>
    <xf numFmtId="0" fontId="33" fillId="2" borderId="46" xfId="2" applyFont="1" applyFill="1" applyBorder="1" applyAlignment="1">
      <alignment horizontal="center"/>
    </xf>
    <xf numFmtId="0" fontId="33" fillId="2" borderId="3" xfId="2" applyFont="1" applyFill="1" applyBorder="1" applyAlignment="1">
      <alignment wrapText="1"/>
    </xf>
    <xf numFmtId="0" fontId="33" fillId="2" borderId="8" xfId="2" applyFont="1" applyFill="1" applyBorder="1" applyAlignment="1">
      <alignment wrapText="1"/>
    </xf>
    <xf numFmtId="0" fontId="33" fillId="2" borderId="10" xfId="2" applyFont="1" applyFill="1" applyBorder="1" applyAlignment="1">
      <alignment horizontal="center"/>
    </xf>
    <xf numFmtId="0" fontId="33" fillId="2" borderId="23" xfId="2" applyFont="1" applyFill="1" applyBorder="1" applyAlignment="1">
      <alignment wrapText="1"/>
    </xf>
    <xf numFmtId="0" fontId="39" fillId="2" borderId="6" xfId="2" applyFont="1" applyFill="1" applyBorder="1" applyAlignment="1">
      <alignment horizontal="center" wrapText="1"/>
    </xf>
    <xf numFmtId="0" fontId="32" fillId="2" borderId="3" xfId="2" applyFont="1" applyFill="1" applyBorder="1" applyAlignment="1">
      <alignment wrapText="1"/>
    </xf>
    <xf numFmtId="0" fontId="32" fillId="2" borderId="10" xfId="2" applyFont="1" applyFill="1" applyBorder="1" applyAlignment="1">
      <alignment horizontal="center"/>
    </xf>
    <xf numFmtId="0" fontId="32" fillId="2" borderId="32" xfId="2" applyFont="1" applyFill="1" applyBorder="1" applyAlignment="1">
      <alignment wrapText="1"/>
    </xf>
    <xf numFmtId="0" fontId="33" fillId="2" borderId="2" xfId="2" applyFont="1" applyFill="1" applyBorder="1"/>
    <xf numFmtId="49" fontId="32" fillId="2" borderId="47" xfId="2" applyNumberFormat="1" applyFont="1" applyFill="1" applyBorder="1" applyAlignment="1">
      <alignment horizontal="center"/>
    </xf>
    <xf numFmtId="0" fontId="33" fillId="2" borderId="0" xfId="2" applyFont="1" applyFill="1" applyBorder="1" applyAlignment="1">
      <alignment horizontal="center"/>
    </xf>
    <xf numFmtId="0" fontId="32" fillId="2" borderId="47" xfId="2" applyFont="1" applyFill="1" applyBorder="1" applyAlignment="1">
      <alignment horizontal="center"/>
    </xf>
    <xf numFmtId="0" fontId="33" fillId="2" borderId="5" xfId="2" applyFont="1" applyFill="1" applyBorder="1" applyAlignment="1">
      <alignment vertical="top"/>
    </xf>
    <xf numFmtId="0" fontId="33" fillId="2" borderId="2" xfId="2" applyFont="1" applyFill="1" applyBorder="1" applyAlignment="1">
      <alignment wrapText="1"/>
    </xf>
    <xf numFmtId="0" fontId="33" fillId="2" borderId="29" xfId="2" applyFont="1" applyFill="1" applyBorder="1" applyAlignment="1">
      <alignment wrapText="1"/>
    </xf>
    <xf numFmtId="0" fontId="33" fillId="2" borderId="34" xfId="2" applyFont="1" applyFill="1" applyBorder="1" applyAlignment="1">
      <alignment horizontal="center"/>
    </xf>
    <xf numFmtId="49" fontId="32" fillId="2" borderId="48" xfId="2" applyNumberFormat="1" applyFont="1" applyFill="1" applyBorder="1" applyAlignment="1">
      <alignment horizontal="center"/>
    </xf>
    <xf numFmtId="0" fontId="33" fillId="2" borderId="49" xfId="2" applyFont="1" applyFill="1" applyBorder="1" applyAlignment="1">
      <alignment horizontal="center"/>
    </xf>
    <xf numFmtId="0" fontId="33" fillId="2" borderId="49" xfId="2" applyFont="1" applyFill="1" applyBorder="1"/>
    <xf numFmtId="0" fontId="33" fillId="2" borderId="13" xfId="2" applyFont="1" applyFill="1" applyBorder="1" applyAlignment="1">
      <alignment horizontal="center"/>
    </xf>
    <xf numFmtId="0" fontId="33" fillId="2" borderId="3" xfId="2" applyFont="1" applyFill="1" applyBorder="1" applyAlignment="1"/>
    <xf numFmtId="0" fontId="33" fillId="2" borderId="8" xfId="2" applyFont="1" applyFill="1" applyBorder="1" applyAlignment="1"/>
    <xf numFmtId="0" fontId="33" fillId="2" borderId="49" xfId="2" applyFont="1" applyFill="1" applyBorder="1" applyAlignment="1">
      <alignment wrapText="1"/>
    </xf>
    <xf numFmtId="0" fontId="33" fillId="2" borderId="13" xfId="2" applyFont="1" applyFill="1" applyBorder="1" applyAlignment="1">
      <alignment wrapText="1"/>
    </xf>
    <xf numFmtId="0" fontId="32" fillId="2" borderId="23" xfId="2" applyFont="1" applyFill="1" applyBorder="1"/>
    <xf numFmtId="0" fontId="33" fillId="2" borderId="6" xfId="2" applyFont="1" applyFill="1" applyBorder="1" applyAlignment="1">
      <alignment horizontal="center" vertical="top"/>
    </xf>
    <xf numFmtId="0" fontId="30" fillId="2" borderId="33" xfId="2" applyFont="1" applyFill="1" applyBorder="1" applyAlignment="1">
      <alignment horizontal="center"/>
    </xf>
    <xf numFmtId="0" fontId="33" fillId="2" borderId="5" xfId="2" applyFont="1" applyFill="1" applyBorder="1" applyAlignment="1">
      <alignment horizontal="center" vertical="top"/>
    </xf>
    <xf numFmtId="49" fontId="33" fillId="2" borderId="2" xfId="2" applyNumberFormat="1" applyFont="1" applyFill="1" applyBorder="1" applyAlignment="1">
      <alignment wrapText="1"/>
    </xf>
    <xf numFmtId="49" fontId="32" fillId="2" borderId="50" xfId="2" applyNumberFormat="1" applyFont="1" applyFill="1" applyBorder="1" applyAlignment="1">
      <alignment horizontal="center"/>
    </xf>
    <xf numFmtId="0" fontId="32" fillId="2" borderId="32" xfId="2" applyFont="1" applyFill="1" applyBorder="1"/>
    <xf numFmtId="0" fontId="33" fillId="2" borderId="7" xfId="2" applyFont="1" applyFill="1" applyBorder="1" applyAlignment="1"/>
    <xf numFmtId="0" fontId="33" fillId="2" borderId="4" xfId="2" applyFont="1" applyFill="1" applyBorder="1"/>
    <xf numFmtId="0" fontId="33" fillId="2" borderId="4" xfId="2" applyFont="1" applyFill="1" applyBorder="1" applyAlignment="1">
      <alignment horizontal="center"/>
    </xf>
    <xf numFmtId="0" fontId="33" fillId="2" borderId="51" xfId="2" applyFont="1" applyFill="1" applyBorder="1"/>
    <xf numFmtId="0" fontId="33" fillId="2" borderId="51" xfId="2" applyFont="1" applyFill="1" applyBorder="1" applyAlignment="1">
      <alignment wrapText="1"/>
    </xf>
    <xf numFmtId="0" fontId="33" fillId="2" borderId="34" xfId="2" applyFont="1" applyFill="1" applyBorder="1" applyAlignment="1"/>
    <xf numFmtId="0" fontId="33" fillId="2" borderId="15" xfId="2" applyFont="1" applyFill="1" applyBorder="1" applyAlignment="1">
      <alignment wrapText="1"/>
    </xf>
    <xf numFmtId="0" fontId="33" fillId="2" borderId="52" xfId="2" applyFont="1" applyFill="1" applyBorder="1"/>
    <xf numFmtId="0" fontId="32" fillId="2" borderId="24" xfId="2" applyFont="1" applyFill="1" applyBorder="1" applyAlignment="1">
      <alignment horizontal="center"/>
    </xf>
    <xf numFmtId="0" fontId="36" fillId="2" borderId="50" xfId="2" applyFont="1" applyFill="1" applyBorder="1" applyAlignment="1">
      <alignment horizontal="center" vertical="top" wrapText="1"/>
    </xf>
    <xf numFmtId="0" fontId="33" fillId="2" borderId="5" xfId="2" applyFont="1" applyFill="1" applyBorder="1" applyAlignment="1">
      <alignment horizontal="center" vertical="top" wrapText="1"/>
    </xf>
    <xf numFmtId="0" fontId="34" fillId="2" borderId="7" xfId="2" applyFont="1" applyFill="1" applyBorder="1" applyAlignment="1">
      <alignment horizontal="center" vertical="top" wrapText="1"/>
    </xf>
    <xf numFmtId="0" fontId="33" fillId="2" borderId="7" xfId="2" applyFont="1" applyFill="1" applyBorder="1" applyAlignment="1">
      <alignment horizontal="center" vertical="top" wrapText="1"/>
    </xf>
    <xf numFmtId="0" fontId="34" fillId="2" borderId="5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wrapText="1"/>
    </xf>
    <xf numFmtId="0" fontId="33" fillId="2" borderId="31" xfId="2" applyFont="1" applyFill="1" applyBorder="1" applyAlignment="1"/>
    <xf numFmtId="0" fontId="32" fillId="2" borderId="21" xfId="2" applyFont="1" applyFill="1" applyBorder="1" applyAlignment="1">
      <alignment horizontal="center" vertical="top" wrapText="1"/>
    </xf>
    <xf numFmtId="0" fontId="12" fillId="2" borderId="10" xfId="2" applyFont="1" applyFill="1" applyBorder="1" applyAlignment="1">
      <alignment vertical="top" wrapText="1"/>
    </xf>
    <xf numFmtId="0" fontId="12" fillId="2" borderId="2" xfId="2" applyFont="1" applyFill="1" applyBorder="1" applyAlignment="1">
      <alignment vertical="top" wrapText="1"/>
    </xf>
    <xf numFmtId="0" fontId="32" fillId="2" borderId="10" xfId="2" applyFont="1" applyFill="1" applyBorder="1" applyAlignment="1">
      <alignment wrapText="1"/>
    </xf>
    <xf numFmtId="0" fontId="32" fillId="2" borderId="4" xfId="2" applyFont="1" applyFill="1" applyBorder="1" applyAlignment="1">
      <alignment horizontal="center"/>
    </xf>
    <xf numFmtId="0" fontId="30" fillId="2" borderId="31" xfId="2" applyFont="1" applyFill="1" applyBorder="1" applyAlignment="1">
      <alignment vertical="top" wrapText="1"/>
    </xf>
    <xf numFmtId="0" fontId="30" fillId="2" borderId="7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12" fillId="2" borderId="31" xfId="2" applyFont="1" applyFill="1" applyBorder="1" applyAlignment="1">
      <alignment vertical="top" wrapText="1"/>
    </xf>
    <xf numFmtId="0" fontId="12" fillId="2" borderId="34" xfId="2" applyFont="1" applyFill="1" applyBorder="1" applyAlignment="1">
      <alignment vertical="top" wrapText="1"/>
    </xf>
    <xf numFmtId="0" fontId="35" fillId="2" borderId="1" xfId="2" applyFont="1" applyFill="1" applyBorder="1" applyAlignment="1">
      <alignment wrapText="1"/>
    </xf>
    <xf numFmtId="0" fontId="40" fillId="2" borderId="32" xfId="2" applyFont="1" applyFill="1" applyBorder="1"/>
    <xf numFmtId="0" fontId="30" fillId="2" borderId="11" xfId="2" applyFont="1" applyFill="1" applyBorder="1" applyAlignment="1">
      <alignment vertical="top" wrapText="1"/>
    </xf>
    <xf numFmtId="0" fontId="30" fillId="2" borderId="5" xfId="2" applyFont="1" applyFill="1" applyBorder="1" applyAlignment="1">
      <alignment horizontal="center" vertical="top" wrapText="1"/>
    </xf>
    <xf numFmtId="0" fontId="32" fillId="2" borderId="21" xfId="2" applyFont="1" applyFill="1" applyBorder="1" applyAlignment="1">
      <alignment horizontal="center" wrapText="1"/>
    </xf>
    <xf numFmtId="0" fontId="33" fillId="2" borderId="5" xfId="2" applyFont="1" applyFill="1" applyBorder="1" applyAlignment="1">
      <alignment horizontal="center" wrapText="1"/>
    </xf>
    <xf numFmtId="0" fontId="30" fillId="2" borderId="33" xfId="2" applyFont="1" applyFill="1" applyBorder="1" applyAlignment="1">
      <alignment horizontal="center" vertical="top" wrapText="1"/>
    </xf>
    <xf numFmtId="0" fontId="12" fillId="2" borderId="7" xfId="2" applyFont="1" applyFill="1" applyBorder="1" applyAlignment="1">
      <alignment horizontal="center" vertical="top" wrapText="1"/>
    </xf>
    <xf numFmtId="0" fontId="33" fillId="2" borderId="5" xfId="2" applyFont="1" applyFill="1" applyBorder="1" applyAlignment="1">
      <alignment horizontal="center" vertical="center"/>
    </xf>
    <xf numFmtId="0" fontId="35" fillId="2" borderId="7" xfId="2" applyFont="1" applyFill="1" applyBorder="1" applyAlignment="1">
      <alignment horizontal="center"/>
    </xf>
    <xf numFmtId="0" fontId="35" fillId="2" borderId="31" xfId="2" applyFont="1" applyFill="1" applyBorder="1" applyAlignment="1">
      <alignment horizontal="center"/>
    </xf>
    <xf numFmtId="0" fontId="35" fillId="2" borderId="31" xfId="2" applyFont="1" applyFill="1" applyBorder="1"/>
    <xf numFmtId="0" fontId="35" fillId="2" borderId="34" xfId="2" applyFont="1" applyFill="1" applyBorder="1" applyAlignment="1">
      <alignment horizontal="center"/>
    </xf>
    <xf numFmtId="0" fontId="35" fillId="2" borderId="1" xfId="2" applyFont="1" applyFill="1" applyBorder="1" applyAlignment="1">
      <alignment horizontal="center"/>
    </xf>
    <xf numFmtId="0" fontId="30" fillId="2" borderId="43" xfId="2" applyFont="1" applyFill="1" applyBorder="1" applyAlignment="1">
      <alignment horizontal="center" vertical="top" wrapText="1"/>
    </xf>
    <xf numFmtId="0" fontId="35" fillId="2" borderId="5" xfId="2" applyFont="1" applyFill="1" applyBorder="1" applyAlignment="1">
      <alignment horizontal="center"/>
    </xf>
    <xf numFmtId="0" fontId="12" fillId="2" borderId="11" xfId="2" applyFont="1" applyFill="1" applyBorder="1" applyAlignment="1">
      <alignment vertical="top" wrapText="1"/>
    </xf>
    <xf numFmtId="0" fontId="12" fillId="2" borderId="9" xfId="2" applyFont="1" applyFill="1" applyBorder="1" applyAlignment="1">
      <alignment vertical="top" wrapText="1"/>
    </xf>
    <xf numFmtId="0" fontId="35" fillId="2" borderId="11" xfId="2" applyFont="1" applyFill="1" applyBorder="1" applyAlignment="1">
      <alignment horizontal="center"/>
    </xf>
    <xf numFmtId="0" fontId="35" fillId="2" borderId="11" xfId="2" applyFont="1" applyFill="1" applyBorder="1"/>
    <xf numFmtId="0" fontId="35" fillId="2" borderId="9" xfId="2" applyFont="1" applyFill="1" applyBorder="1" applyAlignment="1">
      <alignment horizontal="center"/>
    </xf>
    <xf numFmtId="0" fontId="35" fillId="2" borderId="6" xfId="2" applyFont="1" applyFill="1" applyBorder="1" applyAlignment="1">
      <alignment horizontal="center"/>
    </xf>
    <xf numFmtId="0" fontId="32" fillId="2" borderId="29" xfId="2" applyFont="1" applyFill="1" applyBorder="1"/>
    <xf numFmtId="0" fontId="33" fillId="2" borderId="46" xfId="2" applyFont="1" applyFill="1" applyBorder="1"/>
    <xf numFmtId="49" fontId="33" fillId="2" borderId="2" xfId="2" applyNumberFormat="1" applyFont="1" applyFill="1" applyBorder="1" applyAlignment="1">
      <alignment horizontal="center"/>
    </xf>
    <xf numFmtId="0" fontId="33" fillId="2" borderId="0" xfId="2" applyFont="1" applyFill="1" applyBorder="1" applyAlignment="1">
      <alignment wrapText="1"/>
    </xf>
    <xf numFmtId="0" fontId="32" fillId="2" borderId="48" xfId="2" applyFont="1" applyFill="1" applyBorder="1" applyAlignment="1">
      <alignment horizontal="center" vertical="top"/>
    </xf>
    <xf numFmtId="0" fontId="33" fillId="2" borderId="6" xfId="2" applyFont="1" applyFill="1" applyBorder="1" applyAlignment="1">
      <alignment vertical="top" wrapText="1"/>
    </xf>
    <xf numFmtId="0" fontId="33" fillId="2" borderId="6" xfId="2" applyFont="1" applyFill="1" applyBorder="1" applyAlignment="1">
      <alignment horizontal="center" vertical="top" wrapText="1"/>
    </xf>
    <xf numFmtId="0" fontId="32" fillId="2" borderId="47" xfId="2" applyFont="1" applyFill="1" applyBorder="1" applyAlignment="1">
      <alignment horizontal="center" vertical="top"/>
    </xf>
    <xf numFmtId="0" fontId="33" fillId="2" borderId="0" xfId="2" applyFont="1" applyFill="1" applyBorder="1" applyAlignment="1">
      <alignment vertical="top" wrapText="1"/>
    </xf>
    <xf numFmtId="0" fontId="33" fillId="2" borderId="34" xfId="2" applyFont="1" applyFill="1" applyBorder="1" applyAlignment="1">
      <alignment vertical="top" wrapText="1"/>
    </xf>
    <xf numFmtId="0" fontId="33" fillId="2" borderId="5" xfId="2" applyFont="1" applyFill="1" applyBorder="1" applyAlignment="1">
      <alignment vertical="top" wrapText="1"/>
    </xf>
    <xf numFmtId="0" fontId="33" fillId="2" borderId="7" xfId="2" applyFont="1" applyFill="1" applyBorder="1" applyAlignment="1">
      <alignment vertical="top" wrapText="1"/>
    </xf>
    <xf numFmtId="0" fontId="33" fillId="2" borderId="1" xfId="2" applyFont="1" applyFill="1" applyBorder="1" applyAlignment="1">
      <alignment vertical="top" wrapText="1"/>
    </xf>
    <xf numFmtId="0" fontId="32" fillId="2" borderId="50" xfId="2" applyFont="1" applyFill="1" applyBorder="1" applyAlignment="1">
      <alignment horizontal="center" vertical="top"/>
    </xf>
    <xf numFmtId="0" fontId="33" fillId="2" borderId="13" xfId="2" applyFont="1" applyFill="1" applyBorder="1" applyAlignment="1">
      <alignment vertical="top" wrapText="1"/>
    </xf>
    <xf numFmtId="0" fontId="33" fillId="2" borderId="9" xfId="2" applyFont="1" applyFill="1" applyBorder="1" applyAlignment="1">
      <alignment vertical="top" wrapText="1"/>
    </xf>
    <xf numFmtId="49" fontId="33" fillId="2" borderId="1" xfId="2" applyNumberFormat="1" applyFont="1" applyFill="1" applyBorder="1" applyAlignment="1">
      <alignment horizontal="center"/>
    </xf>
    <xf numFmtId="0" fontId="30" fillId="2" borderId="50" xfId="2" applyFont="1" applyFill="1" applyBorder="1" applyAlignment="1">
      <alignment horizontal="center" vertical="top"/>
    </xf>
    <xf numFmtId="0" fontId="30" fillId="2" borderId="43" xfId="2" applyFont="1" applyFill="1" applyBorder="1" applyAlignment="1">
      <alignment horizontal="center" vertical="top"/>
    </xf>
    <xf numFmtId="0" fontId="32" fillId="2" borderId="5" xfId="2" applyFont="1" applyFill="1" applyBorder="1" applyAlignment="1">
      <alignment horizontal="center" wrapText="1"/>
    </xf>
    <xf numFmtId="0" fontId="33" fillId="2" borderId="10" xfId="2" applyFont="1" applyFill="1" applyBorder="1" applyAlignment="1">
      <alignment vertical="top" wrapText="1"/>
    </xf>
    <xf numFmtId="0" fontId="33" fillId="2" borderId="2" xfId="2" applyFont="1" applyFill="1" applyBorder="1" applyAlignment="1">
      <alignment vertical="top" wrapText="1"/>
    </xf>
    <xf numFmtId="0" fontId="30" fillId="2" borderId="21" xfId="2" applyFont="1" applyFill="1" applyBorder="1" applyAlignment="1">
      <alignment horizontal="center" vertical="top"/>
    </xf>
    <xf numFmtId="0" fontId="33" fillId="2" borderId="31" xfId="2" applyFont="1" applyFill="1" applyBorder="1" applyAlignment="1">
      <alignment vertical="top" wrapText="1"/>
    </xf>
    <xf numFmtId="0" fontId="38" fillId="2" borderId="6" xfId="2" applyFont="1" applyFill="1" applyBorder="1" applyAlignment="1">
      <alignment horizontal="left" wrapText="1"/>
    </xf>
    <xf numFmtId="0" fontId="33" fillId="2" borderId="5" xfId="2" applyFont="1" applyFill="1" applyBorder="1" applyAlignment="1">
      <alignment horizontal="left" vertical="top" wrapText="1"/>
    </xf>
    <xf numFmtId="0" fontId="33" fillId="2" borderId="5" xfId="2" applyFont="1" applyFill="1" applyBorder="1" applyAlignment="1">
      <alignment horizontal="left"/>
    </xf>
    <xf numFmtId="49" fontId="32" fillId="2" borderId="21" xfId="2" applyNumberFormat="1" applyFont="1" applyFill="1" applyBorder="1" applyAlignment="1">
      <alignment horizontal="center" vertical="top"/>
    </xf>
    <xf numFmtId="0" fontId="41" fillId="2" borderId="1" xfId="2" applyFont="1" applyFill="1" applyBorder="1" applyAlignment="1">
      <alignment wrapText="1"/>
    </xf>
    <xf numFmtId="166" fontId="42" fillId="2" borderId="1" xfId="2" applyNumberFormat="1" applyFont="1" applyFill="1" applyBorder="1" applyAlignment="1">
      <alignment horizontal="center"/>
    </xf>
    <xf numFmtId="0" fontId="42" fillId="2" borderId="1" xfId="2" applyFont="1" applyFill="1" applyBorder="1" applyAlignment="1">
      <alignment horizontal="center"/>
    </xf>
    <xf numFmtId="0" fontId="42" fillId="2" borderId="1" xfId="2" applyFont="1" applyFill="1" applyBorder="1"/>
    <xf numFmtId="0" fontId="33" fillId="2" borderId="32" xfId="2" applyFont="1" applyFill="1" applyBorder="1" applyAlignment="1">
      <alignment horizontal="left" wrapText="1"/>
    </xf>
    <xf numFmtId="49" fontId="30" fillId="2" borderId="21" xfId="2" applyNumberFormat="1" applyFont="1" applyFill="1" applyBorder="1" applyAlignment="1">
      <alignment horizontal="center" vertical="top"/>
    </xf>
    <xf numFmtId="166" fontId="33" fillId="2" borderId="1" xfId="2" applyNumberFormat="1" applyFont="1" applyFill="1" applyBorder="1" applyAlignment="1">
      <alignment horizontal="center"/>
    </xf>
    <xf numFmtId="0" fontId="33" fillId="2" borderId="32" xfId="2" applyFont="1" applyFill="1" applyBorder="1" applyAlignment="1">
      <alignment horizontal="left"/>
    </xf>
    <xf numFmtId="49" fontId="30" fillId="2" borderId="33" xfId="2" applyNumberFormat="1" applyFont="1" applyFill="1" applyBorder="1" applyAlignment="1">
      <alignment horizontal="center" vertical="top"/>
    </xf>
    <xf numFmtId="0" fontId="32" fillId="2" borderId="5" xfId="2" applyFont="1" applyFill="1" applyBorder="1"/>
    <xf numFmtId="0" fontId="32" fillId="2" borderId="5" xfId="2" applyFont="1" applyFill="1" applyBorder="1" applyAlignment="1">
      <alignment horizontal="center"/>
    </xf>
    <xf numFmtId="0" fontId="33" fillId="2" borderId="1" xfId="2" applyFont="1" applyFill="1" applyBorder="1" applyAlignment="1">
      <alignment horizontal="center" vertical="top"/>
    </xf>
    <xf numFmtId="49" fontId="30" fillId="2" borderId="43" xfId="2" applyNumberFormat="1" applyFont="1" applyFill="1" applyBorder="1" applyAlignment="1">
      <alignment horizontal="center" vertical="top"/>
    </xf>
    <xf numFmtId="0" fontId="33" fillId="2" borderId="11" xfId="2" applyFont="1" applyFill="1" applyBorder="1" applyAlignment="1">
      <alignment vertical="top" wrapText="1"/>
    </xf>
    <xf numFmtId="49" fontId="32" fillId="2" borderId="30" xfId="2" applyNumberFormat="1" applyFont="1" applyFill="1" applyBorder="1" applyAlignment="1">
      <alignment vertical="top"/>
    </xf>
    <xf numFmtId="49" fontId="30" fillId="2" borderId="38" xfId="2" applyNumberFormat="1" applyFont="1" applyFill="1" applyBorder="1" applyAlignment="1">
      <alignment horizontal="center"/>
    </xf>
    <xf numFmtId="0" fontId="32" fillId="2" borderId="25" xfId="2" applyFont="1" applyFill="1" applyBorder="1" applyAlignment="1">
      <alignment horizontal="center" wrapText="1"/>
    </xf>
    <xf numFmtId="0" fontId="30" fillId="2" borderId="40" xfId="2" applyFont="1" applyFill="1" applyBorder="1" applyAlignment="1">
      <alignment vertical="top" wrapText="1"/>
    </xf>
    <xf numFmtId="0" fontId="30" fillId="2" borderId="41" xfId="2" applyFont="1" applyFill="1" applyBorder="1" applyAlignment="1">
      <alignment vertical="top" wrapText="1"/>
    </xf>
    <xf numFmtId="0" fontId="32" fillId="2" borderId="25" xfId="2" applyFont="1" applyFill="1" applyBorder="1" applyAlignment="1">
      <alignment horizontal="center"/>
    </xf>
    <xf numFmtId="0" fontId="32" fillId="2" borderId="25" xfId="2" applyFont="1" applyFill="1" applyBorder="1"/>
    <xf numFmtId="0" fontId="32" fillId="2" borderId="25" xfId="2" applyFont="1" applyFill="1" applyBorder="1" applyAlignment="1">
      <alignment wrapText="1"/>
    </xf>
    <xf numFmtId="49" fontId="30" fillId="2" borderId="47" xfId="2" applyNumberFormat="1" applyFont="1" applyFill="1" applyBorder="1" applyAlignment="1">
      <alignment horizontal="center"/>
    </xf>
    <xf numFmtId="0" fontId="32" fillId="2" borderId="7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/>
    </xf>
    <xf numFmtId="0" fontId="32" fillId="2" borderId="0" xfId="2" applyFont="1" applyFill="1" applyBorder="1"/>
    <xf numFmtId="0" fontId="32" fillId="2" borderId="0" xfId="2" applyFont="1" applyFill="1" applyBorder="1" applyAlignment="1">
      <alignment wrapText="1"/>
    </xf>
    <xf numFmtId="0" fontId="32" fillId="2" borderId="46" xfId="2" applyFont="1" applyFill="1" applyBorder="1"/>
    <xf numFmtId="0" fontId="33" fillId="2" borderId="45" xfId="2" applyFont="1" applyFill="1" applyBorder="1"/>
    <xf numFmtId="0" fontId="33" fillId="2" borderId="44" xfId="2" applyFont="1" applyFill="1" applyBorder="1"/>
    <xf numFmtId="0" fontId="32" fillId="2" borderId="6" xfId="2" applyFont="1" applyFill="1" applyBorder="1" applyAlignment="1">
      <alignment horizontal="left" vertical="center" wrapText="1"/>
    </xf>
    <xf numFmtId="0" fontId="32" fillId="2" borderId="33" xfId="2" applyFont="1" applyFill="1" applyBorder="1" applyAlignment="1">
      <alignment horizontal="center" vertical="top"/>
    </xf>
    <xf numFmtId="0" fontId="33" fillId="2" borderId="31" xfId="2" applyFont="1" applyFill="1" applyBorder="1" applyAlignment="1">
      <alignment vertical="top"/>
    </xf>
    <xf numFmtId="0" fontId="33" fillId="2" borderId="34" xfId="2" applyFont="1" applyFill="1" applyBorder="1" applyAlignment="1">
      <alignment vertical="top"/>
    </xf>
    <xf numFmtId="49" fontId="33" fillId="2" borderId="1" xfId="2" applyNumberFormat="1" applyFont="1" applyFill="1" applyBorder="1" applyAlignment="1">
      <alignment horizontal="center" vertical="top" wrapText="1"/>
    </xf>
    <xf numFmtId="49" fontId="33" fillId="2" borderId="1" xfId="2" applyNumberFormat="1" applyFont="1" applyFill="1" applyBorder="1" applyAlignment="1">
      <alignment horizontal="left" vertical="top" wrapText="1"/>
    </xf>
    <xf numFmtId="3" fontId="33" fillId="2" borderId="1" xfId="2" applyNumberFormat="1" applyFont="1" applyFill="1" applyBorder="1" applyAlignment="1">
      <alignment horizontal="center" vertical="top" wrapText="1"/>
    </xf>
    <xf numFmtId="0" fontId="33" fillId="2" borderId="1" xfId="2" applyFont="1" applyFill="1" applyBorder="1" applyAlignment="1">
      <alignment vertical="top"/>
    </xf>
    <xf numFmtId="3" fontId="33" fillId="2" borderId="7" xfId="2" applyNumberFormat="1" applyFont="1" applyFill="1" applyBorder="1" applyAlignment="1">
      <alignment vertical="top" wrapText="1"/>
    </xf>
    <xf numFmtId="3" fontId="33" fillId="2" borderId="5" xfId="2" applyNumberFormat="1" applyFont="1" applyFill="1" applyBorder="1" applyAlignment="1">
      <alignment vertical="top" wrapText="1"/>
    </xf>
    <xf numFmtId="0" fontId="33" fillId="2" borderId="11" xfId="2" applyFont="1" applyFill="1" applyBorder="1" applyAlignment="1">
      <alignment vertical="top"/>
    </xf>
    <xf numFmtId="0" fontId="33" fillId="2" borderId="9" xfId="2" applyFont="1" applyFill="1" applyBorder="1" applyAlignment="1">
      <alignment vertical="top"/>
    </xf>
    <xf numFmtId="0" fontId="40" fillId="2" borderId="1" xfId="2" applyFont="1" applyFill="1" applyBorder="1" applyAlignment="1">
      <alignment horizontal="center"/>
    </xf>
    <xf numFmtId="0" fontId="32" fillId="2" borderId="2" xfId="2" applyFont="1" applyFill="1" applyBorder="1" applyAlignment="1">
      <alignment horizontal="center"/>
    </xf>
    <xf numFmtId="0" fontId="36" fillId="2" borderId="47" xfId="2" applyFont="1" applyFill="1" applyBorder="1" applyAlignment="1">
      <alignment horizontal="center" vertical="top" wrapText="1"/>
    </xf>
    <xf numFmtId="0" fontId="33" fillId="2" borderId="0" xfId="2" applyFont="1" applyFill="1" applyBorder="1" applyAlignment="1">
      <alignment horizontal="center" vertical="top" wrapText="1"/>
    </xf>
    <xf numFmtId="0" fontId="34" fillId="2" borderId="0" xfId="2" applyFont="1" applyFill="1" applyBorder="1" applyAlignment="1">
      <alignment horizontal="center" vertical="top" wrapText="1"/>
    </xf>
    <xf numFmtId="49" fontId="33" fillId="2" borderId="1" xfId="2" applyNumberFormat="1" applyFont="1" applyFill="1" applyBorder="1" applyAlignment="1">
      <alignment horizontal="center" wrapText="1"/>
    </xf>
    <xf numFmtId="1" fontId="33" fillId="2" borderId="1" xfId="2" applyNumberFormat="1" applyFont="1" applyFill="1" applyBorder="1" applyAlignment="1">
      <alignment horizontal="center" wrapText="1"/>
    </xf>
    <xf numFmtId="0" fontId="32" fillId="2" borderId="33" xfId="2" applyFont="1" applyFill="1" applyBorder="1" applyAlignment="1">
      <alignment horizontal="center" wrapText="1"/>
    </xf>
    <xf numFmtId="49" fontId="33" fillId="2" borderId="49" xfId="2" applyNumberFormat="1" applyFont="1" applyFill="1" applyBorder="1" applyAlignment="1">
      <alignment vertical="top" wrapText="1"/>
    </xf>
    <xf numFmtId="49" fontId="33" fillId="2" borderId="13" xfId="2" applyNumberFormat="1" applyFont="1" applyFill="1" applyBorder="1" applyAlignment="1">
      <alignment vertical="top" wrapText="1"/>
    </xf>
    <xf numFmtId="49" fontId="33" fillId="2" borderId="1" xfId="2" applyNumberFormat="1" applyFont="1" applyFill="1" applyBorder="1" applyAlignment="1">
      <alignment wrapText="1"/>
    </xf>
    <xf numFmtId="0" fontId="33" fillId="2" borderId="1" xfId="2" applyNumberFormat="1" applyFont="1" applyFill="1" applyBorder="1" applyAlignment="1">
      <alignment horizontal="center" wrapText="1"/>
    </xf>
    <xf numFmtId="49" fontId="32" fillId="2" borderId="1" xfId="2" applyNumberFormat="1" applyFont="1" applyFill="1" applyBorder="1" applyAlignment="1">
      <alignment wrapText="1"/>
    </xf>
    <xf numFmtId="49" fontId="33" fillId="2" borderId="1" xfId="2" applyNumberFormat="1" applyFont="1" applyFill="1" applyBorder="1" applyAlignment="1"/>
    <xf numFmtId="0" fontId="33" fillId="2" borderId="1" xfId="2" applyFont="1" applyFill="1" applyBorder="1" applyAlignment="1">
      <alignment horizontal="center" vertical="center" wrapText="1"/>
    </xf>
    <xf numFmtId="0" fontId="40" fillId="2" borderId="1" xfId="2" applyFont="1" applyFill="1" applyBorder="1" applyAlignment="1">
      <alignment wrapText="1"/>
    </xf>
    <xf numFmtId="0" fontId="40" fillId="2" borderId="1" xfId="2" applyFont="1" applyFill="1" applyBorder="1"/>
    <xf numFmtId="0" fontId="33" fillId="2" borderId="7" xfId="2" applyFont="1" applyFill="1" applyBorder="1" applyAlignment="1">
      <alignment horizontal="center" vertical="center"/>
    </xf>
    <xf numFmtId="0" fontId="33" fillId="2" borderId="32" xfId="2" applyFont="1" applyFill="1" applyBorder="1" applyAlignment="1">
      <alignment horizontal="center"/>
    </xf>
    <xf numFmtId="0" fontId="33" fillId="2" borderId="6" xfId="2" applyFont="1" applyFill="1" applyBorder="1" applyAlignment="1"/>
    <xf numFmtId="0" fontId="33" fillId="2" borderId="39" xfId="2" applyFont="1" applyFill="1" applyBorder="1" applyAlignment="1">
      <alignment horizontal="center" vertical="top"/>
    </xf>
    <xf numFmtId="0" fontId="33" fillId="2" borderId="53" xfId="2" applyFont="1" applyFill="1" applyBorder="1" applyAlignment="1">
      <alignment horizontal="center"/>
    </xf>
    <xf numFmtId="0" fontId="32" fillId="2" borderId="50" xfId="2" applyFont="1" applyFill="1" applyBorder="1" applyAlignment="1">
      <alignment horizontal="center"/>
    </xf>
    <xf numFmtId="0" fontId="37" fillId="2" borderId="13" xfId="2" applyFont="1" applyFill="1" applyBorder="1"/>
    <xf numFmtId="49" fontId="32" fillId="2" borderId="33" xfId="2" applyNumberFormat="1" applyFont="1" applyFill="1" applyBorder="1" applyAlignment="1">
      <alignment horizontal="center"/>
    </xf>
    <xf numFmtId="0" fontId="40" fillId="2" borderId="1" xfId="2" applyFont="1" applyFill="1" applyBorder="1" applyAlignment="1">
      <alignment horizontal="center" wrapText="1"/>
    </xf>
    <xf numFmtId="0" fontId="32" fillId="2" borderId="10" xfId="2" applyFont="1" applyFill="1" applyBorder="1"/>
    <xf numFmtId="0" fontId="32" fillId="2" borderId="2" xfId="2" applyFont="1" applyFill="1" applyBorder="1"/>
    <xf numFmtId="0" fontId="32" fillId="2" borderId="13" xfId="2" applyFont="1" applyFill="1" applyBorder="1" applyAlignment="1">
      <alignment horizontal="center"/>
    </xf>
    <xf numFmtId="0" fontId="32" fillId="2" borderId="9" xfId="2" applyFont="1" applyFill="1" applyBorder="1" applyAlignment="1">
      <alignment horizontal="center"/>
    </xf>
    <xf numFmtId="0" fontId="32" fillId="2" borderId="2" xfId="2" applyFont="1" applyFill="1" applyBorder="1" applyAlignment="1">
      <alignment horizontal="center" vertical="top"/>
    </xf>
    <xf numFmtId="0" fontId="32" fillId="2" borderId="7" xfId="2" applyFont="1" applyFill="1" applyBorder="1"/>
    <xf numFmtId="0" fontId="33" fillId="2" borderId="49" xfId="2" applyFont="1" applyFill="1" applyBorder="1" applyAlignment="1"/>
    <xf numFmtId="0" fontId="32" fillId="2" borderId="5" xfId="2" applyFont="1" applyFill="1" applyBorder="1" applyAlignment="1">
      <alignment vertical="top"/>
    </xf>
    <xf numFmtId="0" fontId="32" fillId="2" borderId="13" xfId="2" applyFont="1" applyFill="1" applyBorder="1" applyAlignment="1">
      <alignment wrapText="1"/>
    </xf>
    <xf numFmtId="0" fontId="39" fillId="2" borderId="1" xfId="2" applyFont="1" applyFill="1" applyBorder="1" applyAlignment="1">
      <alignment horizontal="center" wrapText="1"/>
    </xf>
    <xf numFmtId="0" fontId="32" fillId="2" borderId="5" xfId="2" applyFont="1" applyFill="1" applyBorder="1" applyAlignment="1"/>
    <xf numFmtId="0" fontId="32" fillId="2" borderId="11" xfId="2" applyFont="1" applyFill="1" applyBorder="1" applyAlignment="1">
      <alignment horizontal="center" wrapText="1"/>
    </xf>
    <xf numFmtId="0" fontId="32" fillId="2" borderId="9" xfId="2" applyFont="1" applyFill="1" applyBorder="1" applyAlignment="1">
      <alignment wrapText="1"/>
    </xf>
    <xf numFmtId="0" fontId="32" fillId="2" borderId="23" xfId="2" applyFont="1" applyFill="1" applyBorder="1" applyAlignment="1">
      <alignment wrapText="1"/>
    </xf>
    <xf numFmtId="0" fontId="32" fillId="2" borderId="49" xfId="2" applyFont="1" applyFill="1" applyBorder="1" applyAlignment="1">
      <alignment horizontal="center"/>
    </xf>
    <xf numFmtId="0" fontId="33" fillId="2" borderId="31" xfId="2" applyFont="1" applyFill="1" applyBorder="1" applyAlignment="1">
      <alignment horizontal="center" wrapText="1"/>
    </xf>
    <xf numFmtId="0" fontId="39" fillId="2" borderId="5" xfId="2" applyFont="1" applyFill="1" applyBorder="1" applyAlignment="1">
      <alignment horizontal="center" wrapText="1"/>
    </xf>
    <xf numFmtId="0" fontId="32" fillId="2" borderId="11" xfId="2" applyFont="1" applyFill="1" applyBorder="1"/>
    <xf numFmtId="0" fontId="32" fillId="2" borderId="9" xfId="2" applyFont="1" applyFill="1" applyBorder="1"/>
    <xf numFmtId="0" fontId="33" fillId="2" borderId="34" xfId="2" applyFont="1" applyFill="1" applyBorder="1" applyAlignment="1">
      <alignment horizontal="left" vertical="top" wrapText="1"/>
    </xf>
    <xf numFmtId="49" fontId="33" fillId="2" borderId="5" xfId="2" applyNumberFormat="1" applyFont="1" applyFill="1" applyBorder="1" applyAlignment="1">
      <alignment wrapText="1"/>
    </xf>
    <xf numFmtId="49" fontId="33" fillId="2" borderId="11" xfId="2" applyNumberFormat="1" applyFont="1" applyFill="1" applyBorder="1" applyAlignment="1">
      <alignment horizontal="center" vertical="center"/>
    </xf>
    <xf numFmtId="0" fontId="32" fillId="2" borderId="8" xfId="2" applyFont="1" applyFill="1" applyBorder="1" applyAlignment="1">
      <alignment horizontal="center"/>
    </xf>
    <xf numFmtId="0" fontId="32" fillId="2" borderId="49" xfId="2" applyFont="1" applyFill="1" applyBorder="1"/>
    <xf numFmtId="0" fontId="32" fillId="2" borderId="3" xfId="2" applyFont="1" applyFill="1" applyBorder="1" applyAlignment="1">
      <alignment horizontal="center"/>
    </xf>
    <xf numFmtId="0" fontId="32" fillId="2" borderId="34" xfId="2" applyFont="1" applyFill="1" applyBorder="1"/>
    <xf numFmtId="49" fontId="33" fillId="2" borderId="8" xfId="2" applyNumberFormat="1" applyFont="1" applyFill="1" applyBorder="1" applyAlignment="1">
      <alignment horizontal="center" vertical="top"/>
    </xf>
    <xf numFmtId="0" fontId="33" fillId="2" borderId="34" xfId="2" applyFont="1" applyFill="1" applyBorder="1" applyAlignment="1">
      <alignment horizontal="center" vertical="top"/>
    </xf>
    <xf numFmtId="0" fontId="33" fillId="2" borderId="9" xfId="2" applyFont="1" applyFill="1" applyBorder="1" applyAlignment="1">
      <alignment horizontal="center" vertical="top"/>
    </xf>
    <xf numFmtId="49" fontId="33" fillId="2" borderId="7" xfId="2" applyNumberFormat="1" applyFont="1" applyFill="1" applyBorder="1"/>
    <xf numFmtId="49" fontId="33" fillId="2" borderId="6" xfId="2" applyNumberFormat="1" applyFont="1" applyFill="1" applyBorder="1" applyAlignment="1">
      <alignment horizontal="center" vertical="top"/>
    </xf>
    <xf numFmtId="49" fontId="33" fillId="2" borderId="7" xfId="2" applyNumberFormat="1" applyFont="1" applyFill="1" applyBorder="1" applyAlignment="1">
      <alignment horizontal="center" vertical="top"/>
    </xf>
    <xf numFmtId="49" fontId="33" fillId="2" borderId="5" xfId="2" applyNumberFormat="1" applyFont="1" applyFill="1" applyBorder="1" applyAlignment="1">
      <alignment horizontal="center" vertical="top"/>
    </xf>
    <xf numFmtId="49" fontId="33" fillId="2" borderId="1" xfId="2" applyNumberFormat="1" applyFont="1" applyFill="1" applyBorder="1" applyAlignment="1">
      <alignment horizontal="center" vertical="top"/>
    </xf>
    <xf numFmtId="0" fontId="32" fillId="2" borderId="7" xfId="2" applyFont="1" applyFill="1" applyBorder="1" applyAlignment="1">
      <alignment horizontal="center" wrapText="1"/>
    </xf>
    <xf numFmtId="0" fontId="32" fillId="2" borderId="5" xfId="2" applyFont="1" applyFill="1" applyBorder="1" applyAlignment="1">
      <alignment horizontal="left" wrapText="1"/>
    </xf>
    <xf numFmtId="0" fontId="32" fillId="2" borderId="34" xfId="2" applyFont="1" applyFill="1" applyBorder="1" applyAlignment="1">
      <alignment vertical="top" wrapText="1"/>
    </xf>
    <xf numFmtId="0" fontId="33" fillId="2" borderId="0" xfId="2" applyFont="1" applyFill="1" applyBorder="1" applyAlignment="1">
      <alignment horizontal="center" vertical="top"/>
    </xf>
    <xf numFmtId="0" fontId="33" fillId="2" borderId="0" xfId="2" applyFont="1" applyFill="1" applyBorder="1" applyAlignment="1">
      <alignment horizontal="left" vertical="top" wrapText="1"/>
    </xf>
    <xf numFmtId="0" fontId="33" fillId="2" borderId="1" xfId="2" applyFont="1" applyFill="1" applyBorder="1" applyAlignment="1">
      <alignment horizontal="left" vertical="top" wrapText="1"/>
    </xf>
    <xf numFmtId="0" fontId="33" fillId="2" borderId="31" xfId="2" applyFont="1" applyFill="1" applyBorder="1" applyAlignment="1">
      <alignment horizontal="center" vertical="top"/>
    </xf>
    <xf numFmtId="0" fontId="32" fillId="2" borderId="21" xfId="2" applyFont="1" applyFill="1" applyBorder="1" applyAlignment="1">
      <alignment horizontal="center" vertical="top"/>
    </xf>
    <xf numFmtId="0" fontId="33" fillId="2" borderId="8" xfId="2" applyFont="1" applyFill="1" applyBorder="1" applyAlignment="1">
      <alignment vertical="top" wrapText="1"/>
    </xf>
    <xf numFmtId="0" fontId="12" fillId="2" borderId="1" xfId="2" applyFont="1" applyFill="1" applyBorder="1" applyAlignment="1">
      <alignment horizontal="center" wrapText="1"/>
    </xf>
    <xf numFmtId="0" fontId="12" fillId="2" borderId="1" xfId="2" applyFont="1" applyFill="1" applyBorder="1" applyAlignment="1">
      <alignment vertical="top" wrapText="1"/>
    </xf>
    <xf numFmtId="0" fontId="38" fillId="2" borderId="6" xfId="2" applyFont="1" applyFill="1" applyBorder="1"/>
    <xf numFmtId="0" fontId="33" fillId="2" borderId="2" xfId="2" applyFont="1" applyFill="1" applyBorder="1" applyAlignment="1">
      <alignment horizontal="center" wrapText="1"/>
    </xf>
    <xf numFmtId="0" fontId="33" fillId="2" borderId="1" xfId="2" applyFont="1" applyFill="1" applyBorder="1" applyAlignment="1">
      <alignment horizontal="left"/>
    </xf>
    <xf numFmtId="0" fontId="32" fillId="2" borderId="13" xfId="2" applyFont="1" applyFill="1" applyBorder="1"/>
    <xf numFmtId="0" fontId="32" fillId="2" borderId="22" xfId="2" applyFont="1" applyFill="1" applyBorder="1"/>
    <xf numFmtId="0" fontId="32" fillId="2" borderId="11" xfId="2" applyFont="1" applyFill="1" applyBorder="1" applyAlignment="1">
      <alignment vertical="top"/>
    </xf>
    <xf numFmtId="0" fontId="32" fillId="2" borderId="11" xfId="2" applyFont="1" applyFill="1" applyBorder="1" applyAlignment="1">
      <alignment horizontal="center"/>
    </xf>
    <xf numFmtId="0" fontId="39" fillId="2" borderId="7" xfId="2" applyFont="1" applyFill="1" applyBorder="1" applyAlignment="1">
      <alignment horizontal="center" wrapText="1"/>
    </xf>
    <xf numFmtId="0" fontId="32" fillId="2" borderId="31" xfId="2" applyFont="1" applyFill="1" applyBorder="1"/>
    <xf numFmtId="0" fontId="40" fillId="2" borderId="25" xfId="2" applyFont="1" applyFill="1" applyBorder="1" applyAlignment="1">
      <alignment horizontal="center" wrapText="1"/>
    </xf>
    <xf numFmtId="0" fontId="32" fillId="2" borderId="54" xfId="2" applyFont="1" applyFill="1" applyBorder="1" applyAlignment="1">
      <alignment horizontal="center"/>
    </xf>
    <xf numFmtId="0" fontId="32" fillId="2" borderId="25" xfId="2" applyFont="1" applyFill="1" applyBorder="1" applyAlignment="1">
      <alignment vertical="top" wrapText="1"/>
    </xf>
    <xf numFmtId="0" fontId="32" fillId="2" borderId="54" xfId="2" applyFont="1" applyFill="1" applyBorder="1" applyAlignment="1">
      <alignment horizontal="center" vertical="top" wrapText="1"/>
    </xf>
    <xf numFmtId="0" fontId="32" fillId="2" borderId="54" xfId="2" applyFont="1" applyFill="1" applyBorder="1" applyAlignment="1">
      <alignment vertical="top" wrapText="1"/>
    </xf>
    <xf numFmtId="0" fontId="32" fillId="2" borderId="22" xfId="2" applyFont="1" applyFill="1" applyBorder="1" applyAlignment="1"/>
    <xf numFmtId="0" fontId="33" fillId="2" borderId="14" xfId="2" applyFont="1" applyFill="1" applyBorder="1" applyAlignment="1">
      <alignment horizontal="center"/>
    </xf>
    <xf numFmtId="0" fontId="33" fillId="2" borderId="17" xfId="2" applyFont="1" applyFill="1" applyBorder="1" applyAlignment="1">
      <alignment horizontal="center"/>
    </xf>
    <xf numFmtId="0" fontId="33" fillId="2" borderId="15" xfId="2" applyFont="1" applyFill="1" applyBorder="1" applyAlignment="1">
      <alignment vertical="top" wrapText="1"/>
    </xf>
    <xf numFmtId="0" fontId="33" fillId="2" borderId="17" xfId="2" applyFont="1" applyFill="1" applyBorder="1" applyAlignment="1">
      <alignment horizontal="center" vertical="top" wrapText="1"/>
    </xf>
    <xf numFmtId="0" fontId="33" fillId="2" borderId="52" xfId="2" applyFont="1" applyFill="1" applyBorder="1" applyAlignment="1">
      <alignment vertical="top" wrapText="1"/>
    </xf>
    <xf numFmtId="0" fontId="33" fillId="2" borderId="31" xfId="2" applyFont="1" applyFill="1" applyBorder="1" applyAlignment="1">
      <alignment vertical="center" wrapText="1"/>
    </xf>
    <xf numFmtId="0" fontId="33" fillId="2" borderId="34" xfId="2" applyFont="1" applyFill="1" applyBorder="1" applyAlignment="1">
      <alignment vertical="center" wrapText="1"/>
    </xf>
    <xf numFmtId="0" fontId="37" fillId="2" borderId="7" xfId="2" applyFont="1" applyFill="1" applyBorder="1" applyAlignment="1"/>
    <xf numFmtId="0" fontId="37" fillId="2" borderId="31" xfId="2" applyFont="1" applyFill="1" applyBorder="1" applyAlignment="1"/>
    <xf numFmtId="49" fontId="33" fillId="2" borderId="7" xfId="2" applyNumberFormat="1" applyFont="1" applyFill="1" applyBorder="1" applyAlignment="1">
      <alignment horizontal="center" vertical="center"/>
    </xf>
    <xf numFmtId="49" fontId="33" fillId="2" borderId="1" xfId="2" applyNumberFormat="1" applyFont="1" applyFill="1" applyBorder="1" applyAlignment="1">
      <alignment horizontal="center" vertical="center"/>
    </xf>
    <xf numFmtId="0" fontId="36" fillId="2" borderId="55" xfId="2" applyFont="1" applyFill="1" applyBorder="1" applyAlignment="1">
      <alignment horizontal="center"/>
    </xf>
    <xf numFmtId="0" fontId="33" fillId="2" borderId="4" xfId="2" applyFont="1" applyFill="1" applyBorder="1" applyAlignment="1">
      <alignment wrapText="1"/>
    </xf>
    <xf numFmtId="0" fontId="37" fillId="2" borderId="4" xfId="2" applyFont="1" applyFill="1" applyBorder="1" applyAlignment="1"/>
    <xf numFmtId="0" fontId="32" fillId="2" borderId="30" xfId="2" applyFont="1" applyFill="1" applyBorder="1" applyAlignment="1">
      <alignment horizontal="center" vertical="top"/>
    </xf>
    <xf numFmtId="0" fontId="33" fillId="2" borderId="8" xfId="2" applyFont="1" applyFill="1" applyBorder="1" applyAlignment="1">
      <alignment horizontal="center" vertical="top"/>
    </xf>
    <xf numFmtId="0" fontId="33" fillId="2" borderId="6" xfId="2" applyFont="1" applyFill="1" applyBorder="1" applyAlignment="1">
      <alignment vertical="top"/>
    </xf>
    <xf numFmtId="0" fontId="12" fillId="2" borderId="31" xfId="2" applyFont="1" applyFill="1" applyBorder="1" applyAlignment="1">
      <alignment vertical="top"/>
    </xf>
    <xf numFmtId="0" fontId="12" fillId="2" borderId="34" xfId="2" applyFont="1" applyFill="1" applyBorder="1" applyAlignment="1">
      <alignment vertical="top"/>
    </xf>
    <xf numFmtId="49" fontId="33" fillId="2" borderId="5" xfId="2" applyNumberFormat="1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vertical="top"/>
    </xf>
    <xf numFmtId="0" fontId="12" fillId="2" borderId="9" xfId="2" applyFont="1" applyFill="1" applyBorder="1" applyAlignment="1">
      <alignment vertical="top"/>
    </xf>
    <xf numFmtId="0" fontId="32" fillId="2" borderId="43" xfId="2" applyFont="1" applyFill="1" applyBorder="1" applyAlignment="1">
      <alignment horizontal="center" vertical="top"/>
    </xf>
    <xf numFmtId="0" fontId="40" fillId="2" borderId="29" xfId="2" applyFont="1" applyFill="1" applyBorder="1" applyAlignment="1">
      <alignment wrapText="1"/>
    </xf>
    <xf numFmtId="0" fontId="33" fillId="2" borderId="1" xfId="2" applyFont="1" applyFill="1" applyBorder="1" applyAlignment="1">
      <alignment horizontal="center" vertical="top" wrapText="1"/>
    </xf>
    <xf numFmtId="0" fontId="33" fillId="2" borderId="11" xfId="2" applyFont="1" applyFill="1" applyBorder="1" applyAlignment="1"/>
    <xf numFmtId="0" fontId="33" fillId="2" borderId="9" xfId="2" applyFont="1" applyFill="1" applyBorder="1" applyAlignment="1"/>
    <xf numFmtId="0" fontId="36" fillId="2" borderId="56" xfId="2" applyFont="1" applyFill="1" applyBorder="1" applyAlignment="1">
      <alignment horizontal="center" vertical="top" wrapText="1"/>
    </xf>
    <xf numFmtId="0" fontId="33" fillId="2" borderId="57" xfId="2" applyFont="1" applyFill="1" applyBorder="1" applyAlignment="1">
      <alignment horizontal="center" vertical="top" wrapText="1"/>
    </xf>
    <xf numFmtId="0" fontId="33" fillId="2" borderId="57" xfId="2" applyFont="1" applyFill="1" applyBorder="1" applyAlignment="1">
      <alignment horizontal="center"/>
    </xf>
    <xf numFmtId="0" fontId="33" fillId="2" borderId="57" xfId="2" applyFont="1" applyFill="1" applyBorder="1"/>
    <xf numFmtId="0" fontId="33" fillId="2" borderId="57" xfId="2" applyFont="1" applyFill="1" applyBorder="1" applyAlignment="1">
      <alignment wrapText="1"/>
    </xf>
    <xf numFmtId="0" fontId="33" fillId="2" borderId="58" xfId="2" applyFont="1" applyFill="1" applyBorder="1"/>
    <xf numFmtId="49" fontId="32" fillId="2" borderId="24" xfId="2" applyNumberFormat="1" applyFont="1" applyFill="1" applyBorder="1" applyAlignment="1">
      <alignment horizontal="center"/>
    </xf>
    <xf numFmtId="0" fontId="33" fillId="2" borderId="25" xfId="2" applyFont="1" applyFill="1" applyBorder="1" applyAlignment="1">
      <alignment horizontal="center" vertical="top"/>
    </xf>
    <xf numFmtId="0" fontId="33" fillId="2" borderId="59" xfId="2" applyFont="1" applyFill="1" applyBorder="1"/>
    <xf numFmtId="0" fontId="36" fillId="2" borderId="47" xfId="2" applyFont="1" applyFill="1" applyBorder="1" applyAlignment="1">
      <alignment horizontal="center"/>
    </xf>
    <xf numFmtId="0" fontId="33" fillId="2" borderId="60" xfId="2" applyFont="1" applyFill="1" applyBorder="1"/>
    <xf numFmtId="0" fontId="32" fillId="2" borderId="33" xfId="2" applyFont="1" applyFill="1" applyBorder="1" applyAlignment="1">
      <alignment horizontal="center" vertical="center"/>
    </xf>
    <xf numFmtId="0" fontId="33" fillId="2" borderId="31" xfId="2" applyFont="1" applyFill="1" applyBorder="1" applyAlignment="1">
      <alignment vertical="center"/>
    </xf>
    <xf numFmtId="0" fontId="33" fillId="2" borderId="34" xfId="2" applyFont="1" applyFill="1" applyBorder="1" applyAlignment="1">
      <alignment vertical="center"/>
    </xf>
    <xf numFmtId="0" fontId="33" fillId="2" borderId="7" xfId="2" applyFont="1" applyFill="1" applyBorder="1" applyAlignment="1">
      <alignment vertical="center"/>
    </xf>
    <xf numFmtId="0" fontId="33" fillId="2" borderId="1" xfId="2" applyFont="1" applyFill="1" applyBorder="1" applyAlignment="1">
      <alignment vertical="center" wrapText="1"/>
    </xf>
    <xf numFmtId="0" fontId="33" fillId="2" borderId="1" xfId="2" applyFont="1" applyFill="1" applyBorder="1" applyAlignment="1">
      <alignment vertical="center"/>
    </xf>
    <xf numFmtId="0" fontId="33" fillId="2" borderId="32" xfId="2" applyFont="1" applyFill="1" applyBorder="1" applyAlignment="1">
      <alignment vertical="center"/>
    </xf>
    <xf numFmtId="0" fontId="33" fillId="2" borderId="0" xfId="2" applyFont="1" applyFill="1" applyAlignment="1">
      <alignment vertical="center"/>
    </xf>
    <xf numFmtId="0" fontId="40" fillId="2" borderId="5" xfId="2" applyFont="1" applyFill="1" applyBorder="1" applyAlignment="1">
      <alignment horizontal="left" wrapText="1"/>
    </xf>
    <xf numFmtId="0" fontId="33" fillId="2" borderId="10" xfId="2" applyFont="1" applyFill="1" applyBorder="1" applyAlignment="1">
      <alignment horizontal="center" vertical="top"/>
    </xf>
    <xf numFmtId="0" fontId="30" fillId="2" borderId="43" xfId="2" applyFont="1" applyFill="1" applyBorder="1" applyAlignment="1">
      <alignment horizontal="center"/>
    </xf>
    <xf numFmtId="0" fontId="30" fillId="2" borderId="33" xfId="2" applyFont="1" applyFill="1" applyBorder="1" applyAlignment="1">
      <alignment horizontal="center" vertical="top"/>
    </xf>
    <xf numFmtId="0" fontId="32" fillId="2" borderId="31" xfId="2" applyFont="1" applyFill="1" applyBorder="1" applyAlignment="1">
      <alignment horizontal="left" wrapText="1"/>
    </xf>
    <xf numFmtId="0" fontId="32" fillId="2" borderId="34" xfId="2" applyFont="1" applyFill="1" applyBorder="1" applyAlignment="1">
      <alignment horizontal="left" wrapText="1"/>
    </xf>
    <xf numFmtId="0" fontId="33" fillId="2" borderId="5" xfId="2" applyFont="1" applyFill="1" applyBorder="1" applyAlignment="1">
      <alignment vertical="center"/>
    </xf>
    <xf numFmtId="167" fontId="33" fillId="2" borderId="1" xfId="2" applyNumberFormat="1" applyFont="1" applyFill="1" applyBorder="1" applyAlignment="1">
      <alignment horizontal="center"/>
    </xf>
    <xf numFmtId="0" fontId="33" fillId="2" borderId="53" xfId="2" applyFont="1" applyFill="1" applyBorder="1"/>
    <xf numFmtId="0" fontId="33" fillId="2" borderId="59" xfId="2" applyFont="1" applyFill="1" applyBorder="1" applyAlignment="1">
      <alignment horizontal="center"/>
    </xf>
    <xf numFmtId="0" fontId="32" fillId="2" borderId="48" xfId="2" applyFont="1" applyFill="1" applyBorder="1" applyAlignment="1">
      <alignment horizontal="center"/>
    </xf>
    <xf numFmtId="49" fontId="33" fillId="2" borderId="5" xfId="2" applyNumberFormat="1" applyFont="1" applyFill="1" applyBorder="1" applyAlignment="1">
      <alignment horizontal="center"/>
    </xf>
    <xf numFmtId="0" fontId="30" fillId="2" borderId="47" xfId="2" applyFont="1" applyFill="1" applyBorder="1" applyAlignment="1">
      <alignment horizontal="center"/>
    </xf>
    <xf numFmtId="0" fontId="32" fillId="2" borderId="55" xfId="2" applyFont="1" applyFill="1" applyBorder="1" applyAlignment="1">
      <alignment horizontal="center"/>
    </xf>
    <xf numFmtId="49" fontId="33" fillId="2" borderId="6" xfId="2" applyNumberFormat="1" applyFont="1" applyFill="1" applyBorder="1" applyAlignment="1">
      <alignment horizontal="center"/>
    </xf>
    <xf numFmtId="0" fontId="32" fillId="2" borderId="51" xfId="2" applyFont="1" applyFill="1" applyBorder="1"/>
    <xf numFmtId="0" fontId="33" fillId="2" borderId="7" xfId="2" applyFont="1" applyFill="1" applyBorder="1" applyAlignment="1">
      <alignment horizontal="left"/>
    </xf>
    <xf numFmtId="49" fontId="32" fillId="2" borderId="7" xfId="2" applyNumberFormat="1" applyFont="1" applyFill="1" applyBorder="1" applyAlignment="1">
      <alignment horizontal="left"/>
    </xf>
    <xf numFmtId="0" fontId="32" fillId="2" borderId="1" xfId="2" applyFont="1" applyFill="1" applyBorder="1" applyAlignment="1">
      <alignment vertical="center" wrapText="1"/>
    </xf>
    <xf numFmtId="0" fontId="33" fillId="2" borderId="5" xfId="2" applyFont="1" applyFill="1" applyBorder="1" applyAlignment="1">
      <alignment vertical="center" wrapText="1"/>
    </xf>
    <xf numFmtId="0" fontId="32" fillId="2" borderId="30" xfId="2" applyFont="1" applyFill="1" applyBorder="1" applyAlignment="1"/>
    <xf numFmtId="0" fontId="32" fillId="2" borderId="33" xfId="2" applyFont="1" applyFill="1" applyBorder="1" applyAlignment="1"/>
    <xf numFmtId="0" fontId="32" fillId="2" borderId="43" xfId="2" applyFont="1" applyFill="1" applyBorder="1" applyAlignment="1"/>
    <xf numFmtId="0" fontId="40" fillId="2" borderId="29" xfId="2" applyFont="1" applyFill="1" applyBorder="1"/>
    <xf numFmtId="0" fontId="40" fillId="2" borderId="32" xfId="2" applyFont="1" applyFill="1" applyBorder="1" applyAlignment="1">
      <alignment horizontal="left"/>
    </xf>
    <xf numFmtId="0" fontId="32" fillId="2" borderId="32" xfId="2" applyFont="1" applyFill="1" applyBorder="1" applyAlignment="1">
      <alignment horizontal="left"/>
    </xf>
    <xf numFmtId="0" fontId="37" fillId="2" borderId="27" xfId="2" applyFont="1" applyFill="1" applyBorder="1" applyAlignment="1"/>
    <xf numFmtId="0" fontId="36" fillId="2" borderId="10" xfId="2" applyFont="1" applyFill="1" applyBorder="1" applyAlignment="1">
      <alignment horizontal="center"/>
    </xf>
    <xf numFmtId="0" fontId="36" fillId="2" borderId="48" xfId="2" applyFont="1" applyFill="1" applyBorder="1" applyAlignment="1">
      <alignment horizontal="center"/>
    </xf>
    <xf numFmtId="0" fontId="44" fillId="2" borderId="1" xfId="2" applyFont="1" applyFill="1" applyBorder="1" applyAlignment="1">
      <alignment horizontal="left"/>
    </xf>
    <xf numFmtId="0" fontId="43" fillId="2" borderId="31" xfId="2" applyFont="1" applyFill="1" applyBorder="1" applyAlignment="1">
      <alignment horizontal="left"/>
    </xf>
    <xf numFmtId="0" fontId="43" fillId="2" borderId="0" xfId="2" applyFont="1" applyFill="1" applyBorder="1" applyAlignment="1">
      <alignment horizontal="left"/>
    </xf>
    <xf numFmtId="0" fontId="43" fillId="2" borderId="34" xfId="2" applyFont="1" applyFill="1" applyBorder="1" applyAlignment="1">
      <alignment horizontal="left"/>
    </xf>
    <xf numFmtId="0" fontId="36" fillId="2" borderId="50" xfId="2" applyFont="1" applyFill="1" applyBorder="1" applyAlignment="1">
      <alignment horizontal="center"/>
    </xf>
    <xf numFmtId="0" fontId="37" fillId="2" borderId="11" xfId="2" applyFont="1" applyFill="1" applyBorder="1" applyAlignment="1"/>
    <xf numFmtId="0" fontId="37" fillId="2" borderId="13" xfId="2" applyFont="1" applyFill="1" applyBorder="1" applyAlignment="1"/>
    <xf numFmtId="0" fontId="33" fillId="2" borderId="9" xfId="2" applyFont="1" applyFill="1" applyBorder="1" applyAlignment="1">
      <alignment horizontal="left" vertical="top" wrapText="1"/>
    </xf>
    <xf numFmtId="0" fontId="38" fillId="2" borderId="1" xfId="2" applyFont="1" applyFill="1" applyBorder="1" applyAlignment="1"/>
    <xf numFmtId="0" fontId="32" fillId="2" borderId="33" xfId="2" applyFont="1" applyFill="1" applyBorder="1" applyAlignment="1">
      <alignment vertical="top"/>
    </xf>
    <xf numFmtId="0" fontId="33" fillId="2" borderId="6" xfId="2" applyFont="1" applyFill="1" applyBorder="1" applyAlignment="1">
      <alignment horizontal="left"/>
    </xf>
    <xf numFmtId="0" fontId="33" fillId="2" borderId="22" xfId="2" applyFont="1" applyFill="1" applyBorder="1" applyAlignment="1">
      <alignment horizontal="left" wrapText="1"/>
    </xf>
    <xf numFmtId="0" fontId="32" fillId="2" borderId="43" xfId="2" applyFont="1" applyFill="1" applyBorder="1" applyAlignment="1">
      <alignment vertical="top"/>
    </xf>
    <xf numFmtId="0" fontId="30" fillId="2" borderId="33" xfId="2" applyFont="1" applyFill="1" applyBorder="1" applyAlignment="1">
      <alignment vertical="top"/>
    </xf>
    <xf numFmtId="0" fontId="47" fillId="2" borderId="5" xfId="2" applyFont="1" applyFill="1" applyBorder="1" applyAlignment="1"/>
    <xf numFmtId="0" fontId="42" fillId="2" borderId="1" xfId="2" applyFont="1" applyFill="1" applyBorder="1" applyAlignment="1">
      <alignment wrapText="1"/>
    </xf>
    <xf numFmtId="0" fontId="42" fillId="2" borderId="32" xfId="2" applyFont="1" applyFill="1" applyBorder="1"/>
    <xf numFmtId="0" fontId="33" fillId="2" borderId="3" xfId="2" applyFont="1" applyFill="1" applyBorder="1" applyAlignment="1">
      <alignment vertical="top" wrapText="1"/>
    </xf>
    <xf numFmtId="0" fontId="32" fillId="2" borderId="6" xfId="2" applyFont="1" applyFill="1" applyBorder="1" applyAlignment="1"/>
    <xf numFmtId="0" fontId="33" fillId="2" borderId="34" xfId="2" applyFont="1" applyFill="1" applyBorder="1" applyAlignment="1">
      <alignment horizontal="center" vertical="center"/>
    </xf>
    <xf numFmtId="0" fontId="39" fillId="2" borderId="32" xfId="2" applyFont="1" applyFill="1" applyBorder="1" applyAlignment="1">
      <alignment wrapText="1"/>
    </xf>
    <xf numFmtId="0" fontId="33" fillId="2" borderId="2" xfId="2" applyFont="1" applyFill="1" applyBorder="1" applyAlignment="1">
      <alignment horizontal="center" vertical="top"/>
    </xf>
    <xf numFmtId="0" fontId="37" fillId="2" borderId="0" xfId="2" applyFont="1" applyFill="1" applyBorder="1" applyAlignment="1"/>
    <xf numFmtId="0" fontId="40" fillId="2" borderId="6" xfId="2" applyFont="1" applyFill="1" applyBorder="1" applyAlignment="1">
      <alignment horizontal="center" wrapText="1"/>
    </xf>
    <xf numFmtId="0" fontId="33" fillId="2" borderId="10" xfId="2" applyFont="1" applyFill="1" applyBorder="1" applyAlignment="1">
      <alignment vertical="top"/>
    </xf>
    <xf numFmtId="0" fontId="33" fillId="2" borderId="2" xfId="2" applyFont="1" applyFill="1" applyBorder="1" applyAlignment="1">
      <alignment vertical="top"/>
    </xf>
    <xf numFmtId="0" fontId="40" fillId="2" borderId="32" xfId="2" applyFont="1" applyFill="1" applyBorder="1" applyAlignment="1">
      <alignment horizontal="center"/>
    </xf>
    <xf numFmtId="0" fontId="40" fillId="2" borderId="1" xfId="2" applyFont="1" applyFill="1" applyBorder="1" applyAlignment="1">
      <alignment horizontal="left"/>
    </xf>
    <xf numFmtId="0" fontId="36" fillId="2" borderId="56" xfId="2" applyFont="1" applyFill="1" applyBorder="1" applyAlignment="1">
      <alignment horizontal="center"/>
    </xf>
    <xf numFmtId="0" fontId="40" fillId="2" borderId="2" xfId="2" applyFont="1" applyFill="1" applyBorder="1" applyAlignment="1">
      <alignment horizontal="center" wrapText="1"/>
    </xf>
    <xf numFmtId="0" fontId="36" fillId="2" borderId="61" xfId="2" applyFont="1" applyFill="1" applyBorder="1" applyAlignment="1">
      <alignment horizontal="center"/>
    </xf>
    <xf numFmtId="0" fontId="38" fillId="2" borderId="31" xfId="2" applyFont="1" applyFill="1" applyBorder="1" applyAlignment="1"/>
    <xf numFmtId="0" fontId="38" fillId="2" borderId="34" xfId="2" applyFont="1" applyFill="1" applyBorder="1" applyAlignment="1"/>
    <xf numFmtId="0" fontId="33" fillId="2" borderId="1" xfId="2" applyFont="1" applyFill="1" applyBorder="1" applyAlignment="1">
      <alignment horizontal="left" vertical="top"/>
    </xf>
    <xf numFmtId="0" fontId="33" fillId="2" borderId="6" xfId="2" applyFont="1" applyFill="1" applyBorder="1" applyAlignment="1">
      <alignment horizontal="left" vertical="top"/>
    </xf>
    <xf numFmtId="0" fontId="32" fillId="2" borderId="21" xfId="2" applyFont="1" applyFill="1" applyBorder="1" applyAlignment="1">
      <alignment vertical="top"/>
    </xf>
    <xf numFmtId="49" fontId="32" fillId="2" borderId="33" xfId="2" applyNumberFormat="1" applyFont="1" applyFill="1" applyBorder="1" applyAlignment="1">
      <alignment horizontal="center" vertical="top"/>
    </xf>
    <xf numFmtId="0" fontId="41" fillId="2" borderId="11" xfId="2" applyFont="1" applyFill="1" applyBorder="1" applyAlignment="1">
      <alignment vertical="top"/>
    </xf>
    <xf numFmtId="0" fontId="32" fillId="2" borderId="30" xfId="2" applyFont="1" applyFill="1" applyBorder="1" applyAlignment="1">
      <alignment vertical="top"/>
    </xf>
    <xf numFmtId="0" fontId="48" fillId="2" borderId="1" xfId="2" applyFont="1" applyFill="1" applyBorder="1" applyAlignment="1">
      <alignment vertical="top" wrapText="1"/>
    </xf>
    <xf numFmtId="0" fontId="32" fillId="2" borderId="1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left" vertical="top"/>
    </xf>
    <xf numFmtId="0" fontId="32" fillId="2" borderId="34" xfId="2" applyFont="1" applyFill="1" applyBorder="1" applyAlignment="1">
      <alignment horizontal="left" vertical="top"/>
    </xf>
    <xf numFmtId="0" fontId="33" fillId="2" borderId="7" xfId="2" applyFont="1" applyFill="1" applyBorder="1" applyAlignment="1">
      <alignment horizontal="left" vertical="top"/>
    </xf>
    <xf numFmtId="0" fontId="32" fillId="2" borderId="11" xfId="2" applyFont="1" applyFill="1" applyBorder="1" applyAlignment="1">
      <alignment horizontal="left" vertical="top"/>
    </xf>
    <xf numFmtId="0" fontId="32" fillId="2" borderId="9" xfId="2" applyFont="1" applyFill="1" applyBorder="1" applyAlignment="1">
      <alignment horizontal="left" vertical="top"/>
    </xf>
    <xf numFmtId="0" fontId="33" fillId="2" borderId="5" xfId="2" applyFont="1" applyFill="1" applyBorder="1" applyAlignment="1">
      <alignment horizontal="left" vertical="top"/>
    </xf>
    <xf numFmtId="0" fontId="32" fillId="2" borderId="24" xfId="2" applyFont="1" applyFill="1" applyBorder="1" applyAlignment="1">
      <alignment horizontal="center" vertical="top"/>
    </xf>
    <xf numFmtId="0" fontId="33" fillId="2" borderId="25" xfId="2" applyFont="1" applyFill="1" applyBorder="1" applyAlignment="1">
      <alignment horizontal="center" vertical="top" wrapText="1"/>
    </xf>
    <xf numFmtId="0" fontId="33" fillId="2" borderId="25" xfId="2" applyFont="1" applyFill="1" applyBorder="1" applyAlignment="1">
      <alignment horizontal="left" vertical="top" wrapText="1"/>
    </xf>
    <xf numFmtId="0" fontId="33" fillId="2" borderId="40" xfId="2" applyFont="1" applyFill="1" applyBorder="1" applyAlignment="1">
      <alignment horizontal="center"/>
    </xf>
    <xf numFmtId="0" fontId="33" fillId="2" borderId="57" xfId="2" applyFont="1" applyFill="1" applyBorder="1" applyAlignment="1">
      <alignment vertical="top"/>
    </xf>
    <xf numFmtId="0" fontId="33" fillId="2" borderId="57" xfId="2" applyFont="1" applyFill="1" applyBorder="1" applyAlignment="1">
      <alignment horizontal="center" vertical="top"/>
    </xf>
    <xf numFmtId="0" fontId="31" fillId="2" borderId="47" xfId="2" applyFont="1" applyFill="1" applyBorder="1" applyAlignment="1">
      <alignment horizontal="center"/>
    </xf>
    <xf numFmtId="49" fontId="33" fillId="2" borderId="7" xfId="2" applyNumberFormat="1" applyFont="1" applyFill="1" applyBorder="1" applyAlignment="1">
      <alignment vertical="top" wrapText="1"/>
    </xf>
    <xf numFmtId="0" fontId="33" fillId="2" borderId="34" xfId="2" applyFont="1" applyFill="1" applyBorder="1" applyAlignment="1">
      <alignment horizontal="left" wrapText="1"/>
    </xf>
    <xf numFmtId="0" fontId="32" fillId="2" borderId="26" xfId="2" applyFont="1" applyFill="1" applyBorder="1"/>
    <xf numFmtId="0" fontId="33" fillId="2" borderId="41" xfId="2" applyFont="1" applyFill="1" applyBorder="1" applyAlignment="1">
      <alignment horizontal="center"/>
    </xf>
    <xf numFmtId="49" fontId="33" fillId="2" borderId="39" xfId="2" applyNumberFormat="1" applyFont="1" applyFill="1" applyBorder="1" applyAlignment="1">
      <alignment vertical="top" wrapText="1"/>
    </xf>
    <xf numFmtId="49" fontId="33" fillId="2" borderId="0" xfId="2" applyNumberFormat="1" applyFont="1" applyFill="1" applyBorder="1" applyAlignment="1">
      <alignment vertical="top" wrapText="1"/>
    </xf>
    <xf numFmtId="0" fontId="35" fillId="2" borderId="0" xfId="2" applyFont="1" applyFill="1" applyBorder="1" applyAlignment="1">
      <alignment horizontal="center"/>
    </xf>
    <xf numFmtId="0" fontId="32" fillId="2" borderId="32" xfId="2" applyFont="1" applyFill="1" applyBorder="1" applyAlignment="1">
      <alignment horizontal="left" wrapText="1"/>
    </xf>
    <xf numFmtId="0" fontId="12" fillId="2" borderId="7" xfId="2" applyFont="1" applyFill="1" applyBorder="1" applyAlignment="1">
      <alignment horizontal="center"/>
    </xf>
    <xf numFmtId="0" fontId="12" fillId="2" borderId="31" xfId="2" applyFont="1" applyFill="1" applyBorder="1"/>
    <xf numFmtId="0" fontId="12" fillId="2" borderId="34" xfId="2" applyFont="1" applyFill="1" applyBorder="1"/>
    <xf numFmtId="0" fontId="12" fillId="2" borderId="31" xfId="2" applyFont="1" applyFill="1" applyBorder="1" applyAlignment="1">
      <alignment horizontal="center"/>
    </xf>
    <xf numFmtId="0" fontId="12" fillId="2" borderId="34" xfId="2" applyFont="1" applyFill="1" applyBorder="1" applyAlignment="1">
      <alignment horizontal="center"/>
    </xf>
    <xf numFmtId="0" fontId="12" fillId="2" borderId="7" xfId="2" applyFont="1" applyFill="1" applyBorder="1"/>
    <xf numFmtId="0" fontId="12" fillId="2" borderId="0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12" fillId="2" borderId="32" xfId="2" applyFont="1" applyFill="1" applyBorder="1"/>
    <xf numFmtId="0" fontId="12" fillId="2" borderId="7" xfId="2" applyFont="1" applyFill="1" applyBorder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32" fillId="2" borderId="32" xfId="2" applyFont="1" applyFill="1" applyBorder="1" applyAlignment="1">
      <alignment vertical="top" wrapText="1"/>
    </xf>
    <xf numFmtId="0" fontId="12" fillId="2" borderId="2" xfId="2" applyFont="1" applyFill="1" applyBorder="1" applyAlignment="1">
      <alignment horizontal="center" wrapText="1"/>
    </xf>
    <xf numFmtId="0" fontId="12" fillId="2" borderId="13" xfId="2" applyFont="1" applyFill="1" applyBorder="1" applyAlignment="1">
      <alignment horizontal="center" vertical="top" wrapText="1"/>
    </xf>
    <xf numFmtId="0" fontId="12" fillId="2" borderId="7" xfId="2" applyFont="1" applyFill="1" applyBorder="1" applyAlignment="1">
      <alignment vertical="top"/>
    </xf>
    <xf numFmtId="0" fontId="12" fillId="2" borderId="5" xfId="2" applyFont="1" applyFill="1" applyBorder="1" applyAlignment="1">
      <alignment vertical="top"/>
    </xf>
    <xf numFmtId="0" fontId="12" fillId="2" borderId="7" xfId="2" applyFont="1" applyFill="1" applyBorder="1" applyAlignment="1"/>
    <xf numFmtId="0" fontId="41" fillId="2" borderId="32" xfId="2" applyFont="1" applyFill="1" applyBorder="1"/>
    <xf numFmtId="0" fontId="12" fillId="2" borderId="5" xfId="2" applyFont="1" applyFill="1" applyBorder="1" applyAlignment="1"/>
    <xf numFmtId="0" fontId="12" fillId="2" borderId="39" xfId="2" applyFont="1" applyFill="1" applyBorder="1" applyAlignment="1">
      <alignment vertical="top" wrapText="1"/>
    </xf>
    <xf numFmtId="0" fontId="32" fillId="2" borderId="6" xfId="2" applyFont="1" applyFill="1" applyBorder="1" applyAlignment="1">
      <alignment horizontal="left"/>
    </xf>
    <xf numFmtId="0" fontId="32" fillId="2" borderId="44" xfId="2" applyFont="1" applyFill="1" applyBorder="1"/>
    <xf numFmtId="0" fontId="33" fillId="2" borderId="22" xfId="2" applyFont="1" applyFill="1" applyBorder="1" applyAlignment="1">
      <alignment wrapText="1"/>
    </xf>
    <xf numFmtId="0" fontId="12" fillId="2" borderId="0" xfId="2" applyFont="1" applyFill="1" applyBorder="1" applyAlignment="1">
      <alignment horizontal="center" vertical="top" wrapText="1"/>
    </xf>
    <xf numFmtId="0" fontId="12" fillId="2" borderId="9" xfId="2" applyFont="1" applyFill="1" applyBorder="1" applyAlignment="1">
      <alignment horizontal="center" vertical="top" wrapText="1"/>
    </xf>
    <xf numFmtId="0" fontId="12" fillId="2" borderId="0" xfId="2" applyFont="1" applyFill="1" applyBorder="1" applyAlignment="1">
      <alignment vertical="top"/>
    </xf>
    <xf numFmtId="0" fontId="12" fillId="2" borderId="1" xfId="2" applyFont="1" applyFill="1" applyBorder="1" applyAlignment="1">
      <alignment vertical="top"/>
    </xf>
    <xf numFmtId="0" fontId="12" fillId="2" borderId="31" xfId="2" applyFont="1" applyFill="1" applyBorder="1" applyAlignment="1"/>
    <xf numFmtId="0" fontId="12" fillId="2" borderId="34" xfId="2" applyFont="1" applyFill="1" applyBorder="1" applyAlignment="1"/>
    <xf numFmtId="0" fontId="12" fillId="2" borderId="0" xfId="2" applyFont="1" applyFill="1" applyBorder="1" applyAlignment="1">
      <alignment vertical="top" wrapText="1"/>
    </xf>
    <xf numFmtId="0" fontId="12" fillId="2" borderId="34" xfId="2" applyFont="1" applyFill="1" applyBorder="1" applyAlignment="1">
      <alignment horizontal="center" vertical="top" wrapText="1"/>
    </xf>
    <xf numFmtId="0" fontId="12" fillId="2" borderId="31" xfId="2" applyFont="1" applyFill="1" applyBorder="1" applyAlignment="1">
      <alignment vertical="center"/>
    </xf>
    <xf numFmtId="0" fontId="12" fillId="2" borderId="34" xfId="2" applyFont="1" applyFill="1" applyBorder="1" applyAlignment="1">
      <alignment vertical="center"/>
    </xf>
    <xf numFmtId="0" fontId="12" fillId="2" borderId="5" xfId="2" applyFont="1" applyFill="1" applyBorder="1" applyAlignment="1">
      <alignment horizontal="center"/>
    </xf>
    <xf numFmtId="0" fontId="12" fillId="2" borderId="11" xfId="2" applyFont="1" applyFill="1" applyBorder="1"/>
    <xf numFmtId="0" fontId="12" fillId="2" borderId="9" xfId="2" applyFont="1" applyFill="1" applyBorder="1"/>
    <xf numFmtId="0" fontId="12" fillId="2" borderId="5" xfId="2" applyFont="1" applyFill="1" applyBorder="1"/>
    <xf numFmtId="0" fontId="12" fillId="2" borderId="11" xfId="2" applyFont="1" applyFill="1" applyBorder="1" applyAlignment="1"/>
    <xf numFmtId="0" fontId="12" fillId="2" borderId="9" xfId="2" applyFont="1" applyFill="1" applyBorder="1" applyAlignment="1"/>
    <xf numFmtId="0" fontId="12" fillId="2" borderId="0" xfId="2" applyFont="1" applyFill="1" applyBorder="1"/>
    <xf numFmtId="0" fontId="12" fillId="2" borderId="46" xfId="2" applyFont="1" applyFill="1" applyBorder="1"/>
    <xf numFmtId="0" fontId="12" fillId="2" borderId="1" xfId="2" applyFont="1" applyFill="1" applyBorder="1" applyAlignment="1">
      <alignment wrapText="1"/>
    </xf>
    <xf numFmtId="0" fontId="32" fillId="2" borderId="7" xfId="2" applyFont="1" applyFill="1" applyBorder="1" applyAlignment="1">
      <alignment vertical="top" wrapText="1"/>
    </xf>
    <xf numFmtId="0" fontId="12" fillId="2" borderId="6" xfId="2" applyFont="1" applyFill="1" applyBorder="1" applyAlignment="1"/>
    <xf numFmtId="0" fontId="12" fillId="2" borderId="7" xfId="2" applyFont="1" applyFill="1" applyBorder="1" applyAlignment="1">
      <alignment horizontal="center" vertical="top"/>
    </xf>
    <xf numFmtId="0" fontId="12" fillId="2" borderId="6" xfId="2" applyFont="1" applyFill="1" applyBorder="1" applyAlignment="1">
      <alignment horizontal="center"/>
    </xf>
    <xf numFmtId="0" fontId="33" fillId="2" borderId="0" xfId="0" applyFont="1" applyFill="1" applyBorder="1"/>
    <xf numFmtId="0" fontId="33" fillId="2" borderId="0" xfId="0" applyFont="1" applyFill="1" applyBorder="1" applyAlignment="1">
      <alignment horizontal="center"/>
    </xf>
    <xf numFmtId="0" fontId="33" fillId="2" borderId="0" xfId="0" applyFont="1" applyFill="1"/>
    <xf numFmtId="0" fontId="33" fillId="2" borderId="19" xfId="0" applyFont="1" applyFill="1" applyBorder="1" applyAlignment="1">
      <alignment horizontal="center" vertical="center" wrapText="1"/>
    </xf>
    <xf numFmtId="0" fontId="33" fillId="2" borderId="0" xfId="0" applyFont="1" applyFill="1" applyAlignment="1"/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left" vertical="center"/>
    </xf>
    <xf numFmtId="0" fontId="35" fillId="2" borderId="4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left" vertical="center"/>
    </xf>
    <xf numFmtId="0" fontId="33" fillId="2" borderId="6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right" vertical="center"/>
    </xf>
    <xf numFmtId="0" fontId="33" fillId="2" borderId="0" xfId="0" applyFont="1" applyFill="1" applyAlignment="1">
      <alignment horizontal="center"/>
    </xf>
    <xf numFmtId="0" fontId="33" fillId="2" borderId="10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0" xfId="0" applyFont="1" applyFill="1" applyBorder="1" applyAlignment="1">
      <alignment vertical="center"/>
    </xf>
    <xf numFmtId="0" fontId="42" fillId="2" borderId="4" xfId="0" applyFont="1" applyFill="1" applyBorder="1" applyAlignment="1">
      <alignment vertical="center"/>
    </xf>
    <xf numFmtId="0" fontId="42" fillId="2" borderId="2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1" xfId="0" applyFont="1" applyFill="1" applyBorder="1"/>
    <xf numFmtId="0" fontId="33" fillId="2" borderId="0" xfId="0" applyFont="1" applyFill="1" applyBorder="1" applyAlignment="1">
      <alignment vertical="center"/>
    </xf>
    <xf numFmtId="0" fontId="33" fillId="2" borderId="2" xfId="0" applyFont="1" applyFill="1" applyBorder="1" applyAlignment="1">
      <alignment vertical="center"/>
    </xf>
    <xf numFmtId="0" fontId="33" fillId="2" borderId="0" xfId="0" applyFont="1" applyFill="1" applyAlignment="1">
      <alignment horizontal="center" vertical="center"/>
    </xf>
    <xf numFmtId="0" fontId="35" fillId="2" borderId="5" xfId="0" applyFont="1" applyFill="1" applyBorder="1" applyAlignment="1">
      <alignment vertical="center" wrapText="1"/>
    </xf>
    <xf numFmtId="0" fontId="33" fillId="2" borderId="10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vertical="center"/>
    </xf>
    <xf numFmtId="0" fontId="32" fillId="2" borderId="10" xfId="0" applyFont="1" applyFill="1" applyBorder="1" applyAlignment="1">
      <alignment vertical="center"/>
    </xf>
    <xf numFmtId="1" fontId="33" fillId="2" borderId="1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right" vertical="center"/>
    </xf>
    <xf numFmtId="0" fontId="33" fillId="2" borderId="4" xfId="0" applyFont="1" applyFill="1" applyBorder="1" applyAlignment="1">
      <alignment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right"/>
    </xf>
    <xf numFmtId="0" fontId="33" fillId="2" borderId="0" xfId="0" applyFont="1" applyFill="1" applyAlignment="1">
      <alignment horizontal="right"/>
    </xf>
    <xf numFmtId="0" fontId="33" fillId="2" borderId="4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33" fillId="2" borderId="25" xfId="0" applyFont="1" applyFill="1" applyBorder="1" applyAlignment="1">
      <alignment horizontal="left" vertical="center" textRotation="90" wrapText="1"/>
    </xf>
    <xf numFmtId="0" fontId="33" fillId="2" borderId="25" xfId="0" applyFont="1" applyFill="1" applyBorder="1" applyAlignment="1">
      <alignment horizontal="center" vertical="center" textRotation="90" wrapText="1"/>
    </xf>
    <xf numFmtId="0" fontId="33" fillId="2" borderId="39" xfId="0" applyFont="1" applyFill="1" applyBorder="1" applyAlignment="1">
      <alignment horizontal="center" vertical="center" textRotation="90" wrapText="1"/>
    </xf>
    <xf numFmtId="0" fontId="33" fillId="2" borderId="53" xfId="0" applyFont="1" applyFill="1" applyBorder="1" applyAlignment="1">
      <alignment horizontal="center" vertical="center" textRotation="90" wrapText="1"/>
    </xf>
    <xf numFmtId="0" fontId="33" fillId="2" borderId="62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vertical="center"/>
    </xf>
    <xf numFmtId="0" fontId="34" fillId="2" borderId="1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right"/>
    </xf>
    <xf numFmtId="0" fontId="33" fillId="2" borderId="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 vertical="center"/>
    </xf>
    <xf numFmtId="0" fontId="33" fillId="2" borderId="5" xfId="0" applyFont="1" applyFill="1" applyBorder="1" applyAlignment="1">
      <alignment vertical="center" wrapText="1"/>
    </xf>
    <xf numFmtId="0" fontId="33" fillId="2" borderId="6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33" fillId="2" borderId="4" xfId="0" applyFont="1" applyFill="1" applyBorder="1" applyAlignment="1">
      <alignment horizontal="right" vertical="center"/>
    </xf>
    <xf numFmtId="0" fontId="42" fillId="2" borderId="1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42" fillId="2" borderId="13" xfId="0" applyFont="1" applyFill="1" applyBorder="1" applyAlignment="1">
      <alignment vertical="center"/>
    </xf>
    <xf numFmtId="0" fontId="33" fillId="2" borderId="6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vertical="center"/>
    </xf>
    <xf numFmtId="0" fontId="42" fillId="2" borderId="10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horizontal="right" vertical="center"/>
    </xf>
    <xf numFmtId="0" fontId="42" fillId="2" borderId="6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vertical="center"/>
    </xf>
    <xf numFmtId="0" fontId="42" fillId="2" borderId="3" xfId="0" applyFont="1" applyFill="1" applyBorder="1" applyAlignment="1">
      <alignment vertical="center"/>
    </xf>
    <xf numFmtId="0" fontId="41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42" fillId="2" borderId="0" xfId="0" applyFont="1" applyFill="1" applyBorder="1" applyAlignment="1">
      <alignment horizontal="left" vertical="center"/>
    </xf>
    <xf numFmtId="0" fontId="42" fillId="2" borderId="10" xfId="0" applyFont="1" applyFill="1" applyBorder="1" applyAlignment="1">
      <alignment horizontal="right" vertical="center"/>
    </xf>
    <xf numFmtId="0" fontId="42" fillId="2" borderId="2" xfId="0" applyFont="1" applyFill="1" applyBorder="1" applyAlignment="1">
      <alignment horizontal="right" vertical="center"/>
    </xf>
    <xf numFmtId="0" fontId="42" fillId="2" borderId="4" xfId="0" applyFont="1" applyFill="1" applyBorder="1" applyAlignment="1">
      <alignment horizontal="left" vertical="center"/>
    </xf>
    <xf numFmtId="0" fontId="42" fillId="2" borderId="11" xfId="0" applyFont="1" applyFill="1" applyBorder="1" applyAlignment="1">
      <alignment horizontal="left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42" fillId="2" borderId="1" xfId="0" applyFont="1" applyFill="1" applyBorder="1"/>
    <xf numFmtId="0" fontId="42" fillId="2" borderId="1" xfId="0" applyFont="1" applyFill="1" applyBorder="1" applyAlignment="1"/>
    <xf numFmtId="0" fontId="32" fillId="2" borderId="1" xfId="0" applyFont="1" applyFill="1" applyBorder="1" applyAlignment="1">
      <alignment horizontal="right"/>
    </xf>
    <xf numFmtId="0" fontId="32" fillId="2" borderId="1" xfId="0" applyFont="1" applyFill="1" applyBorder="1" applyAlignment="1">
      <alignment horizontal="left"/>
    </xf>
    <xf numFmtId="0" fontId="33" fillId="2" borderId="1" xfId="0" applyFont="1" applyFill="1" applyBorder="1" applyAlignment="1"/>
    <xf numFmtId="0" fontId="42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justify"/>
    </xf>
    <xf numFmtId="0" fontId="34" fillId="2" borderId="1" xfId="0" applyFont="1" applyFill="1" applyBorder="1"/>
    <xf numFmtId="0" fontId="45" fillId="2" borderId="1" xfId="0" applyFont="1" applyFill="1" applyBorder="1" applyAlignment="1">
      <alignment horizontal="right"/>
    </xf>
    <xf numFmtId="0" fontId="35" fillId="2" borderId="1" xfId="0" applyFont="1" applyFill="1" applyBorder="1"/>
    <xf numFmtId="0" fontId="41" fillId="2" borderId="1" xfId="0" applyFont="1" applyFill="1" applyBorder="1" applyAlignment="1">
      <alignment horizontal="right"/>
    </xf>
    <xf numFmtId="0" fontId="41" fillId="2" borderId="1" xfId="0" applyFont="1" applyFill="1" applyBorder="1"/>
    <xf numFmtId="0" fontId="44" fillId="2" borderId="1" xfId="0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right"/>
    </xf>
    <xf numFmtId="0" fontId="41" fillId="2" borderId="1" xfId="0" applyFont="1" applyFill="1" applyBorder="1" applyAlignment="1">
      <alignment horizontal="center"/>
    </xf>
    <xf numFmtId="0" fontId="46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right"/>
    </xf>
    <xf numFmtId="0" fontId="44" fillId="2" borderId="1" xfId="0" applyFont="1" applyFill="1" applyBorder="1" applyAlignment="1">
      <alignment horizontal="right"/>
    </xf>
    <xf numFmtId="0" fontId="44" fillId="2" borderId="1" xfId="0" applyFont="1" applyFill="1" applyBorder="1" applyAlignment="1">
      <alignment horizontal="left"/>
    </xf>
    <xf numFmtId="0" fontId="33" fillId="2" borderId="63" xfId="0" applyFont="1" applyFill="1" applyBorder="1" applyAlignment="1">
      <alignment horizontal="center" vertical="center" wrapText="1"/>
    </xf>
    <xf numFmtId="0" fontId="33" fillId="2" borderId="64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2" xfId="0" applyFont="1" applyFill="1" applyBorder="1"/>
    <xf numFmtId="0" fontId="41" fillId="2" borderId="1" xfId="0" applyFont="1" applyFill="1" applyBorder="1" applyAlignment="1">
      <alignment horizontal="left"/>
    </xf>
    <xf numFmtId="0" fontId="12" fillId="2" borderId="1" xfId="3" applyFont="1" applyFill="1" applyBorder="1" applyAlignment="1">
      <alignment wrapText="1"/>
    </xf>
    <xf numFmtId="0" fontId="17" fillId="2" borderId="1" xfId="4" applyFont="1" applyFill="1" applyBorder="1"/>
    <xf numFmtId="0" fontId="50" fillId="2" borderId="1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right" wrapText="1"/>
    </xf>
    <xf numFmtId="0" fontId="42" fillId="2" borderId="1" xfId="0" applyFont="1" applyFill="1" applyBorder="1" applyAlignment="1">
      <alignment horizontal="left"/>
    </xf>
    <xf numFmtId="0" fontId="17" fillId="2" borderId="1" xfId="5" applyFont="1" applyFill="1" applyBorder="1" applyAlignment="1">
      <alignment wrapText="1"/>
    </xf>
    <xf numFmtId="0" fontId="17" fillId="2" borderId="1" xfId="6" applyFont="1" applyFill="1" applyBorder="1"/>
    <xf numFmtId="0" fontId="17" fillId="2" borderId="1" xfId="7" applyFont="1" applyFill="1" applyBorder="1"/>
    <xf numFmtId="0" fontId="17" fillId="2" borderId="1" xfId="8" applyFont="1" applyFill="1" applyBorder="1"/>
    <xf numFmtId="14" fontId="17" fillId="2" borderId="1" xfId="8" applyNumberFormat="1" applyFont="1" applyFill="1" applyBorder="1"/>
    <xf numFmtId="0" fontId="17" fillId="2" borderId="1" xfId="9" applyFont="1" applyFill="1" applyBorder="1"/>
    <xf numFmtId="0" fontId="17" fillId="2" borderId="1" xfId="10" applyFont="1" applyFill="1" applyBorder="1"/>
    <xf numFmtId="0" fontId="17" fillId="2" borderId="1" xfId="11" applyFont="1" applyFill="1" applyBorder="1"/>
    <xf numFmtId="0" fontId="17" fillId="2" borderId="1" xfId="9" applyFont="1" applyFill="1" applyBorder="1" applyAlignment="1">
      <alignment horizontal="justify"/>
    </xf>
    <xf numFmtId="0" fontId="17" fillId="2" borderId="1" xfId="9" applyFont="1" applyFill="1" applyBorder="1" applyAlignment="1">
      <alignment wrapText="1"/>
    </xf>
    <xf numFmtId="0" fontId="17" fillId="2" borderId="1" xfId="4" applyFont="1" applyFill="1" applyBorder="1" applyAlignment="1">
      <alignment wrapText="1"/>
    </xf>
    <xf numFmtId="0" fontId="17" fillId="2" borderId="1" xfId="4" applyFont="1" applyFill="1" applyBorder="1" applyAlignment="1">
      <alignment horizontal="justify"/>
    </xf>
    <xf numFmtId="0" fontId="42" fillId="2" borderId="2" xfId="0" applyFont="1" applyFill="1" applyBorder="1" applyAlignment="1"/>
    <xf numFmtId="3" fontId="17" fillId="2" borderId="1" xfId="4" applyNumberFormat="1" applyFont="1" applyFill="1" applyBorder="1" applyAlignment="1">
      <alignment horizontal="right" wrapText="1"/>
    </xf>
    <xf numFmtId="166" fontId="41" fillId="2" borderId="1" xfId="0" applyNumberFormat="1" applyFont="1" applyFill="1" applyBorder="1"/>
    <xf numFmtId="2" fontId="41" fillId="2" borderId="1" xfId="0" applyNumberFormat="1" applyFont="1" applyFill="1" applyBorder="1" applyAlignment="1">
      <alignment horizontal="right"/>
    </xf>
    <xf numFmtId="49" fontId="42" fillId="2" borderId="1" xfId="0" applyNumberFormat="1" applyFont="1" applyFill="1" applyBorder="1" applyAlignment="1">
      <alignment horizontal="right"/>
    </xf>
    <xf numFmtId="0" fontId="12" fillId="2" borderId="1" xfId="3" applyFont="1" applyFill="1" applyBorder="1" applyAlignment="1">
      <alignment horizontal="justify" vertical="center" wrapText="1"/>
    </xf>
    <xf numFmtId="0" fontId="33" fillId="2" borderId="1" xfId="12" applyFont="1" applyFill="1" applyBorder="1" applyAlignment="1">
      <alignment wrapText="1"/>
    </xf>
    <xf numFmtId="0" fontId="53" fillId="2" borderId="1" xfId="0" applyFont="1" applyFill="1" applyBorder="1" applyAlignment="1">
      <alignment horizontal="center"/>
    </xf>
    <xf numFmtId="0" fontId="12" fillId="2" borderId="1" xfId="3" applyFont="1" applyFill="1" applyBorder="1" applyAlignment="1">
      <alignment horizontal="justify" wrapText="1"/>
    </xf>
    <xf numFmtId="0" fontId="54" fillId="2" borderId="1" xfId="12" applyFont="1" applyFill="1" applyBorder="1" applyAlignment="1">
      <alignment wrapText="1"/>
    </xf>
    <xf numFmtId="0" fontId="54" fillId="3" borderId="1" xfId="12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2" borderId="1" xfId="12" applyFont="1" applyFill="1" applyBorder="1" applyAlignment="1">
      <alignment horizontal="center" wrapText="1"/>
    </xf>
    <xf numFmtId="0" fontId="33" fillId="2" borderId="1" xfId="12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1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7" fillId="2" borderId="0" xfId="1" applyFont="1" applyFill="1" applyAlignment="1">
      <alignment horizontal="left" vertical="center"/>
    </xf>
    <xf numFmtId="0" fontId="28" fillId="2" borderId="0" xfId="1" applyFont="1" applyFill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33" fillId="2" borderId="59" xfId="2" applyFont="1" applyFill="1" applyBorder="1" applyAlignment="1">
      <alignment horizontal="left" vertical="top" wrapText="1"/>
    </xf>
    <xf numFmtId="0" fontId="33" fillId="2" borderId="53" xfId="2" applyFont="1" applyFill="1" applyBorder="1" applyAlignment="1">
      <alignment horizontal="left" vertical="top" wrapText="1"/>
    </xf>
    <xf numFmtId="0" fontId="49" fillId="2" borderId="17" xfId="2" applyFont="1" applyFill="1" applyBorder="1" applyAlignment="1">
      <alignment horizontal="left"/>
    </xf>
    <xf numFmtId="0" fontId="33" fillId="2" borderId="6" xfId="2" applyFont="1" applyFill="1" applyBorder="1" applyAlignment="1">
      <alignment horizontal="center" vertical="center"/>
    </xf>
    <xf numFmtId="0" fontId="33" fillId="2" borderId="5" xfId="2" applyFont="1" applyFill="1" applyBorder="1" applyAlignment="1">
      <alignment horizontal="center" vertical="center"/>
    </xf>
    <xf numFmtId="0" fontId="33" fillId="2" borderId="10" xfId="2" applyFont="1" applyFill="1" applyBorder="1" applyAlignment="1">
      <alignment horizontal="left" wrapText="1"/>
    </xf>
    <xf numFmtId="0" fontId="33" fillId="2" borderId="2" xfId="2" applyFont="1" applyFill="1" applyBorder="1" applyAlignment="1">
      <alignment horizontal="left" wrapText="1"/>
    </xf>
    <xf numFmtId="49" fontId="33" fillId="2" borderId="6" xfId="2" applyNumberFormat="1" applyFont="1" applyFill="1" applyBorder="1" applyAlignment="1">
      <alignment horizontal="center" vertical="center" wrapText="1"/>
    </xf>
    <xf numFmtId="49" fontId="33" fillId="2" borderId="7" xfId="2" applyNumberFormat="1" applyFont="1" applyFill="1" applyBorder="1" applyAlignment="1">
      <alignment horizontal="center" vertical="center" wrapText="1"/>
    </xf>
    <xf numFmtId="49" fontId="33" fillId="2" borderId="5" xfId="2" applyNumberFormat="1" applyFont="1" applyFill="1" applyBorder="1" applyAlignment="1">
      <alignment horizontal="center" vertical="center" wrapText="1"/>
    </xf>
    <xf numFmtId="0" fontId="33" fillId="2" borderId="1" xfId="2" applyFont="1" applyFill="1" applyBorder="1" applyAlignment="1">
      <alignment horizontal="center" vertical="top"/>
    </xf>
    <xf numFmtId="0" fontId="33" fillId="2" borderId="7" xfId="2" applyFont="1" applyFill="1" applyBorder="1" applyAlignment="1">
      <alignment horizontal="center" vertical="center"/>
    </xf>
    <xf numFmtId="0" fontId="33" fillId="2" borderId="1" xfId="2" applyFont="1" applyFill="1" applyBorder="1" applyAlignment="1">
      <alignment horizontal="left"/>
    </xf>
    <xf numFmtId="0" fontId="33" fillId="2" borderId="6" xfId="2" applyFont="1" applyFill="1" applyBorder="1" applyAlignment="1">
      <alignment horizontal="center" vertical="top"/>
    </xf>
    <xf numFmtId="0" fontId="33" fillId="2" borderId="7" xfId="2" applyFont="1" applyFill="1" applyBorder="1" applyAlignment="1">
      <alignment horizontal="center" vertical="top"/>
    </xf>
    <xf numFmtId="0" fontId="32" fillId="2" borderId="5" xfId="2" applyFont="1" applyFill="1" applyBorder="1" applyAlignment="1">
      <alignment horizontal="left" vertical="top"/>
    </xf>
    <xf numFmtId="0" fontId="32" fillId="2" borderId="1" xfId="2" applyFont="1" applyFill="1" applyBorder="1" applyAlignment="1">
      <alignment horizontal="left" vertical="top"/>
    </xf>
    <xf numFmtId="0" fontId="33" fillId="2" borderId="5" xfId="2" applyFont="1" applyFill="1" applyBorder="1" applyAlignment="1">
      <alignment horizontal="center" vertical="top"/>
    </xf>
    <xf numFmtId="0" fontId="33" fillId="2" borderId="5" xfId="2" applyFont="1" applyFill="1" applyBorder="1" applyAlignment="1">
      <alignment horizontal="left" vertical="top"/>
    </xf>
    <xf numFmtId="0" fontId="33" fillId="2" borderId="1" xfId="2" applyFont="1" applyFill="1" applyBorder="1" applyAlignment="1">
      <alignment horizontal="left" vertical="top"/>
    </xf>
    <xf numFmtId="0" fontId="33" fillId="2" borderId="7" xfId="2" applyFont="1" applyFill="1" applyBorder="1" applyAlignment="1">
      <alignment horizontal="center"/>
    </xf>
    <xf numFmtId="0" fontId="33" fillId="2" borderId="6" xfId="2" applyFont="1" applyFill="1" applyBorder="1" applyAlignment="1">
      <alignment vertical="top" wrapText="1"/>
    </xf>
    <xf numFmtId="0" fontId="33" fillId="2" borderId="7" xfId="2" applyFont="1" applyFill="1" applyBorder="1" applyAlignment="1"/>
    <xf numFmtId="0" fontId="33" fillId="2" borderId="7" xfId="2" applyFont="1" applyFill="1" applyBorder="1" applyAlignment="1">
      <alignment vertical="top" wrapText="1"/>
    </xf>
    <xf numFmtId="0" fontId="32" fillId="2" borderId="1" xfId="2" applyFont="1" applyFill="1" applyBorder="1" applyAlignment="1">
      <alignment horizontal="left"/>
    </xf>
    <xf numFmtId="0" fontId="33" fillId="2" borderId="3" xfId="2" applyFont="1" applyFill="1" applyBorder="1" applyAlignment="1">
      <alignment horizontal="left" vertical="top" wrapText="1"/>
    </xf>
    <xf numFmtId="0" fontId="33" fillId="2" borderId="8" xfId="2" applyFont="1" applyFill="1" applyBorder="1" applyAlignment="1">
      <alignment horizontal="left" vertical="top" wrapText="1"/>
    </xf>
    <xf numFmtId="0" fontId="33" fillId="2" borderId="6" xfId="2" applyFont="1" applyFill="1" applyBorder="1" applyAlignment="1">
      <alignment horizontal="center" vertical="top" wrapText="1"/>
    </xf>
    <xf numFmtId="0" fontId="33" fillId="2" borderId="7" xfId="2" applyFont="1" applyFill="1" applyBorder="1" applyAlignment="1">
      <alignment horizontal="center" vertical="top" wrapText="1"/>
    </xf>
    <xf numFmtId="0" fontId="33" fillId="2" borderId="29" xfId="2" applyFont="1" applyFill="1" applyBorder="1" applyAlignment="1">
      <alignment horizontal="left" wrapText="1"/>
    </xf>
    <xf numFmtId="0" fontId="33" fillId="2" borderId="22" xfId="2" applyFont="1" applyFill="1" applyBorder="1" applyAlignment="1">
      <alignment horizontal="left" wrapText="1"/>
    </xf>
    <xf numFmtId="0" fontId="33" fillId="2" borderId="23" xfId="2" applyFont="1" applyFill="1" applyBorder="1" applyAlignment="1">
      <alignment horizontal="left" wrapText="1"/>
    </xf>
    <xf numFmtId="0" fontId="12" fillId="2" borderId="7" xfId="2" applyFont="1" applyFill="1" applyBorder="1" applyAlignment="1">
      <alignment horizontal="center" vertical="top"/>
    </xf>
    <xf numFmtId="0" fontId="33" fillId="2" borderId="31" xfId="2" applyFont="1" applyFill="1" applyBorder="1" applyAlignment="1">
      <alignment vertical="top"/>
    </xf>
    <xf numFmtId="0" fontId="12" fillId="2" borderId="31" xfId="2" applyFont="1" applyFill="1" applyBorder="1" applyAlignment="1">
      <alignment vertical="top"/>
    </xf>
    <xf numFmtId="0" fontId="12" fillId="2" borderId="7" xfId="2" applyFont="1" applyFill="1" applyBorder="1" applyAlignment="1">
      <alignment horizontal="center"/>
    </xf>
    <xf numFmtId="0" fontId="33" fillId="2" borderId="8" xfId="2" applyFont="1" applyFill="1" applyBorder="1" applyAlignment="1">
      <alignment horizontal="center" vertical="center"/>
    </xf>
    <xf numFmtId="0" fontId="33" fillId="2" borderId="34" xfId="2" applyFont="1" applyFill="1" applyBorder="1" applyAlignment="1">
      <alignment horizontal="center" vertical="center"/>
    </xf>
    <xf numFmtId="0" fontId="33" fillId="2" borderId="9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vertical="top" wrapText="1"/>
    </xf>
    <xf numFmtId="17" fontId="33" fillId="2" borderId="29" xfId="2" applyNumberFormat="1" applyFont="1" applyFill="1" applyBorder="1" applyAlignment="1">
      <alignment horizontal="left" vertical="center" wrapText="1"/>
    </xf>
    <xf numFmtId="17" fontId="33" fillId="2" borderId="22" xfId="2" applyNumberFormat="1" applyFont="1" applyFill="1" applyBorder="1" applyAlignment="1">
      <alignment horizontal="left" vertical="center" wrapText="1"/>
    </xf>
    <xf numFmtId="17" fontId="33" fillId="2" borderId="23" xfId="2" applyNumberFormat="1" applyFont="1" applyFill="1" applyBorder="1" applyAlignment="1">
      <alignment horizontal="left" vertical="center" wrapText="1"/>
    </xf>
    <xf numFmtId="0" fontId="33" fillId="2" borderId="1" xfId="2" applyFont="1" applyFill="1" applyBorder="1" applyAlignment="1">
      <alignment horizontal="left" vertical="top" wrapText="1"/>
    </xf>
    <xf numFmtId="0" fontId="33" fillId="2" borderId="11" xfId="2" applyFont="1" applyFill="1" applyBorder="1" applyAlignment="1">
      <alignment horizontal="left" vertical="top" wrapText="1"/>
    </xf>
    <xf numFmtId="0" fontId="33" fillId="2" borderId="9" xfId="2" applyFont="1" applyFill="1" applyBorder="1" applyAlignment="1">
      <alignment horizontal="left" vertical="top" wrapText="1"/>
    </xf>
    <xf numFmtId="0" fontId="33" fillId="2" borderId="1" xfId="2" applyFont="1" applyFill="1" applyBorder="1" applyAlignment="1"/>
    <xf numFmtId="0" fontId="33" fillId="2" borderId="31" xfId="2" applyFont="1" applyFill="1" applyBorder="1" applyAlignment="1">
      <alignment horizontal="center"/>
    </xf>
    <xf numFmtId="0" fontId="33" fillId="2" borderId="34" xfId="2" applyFont="1" applyFill="1" applyBorder="1" applyAlignment="1">
      <alignment horizontal="center"/>
    </xf>
    <xf numFmtId="0" fontId="33" fillId="2" borderId="31" xfId="2" applyFont="1" applyFill="1" applyBorder="1" applyAlignment="1">
      <alignment horizontal="center" vertical="center"/>
    </xf>
    <xf numFmtId="49" fontId="33" fillId="2" borderId="1" xfId="2" applyNumberFormat="1" applyFont="1" applyFill="1" applyBorder="1" applyAlignment="1">
      <alignment horizontal="center"/>
    </xf>
    <xf numFmtId="0" fontId="32" fillId="2" borderId="1" xfId="2" applyFont="1" applyFill="1" applyBorder="1" applyAlignment="1">
      <alignment horizontal="left" wrapText="1"/>
    </xf>
    <xf numFmtId="0" fontId="33" fillId="2" borderId="6" xfId="2" applyFont="1" applyFill="1" applyBorder="1" applyAlignment="1">
      <alignment horizontal="left" vertical="top" wrapText="1"/>
    </xf>
    <xf numFmtId="0" fontId="33" fillId="2" borderId="7" xfId="2" applyFont="1" applyFill="1" applyBorder="1" applyAlignment="1">
      <alignment horizontal="left" vertical="top" wrapText="1"/>
    </xf>
    <xf numFmtId="0" fontId="33" fillId="2" borderId="1" xfId="2" applyFont="1" applyFill="1" applyBorder="1" applyAlignment="1">
      <alignment horizontal="center" vertical="top" wrapText="1"/>
    </xf>
    <xf numFmtId="0" fontId="33" fillId="2" borderId="1" xfId="2" applyFont="1" applyFill="1" applyBorder="1" applyAlignment="1">
      <alignment wrapText="1"/>
    </xf>
    <xf numFmtId="0" fontId="33" fillId="2" borderId="1" xfId="2" applyFont="1" applyFill="1" applyBorder="1" applyAlignment="1">
      <alignment horizontal="left" wrapText="1"/>
    </xf>
    <xf numFmtId="0" fontId="33" fillId="2" borderId="10" xfId="2" applyFont="1" applyFill="1" applyBorder="1" applyAlignment="1">
      <alignment wrapText="1"/>
    </xf>
    <xf numFmtId="0" fontId="33" fillId="2" borderId="2" xfId="2" applyFont="1" applyFill="1" applyBorder="1" applyAlignment="1">
      <alignment wrapText="1"/>
    </xf>
    <xf numFmtId="0" fontId="37" fillId="2" borderId="54" xfId="2" applyFont="1" applyFill="1" applyBorder="1" applyAlignment="1">
      <alignment horizontal="center"/>
    </xf>
    <xf numFmtId="0" fontId="32" fillId="2" borderId="5" xfId="2" applyFont="1" applyFill="1" applyBorder="1" applyAlignment="1">
      <alignment horizontal="left" wrapText="1"/>
    </xf>
    <xf numFmtId="49" fontId="33" fillId="2" borderId="1" xfId="2" applyNumberFormat="1" applyFont="1" applyFill="1" applyBorder="1" applyAlignment="1">
      <alignment horizontal="left" wrapText="1"/>
    </xf>
    <xf numFmtId="0" fontId="45" fillId="2" borderId="0" xfId="2" applyFont="1" applyFill="1" applyBorder="1" applyAlignment="1">
      <alignment horizontal="left"/>
    </xf>
    <xf numFmtId="0" fontId="37" fillId="2" borderId="41" xfId="2" applyFont="1" applyFill="1" applyBorder="1" applyAlignment="1">
      <alignment horizontal="left" vertical="top" wrapText="1"/>
    </xf>
    <xf numFmtId="0" fontId="37" fillId="2" borderId="40" xfId="2" applyFont="1" applyFill="1" applyBorder="1" applyAlignment="1">
      <alignment horizontal="left" vertical="top" wrapText="1"/>
    </xf>
    <xf numFmtId="0" fontId="32" fillId="2" borderId="31" xfId="2" applyFont="1" applyFill="1" applyBorder="1" applyAlignment="1">
      <alignment wrapText="1"/>
    </xf>
    <xf numFmtId="0" fontId="32" fillId="2" borderId="0" xfId="2" applyFont="1" applyFill="1" applyBorder="1" applyAlignment="1">
      <alignment wrapText="1"/>
    </xf>
    <xf numFmtId="0" fontId="33" fillId="2" borderId="1" xfId="2" applyFont="1" applyFill="1" applyBorder="1" applyAlignment="1">
      <alignment horizontal="center"/>
    </xf>
    <xf numFmtId="0" fontId="33" fillId="2" borderId="29" xfId="2" applyFont="1" applyFill="1" applyBorder="1" applyAlignment="1">
      <alignment horizontal="center" vertical="top" wrapText="1"/>
    </xf>
    <xf numFmtId="0" fontId="33" fillId="2" borderId="22" xfId="2" applyFont="1" applyFill="1" applyBorder="1" applyAlignment="1">
      <alignment horizontal="center" vertical="top" wrapText="1"/>
    </xf>
    <xf numFmtId="0" fontId="33" fillId="2" borderId="23" xfId="2" applyFont="1" applyFill="1" applyBorder="1" applyAlignment="1">
      <alignment horizontal="center" vertical="top" wrapText="1"/>
    </xf>
    <xf numFmtId="0" fontId="32" fillId="2" borderId="55" xfId="2" applyFont="1" applyFill="1" applyBorder="1" applyAlignment="1">
      <alignment horizontal="center"/>
    </xf>
    <xf numFmtId="0" fontId="33" fillId="2" borderId="49" xfId="2" applyFont="1" applyFill="1" applyBorder="1" applyAlignment="1">
      <alignment wrapText="1"/>
    </xf>
    <xf numFmtId="0" fontId="32" fillId="2" borderId="21" xfId="2" applyFont="1" applyFill="1" applyBorder="1" applyAlignment="1">
      <alignment horizontal="center"/>
    </xf>
    <xf numFmtId="0" fontId="32" fillId="2" borderId="30" xfId="2" applyFont="1" applyFill="1" applyBorder="1" applyAlignment="1">
      <alignment horizontal="center"/>
    </xf>
    <xf numFmtId="0" fontId="12" fillId="2" borderId="1" xfId="2" applyFont="1" applyFill="1" applyBorder="1" applyAlignment="1">
      <alignment wrapText="1"/>
    </xf>
    <xf numFmtId="0" fontId="33" fillId="2" borderId="10" xfId="2" applyFont="1" applyFill="1" applyBorder="1" applyAlignment="1">
      <alignment horizontal="center"/>
    </xf>
    <xf numFmtId="0" fontId="33" fillId="2" borderId="6" xfId="2" applyFont="1" applyFill="1" applyBorder="1" applyAlignment="1">
      <alignment horizontal="center" wrapText="1"/>
    </xf>
    <xf numFmtId="0" fontId="33" fillId="2" borderId="5" xfId="2" applyFont="1" applyFill="1" applyBorder="1" applyAlignment="1">
      <alignment horizontal="center" wrapText="1"/>
    </xf>
    <xf numFmtId="49" fontId="33" fillId="2" borderId="10" xfId="2" applyNumberFormat="1" applyFont="1" applyFill="1" applyBorder="1" applyAlignment="1">
      <alignment horizontal="center"/>
    </xf>
    <xf numFmtId="49" fontId="33" fillId="2" borderId="2" xfId="2" applyNumberFormat="1" applyFont="1" applyFill="1" applyBorder="1" applyAlignment="1">
      <alignment horizontal="center"/>
    </xf>
    <xf numFmtId="49" fontId="44" fillId="2" borderId="6" xfId="2" applyNumberFormat="1" applyFont="1" applyFill="1" applyBorder="1" applyAlignment="1">
      <alignment horizontal="center" vertical="center" wrapText="1"/>
    </xf>
    <xf numFmtId="49" fontId="44" fillId="2" borderId="5" xfId="2" applyNumberFormat="1" applyFont="1" applyFill="1" applyBorder="1" applyAlignment="1">
      <alignment horizontal="center" vertical="center" wrapText="1"/>
    </xf>
    <xf numFmtId="0" fontId="44" fillId="2" borderId="3" xfId="2" applyFont="1" applyFill="1" applyBorder="1" applyAlignment="1">
      <alignment horizontal="left" vertical="center" wrapText="1"/>
    </xf>
    <xf numFmtId="0" fontId="44" fillId="2" borderId="8" xfId="2" applyFont="1" applyFill="1" applyBorder="1" applyAlignment="1">
      <alignment horizontal="left" vertical="center" wrapText="1"/>
    </xf>
    <xf numFmtId="0" fontId="44" fillId="2" borderId="11" xfId="2" applyFont="1" applyFill="1" applyBorder="1" applyAlignment="1">
      <alignment horizontal="left" vertical="center" wrapText="1"/>
    </xf>
    <xf numFmtId="0" fontId="44" fillId="2" borderId="9" xfId="2" applyFont="1" applyFill="1" applyBorder="1" applyAlignment="1">
      <alignment horizontal="left" vertical="center" wrapText="1"/>
    </xf>
    <xf numFmtId="0" fontId="33" fillId="2" borderId="6" xfId="2" applyFont="1" applyFill="1" applyBorder="1" applyAlignment="1">
      <alignment horizontal="center" vertical="center" wrapText="1"/>
    </xf>
    <xf numFmtId="0" fontId="33" fillId="2" borderId="5" xfId="2" applyFont="1" applyFill="1" applyBorder="1" applyAlignment="1">
      <alignment horizontal="center" vertical="center" wrapText="1"/>
    </xf>
    <xf numFmtId="0" fontId="44" fillId="2" borderId="1" xfId="2" applyFont="1" applyFill="1" applyBorder="1" applyAlignment="1">
      <alignment horizontal="left" wrapText="1"/>
    </xf>
    <xf numFmtId="0" fontId="43" fillId="2" borderId="1" xfId="2" applyFont="1" applyFill="1" applyBorder="1" applyAlignment="1">
      <alignment horizontal="left" wrapText="1"/>
    </xf>
    <xf numFmtId="0" fontId="38" fillId="2" borderId="10" xfId="2" applyFont="1" applyFill="1" applyBorder="1" applyAlignment="1">
      <alignment horizontal="center"/>
    </xf>
    <xf numFmtId="0" fontId="38" fillId="2" borderId="2" xfId="2" applyFont="1" applyFill="1" applyBorder="1" applyAlignment="1">
      <alignment horizontal="center"/>
    </xf>
    <xf numFmtId="0" fontId="33" fillId="2" borderId="7" xfId="2" applyFont="1" applyFill="1" applyBorder="1" applyAlignment="1">
      <alignment horizontal="center" vertical="center" wrapText="1"/>
    </xf>
    <xf numFmtId="0" fontId="33" fillId="2" borderId="10" xfId="2" applyFont="1" applyFill="1" applyBorder="1" applyAlignment="1">
      <alignment horizontal="left"/>
    </xf>
    <xf numFmtId="0" fontId="33" fillId="2" borderId="2" xfId="2" applyFont="1" applyFill="1" applyBorder="1" applyAlignment="1">
      <alignment horizontal="left"/>
    </xf>
    <xf numFmtId="0" fontId="40" fillId="2" borderId="6" xfId="2" applyFont="1" applyFill="1" applyBorder="1" applyAlignment="1">
      <alignment horizontal="center" wrapText="1"/>
    </xf>
    <xf numFmtId="0" fontId="40" fillId="2" borderId="5" xfId="2" applyFont="1" applyFill="1" applyBorder="1" applyAlignment="1">
      <alignment horizontal="center" wrapText="1"/>
    </xf>
    <xf numFmtId="0" fontId="33" fillId="2" borderId="4" xfId="2" applyFont="1" applyFill="1" applyBorder="1" applyAlignment="1">
      <alignment horizontal="center"/>
    </xf>
    <xf numFmtId="0" fontId="33" fillId="2" borderId="2" xfId="2" applyFont="1" applyFill="1" applyBorder="1" applyAlignment="1">
      <alignment horizontal="center"/>
    </xf>
    <xf numFmtId="0" fontId="43" fillId="2" borderId="4" xfId="2" applyFont="1" applyFill="1" applyBorder="1" applyAlignment="1">
      <alignment horizontal="left"/>
    </xf>
    <xf numFmtId="0" fontId="43" fillId="2" borderId="2" xfId="2" applyFont="1" applyFill="1" applyBorder="1" applyAlignment="1">
      <alignment horizontal="left"/>
    </xf>
    <xf numFmtId="0" fontId="12" fillId="2" borderId="2" xfId="2" applyFont="1" applyFill="1" applyBorder="1" applyAlignment="1"/>
    <xf numFmtId="0" fontId="32" fillId="2" borderId="6" xfId="2" applyFont="1" applyFill="1" applyBorder="1" applyAlignment="1">
      <alignment horizontal="center" wrapText="1"/>
    </xf>
    <xf numFmtId="0" fontId="32" fillId="2" borderId="5" xfId="2" applyFont="1" applyFill="1" applyBorder="1" applyAlignment="1">
      <alignment horizontal="center" wrapText="1"/>
    </xf>
    <xf numFmtId="0" fontId="32" fillId="2" borderId="3" xfId="2" applyFont="1" applyFill="1" applyBorder="1" applyAlignment="1">
      <alignment wrapText="1"/>
    </xf>
    <xf numFmtId="0" fontId="12" fillId="2" borderId="8" xfId="2" applyFont="1" applyFill="1" applyBorder="1" applyAlignment="1"/>
    <xf numFmtId="0" fontId="33" fillId="2" borderId="5" xfId="2" applyFont="1" applyFill="1" applyBorder="1" applyAlignment="1">
      <alignment horizontal="left"/>
    </xf>
    <xf numFmtId="0" fontId="33" fillId="2" borderId="6" xfId="2" applyFont="1" applyFill="1" applyBorder="1" applyAlignment="1">
      <alignment horizontal="center"/>
    </xf>
    <xf numFmtId="0" fontId="33" fillId="2" borderId="5" xfId="2" applyFont="1" applyFill="1" applyBorder="1" applyAlignment="1">
      <alignment horizontal="center"/>
    </xf>
    <xf numFmtId="0" fontId="37" fillId="2" borderId="34" xfId="2" applyFont="1" applyFill="1" applyBorder="1" applyAlignment="1">
      <alignment horizontal="left" vertical="top" wrapText="1"/>
    </xf>
    <xf numFmtId="0" fontId="37" fillId="2" borderId="31" xfId="2" applyFont="1" applyFill="1" applyBorder="1" applyAlignment="1">
      <alignment horizontal="left" vertical="top" wrapText="1"/>
    </xf>
    <xf numFmtId="0" fontId="33" fillId="2" borderId="3" xfId="2" applyFont="1" applyFill="1" applyBorder="1" applyAlignment="1">
      <alignment wrapText="1"/>
    </xf>
    <xf numFmtId="0" fontId="12" fillId="2" borderId="8" xfId="2" applyFont="1" applyFill="1" applyBorder="1" applyAlignment="1">
      <alignment wrapText="1"/>
    </xf>
    <xf numFmtId="0" fontId="12" fillId="2" borderId="5" xfId="2" applyFont="1" applyFill="1" applyBorder="1" applyAlignment="1">
      <alignment vertical="top" wrapText="1"/>
    </xf>
    <xf numFmtId="0" fontId="33" fillId="2" borderId="3" xfId="2" applyFont="1" applyFill="1" applyBorder="1" applyAlignment="1">
      <alignment horizontal="left" wrapText="1"/>
    </xf>
    <xf numFmtId="0" fontId="33" fillId="2" borderId="8" xfId="2" applyFont="1" applyFill="1" applyBorder="1" applyAlignment="1">
      <alignment horizontal="left" wrapText="1"/>
    </xf>
    <xf numFmtId="0" fontId="32" fillId="2" borderId="31" xfId="2" applyFont="1" applyFill="1" applyBorder="1" applyAlignment="1">
      <alignment horizontal="left" wrapText="1"/>
    </xf>
    <xf numFmtId="0" fontId="32" fillId="2" borderId="34" xfId="2" applyFont="1" applyFill="1" applyBorder="1" applyAlignment="1">
      <alignment horizontal="left" wrapText="1"/>
    </xf>
    <xf numFmtId="0" fontId="33" fillId="2" borderId="11" xfId="2" applyFont="1" applyFill="1" applyBorder="1" applyAlignment="1">
      <alignment horizontal="left" wrapText="1"/>
    </xf>
    <xf numFmtId="0" fontId="33" fillId="2" borderId="9" xfId="2" applyFont="1" applyFill="1" applyBorder="1" applyAlignment="1">
      <alignment horizontal="left" wrapText="1"/>
    </xf>
    <xf numFmtId="0" fontId="32" fillId="2" borderId="10" xfId="2" applyFont="1" applyFill="1" applyBorder="1" applyAlignment="1">
      <alignment wrapText="1"/>
    </xf>
    <xf numFmtId="0" fontId="37" fillId="2" borderId="0" xfId="2" applyFont="1" applyFill="1" applyBorder="1" applyAlignment="1">
      <alignment horizontal="left" vertical="center" wrapText="1"/>
    </xf>
    <xf numFmtId="0" fontId="32" fillId="2" borderId="31" xfId="2" applyFont="1" applyFill="1" applyBorder="1" applyAlignment="1">
      <alignment horizontal="left"/>
    </xf>
    <xf numFmtId="0" fontId="32" fillId="2" borderId="34" xfId="2" applyFont="1" applyFill="1" applyBorder="1" applyAlignment="1">
      <alignment horizontal="left"/>
    </xf>
    <xf numFmtId="0" fontId="33" fillId="2" borderId="6" xfId="2" applyFont="1" applyFill="1" applyBorder="1" applyAlignment="1"/>
    <xf numFmtId="0" fontId="40" fillId="2" borderId="10" xfId="2" applyFont="1" applyFill="1" applyBorder="1" applyAlignment="1">
      <alignment horizontal="left" wrapText="1"/>
    </xf>
    <xf numFmtId="0" fontId="40" fillId="2" borderId="2" xfId="2" applyFont="1" applyFill="1" applyBorder="1" applyAlignment="1">
      <alignment horizontal="left" wrapText="1"/>
    </xf>
    <xf numFmtId="0" fontId="32" fillId="2" borderId="3" xfId="2" applyFont="1" applyFill="1" applyBorder="1" applyAlignment="1">
      <alignment horizontal="left" wrapText="1"/>
    </xf>
    <xf numFmtId="0" fontId="32" fillId="2" borderId="8" xfId="2" applyFont="1" applyFill="1" applyBorder="1" applyAlignment="1">
      <alignment horizontal="left" wrapText="1"/>
    </xf>
    <xf numFmtId="0" fontId="33" fillId="2" borderId="11" xfId="2" applyFont="1" applyFill="1" applyBorder="1" applyAlignment="1">
      <alignment horizontal="center"/>
    </xf>
    <xf numFmtId="0" fontId="33" fillId="2" borderId="13" xfId="2" applyFont="1" applyFill="1" applyBorder="1" applyAlignment="1">
      <alignment horizontal="center"/>
    </xf>
    <xf numFmtId="0" fontId="33" fillId="2" borderId="3" xfId="2" applyFont="1" applyFill="1" applyBorder="1" applyAlignment="1">
      <alignment horizontal="left" vertical="top"/>
    </xf>
    <xf numFmtId="0" fontId="33" fillId="2" borderId="8" xfId="2" applyFont="1" applyFill="1" applyBorder="1" applyAlignment="1">
      <alignment horizontal="left" vertical="top"/>
    </xf>
    <xf numFmtId="0" fontId="33" fillId="2" borderId="11" xfId="2" applyFont="1" applyFill="1" applyBorder="1" applyAlignment="1">
      <alignment horizontal="left" vertical="top"/>
    </xf>
    <xf numFmtId="0" fontId="33" fillId="2" borderId="9" xfId="2" applyFont="1" applyFill="1" applyBorder="1" applyAlignment="1">
      <alignment horizontal="left" vertical="top"/>
    </xf>
    <xf numFmtId="0" fontId="32" fillId="2" borderId="30" xfId="2" applyFont="1" applyFill="1" applyBorder="1" applyAlignment="1">
      <alignment horizontal="center" vertical="top"/>
    </xf>
    <xf numFmtId="0" fontId="32" fillId="2" borderId="43" xfId="2" applyFont="1" applyFill="1" applyBorder="1" applyAlignment="1">
      <alignment horizontal="center" vertical="top"/>
    </xf>
    <xf numFmtId="0" fontId="33" fillId="2" borderId="1" xfId="2" applyFont="1" applyFill="1" applyBorder="1" applyAlignment="1">
      <alignment vertical="top"/>
    </xf>
    <xf numFmtId="0" fontId="12" fillId="2" borderId="1" xfId="2" applyFont="1" applyFill="1" applyBorder="1" applyAlignment="1">
      <alignment vertical="top"/>
    </xf>
    <xf numFmtId="0" fontId="33" fillId="2" borderId="3" xfId="2" applyFont="1" applyFill="1" applyBorder="1" applyAlignment="1">
      <alignment horizontal="left"/>
    </xf>
    <xf numFmtId="0" fontId="33" fillId="2" borderId="8" xfId="2" applyFont="1" applyFill="1" applyBorder="1" applyAlignment="1">
      <alignment horizontal="left"/>
    </xf>
    <xf numFmtId="0" fontId="37" fillId="2" borderId="57" xfId="2" applyFont="1" applyFill="1" applyBorder="1" applyAlignment="1">
      <alignment horizontal="left" vertical="top" wrapText="1"/>
    </xf>
    <xf numFmtId="0" fontId="32" fillId="2" borderId="29" xfId="2" applyFont="1" applyFill="1" applyBorder="1" applyAlignment="1">
      <alignment horizontal="left" wrapText="1"/>
    </xf>
    <xf numFmtId="0" fontId="32" fillId="2" borderId="22" xfId="2" applyFont="1" applyFill="1" applyBorder="1" applyAlignment="1">
      <alignment horizontal="left" wrapText="1"/>
    </xf>
    <xf numFmtId="0" fontId="32" fillId="2" borderId="42" xfId="2" applyFont="1" applyFill="1" applyBorder="1" applyAlignment="1">
      <alignment horizontal="left" wrapText="1"/>
    </xf>
    <xf numFmtId="0" fontId="12" fillId="2" borderId="11" xfId="2" applyFont="1" applyFill="1" applyBorder="1" applyAlignment="1">
      <alignment horizontal="left" vertical="top"/>
    </xf>
    <xf numFmtId="0" fontId="12" fillId="2" borderId="9" xfId="2" applyFont="1" applyFill="1" applyBorder="1" applyAlignment="1">
      <alignment horizontal="left" vertical="top"/>
    </xf>
    <xf numFmtId="0" fontId="32" fillId="2" borderId="33" xfId="2" applyFont="1" applyFill="1" applyBorder="1" applyAlignment="1">
      <alignment horizontal="center" vertical="top"/>
    </xf>
    <xf numFmtId="0" fontId="12" fillId="2" borderId="1" xfId="2" applyFont="1" applyFill="1" applyBorder="1" applyAlignment="1">
      <alignment horizontal="center" vertical="top"/>
    </xf>
    <xf numFmtId="0" fontId="33" fillId="2" borderId="10" xfId="2" applyFont="1" applyFill="1" applyBorder="1" applyAlignment="1">
      <alignment horizontal="left" vertical="top" wrapText="1"/>
    </xf>
    <xf numFmtId="0" fontId="33" fillId="2" borderId="2" xfId="2" applyFont="1" applyFill="1" applyBorder="1" applyAlignment="1">
      <alignment horizontal="left" vertical="top" wrapText="1"/>
    </xf>
    <xf numFmtId="0" fontId="33" fillId="2" borderId="29" xfId="2" applyFont="1" applyFill="1" applyBorder="1" applyAlignment="1">
      <alignment horizontal="center" vertical="center" wrapText="1"/>
    </xf>
    <xf numFmtId="0" fontId="33" fillId="2" borderId="22" xfId="2" applyFont="1" applyFill="1" applyBorder="1" applyAlignment="1">
      <alignment horizontal="center" vertical="center" wrapText="1"/>
    </xf>
    <xf numFmtId="0" fontId="33" fillId="2" borderId="23" xfId="2" applyFont="1" applyFill="1" applyBorder="1" applyAlignment="1">
      <alignment horizontal="center" vertical="center" wrapText="1"/>
    </xf>
    <xf numFmtId="0" fontId="37" fillId="2" borderId="2" xfId="2" applyFont="1" applyFill="1" applyBorder="1" applyAlignment="1">
      <alignment horizontal="left" vertical="top" wrapText="1"/>
    </xf>
    <xf numFmtId="0" fontId="37" fillId="2" borderId="10" xfId="2" applyFont="1" applyFill="1" applyBorder="1" applyAlignment="1">
      <alignment horizontal="left" vertical="top" wrapText="1"/>
    </xf>
    <xf numFmtId="0" fontId="33" fillId="2" borderId="2" xfId="2" applyFont="1" applyFill="1" applyBorder="1" applyAlignment="1">
      <alignment vertical="top"/>
    </xf>
    <xf numFmtId="49" fontId="33" fillId="2" borderId="7" xfId="2" applyNumberFormat="1" applyFont="1" applyFill="1" applyBorder="1" applyAlignment="1">
      <alignment horizontal="center" vertical="center"/>
    </xf>
    <xf numFmtId="49" fontId="33" fillId="2" borderId="5" xfId="2" applyNumberFormat="1" applyFont="1" applyFill="1" applyBorder="1" applyAlignment="1">
      <alignment horizontal="center" vertical="center"/>
    </xf>
    <xf numFmtId="0" fontId="33" fillId="2" borderId="1" xfId="2" applyFont="1" applyFill="1" applyBorder="1" applyAlignment="1">
      <alignment vertical="center" wrapText="1"/>
    </xf>
    <xf numFmtId="49" fontId="33" fillId="2" borderId="6" xfId="2" applyNumberFormat="1" applyFont="1" applyFill="1" applyBorder="1" applyAlignment="1">
      <alignment horizontal="center" vertical="center"/>
    </xf>
    <xf numFmtId="0" fontId="33" fillId="2" borderId="1" xfId="2" applyFont="1" applyFill="1" applyBorder="1" applyAlignment="1">
      <alignment horizontal="left" vertical="center" wrapText="1"/>
    </xf>
    <xf numFmtId="0" fontId="39" fillId="2" borderId="6" xfId="2" applyFont="1" applyFill="1" applyBorder="1" applyAlignment="1">
      <alignment horizontal="center" wrapText="1"/>
    </xf>
    <xf numFmtId="0" fontId="39" fillId="2" borderId="5" xfId="2" applyFont="1" applyFill="1" applyBorder="1" applyAlignment="1">
      <alignment horizontal="center" wrapText="1"/>
    </xf>
    <xf numFmtId="0" fontId="32" fillId="2" borderId="10" xfId="2" applyFont="1" applyFill="1" applyBorder="1" applyAlignment="1">
      <alignment horizontal="left"/>
    </xf>
    <xf numFmtId="0" fontId="32" fillId="2" borderId="2" xfId="2" applyFont="1" applyFill="1" applyBorder="1" applyAlignment="1">
      <alignment horizontal="left"/>
    </xf>
    <xf numFmtId="0" fontId="32" fillId="2" borderId="25" xfId="2" applyFont="1" applyFill="1" applyBorder="1" applyAlignment="1">
      <alignment wrapText="1"/>
    </xf>
    <xf numFmtId="0" fontId="33" fillId="2" borderId="15" xfId="2" applyFont="1" applyFill="1" applyBorder="1" applyAlignment="1">
      <alignment wrapText="1"/>
    </xf>
    <xf numFmtId="0" fontId="33" fillId="2" borderId="31" xfId="2" applyFont="1" applyFill="1" applyBorder="1" applyAlignment="1">
      <alignment vertical="center" wrapText="1"/>
    </xf>
    <xf numFmtId="0" fontId="33" fillId="2" borderId="34" xfId="2" applyFont="1" applyFill="1" applyBorder="1" applyAlignment="1">
      <alignment vertical="center" wrapText="1"/>
    </xf>
    <xf numFmtId="0" fontId="33" fillId="2" borderId="11" xfId="2" applyFont="1" applyFill="1" applyBorder="1" applyAlignment="1">
      <alignment vertical="center" wrapText="1"/>
    </xf>
    <xf numFmtId="0" fontId="33" fillId="2" borderId="9" xfId="2" applyFont="1" applyFill="1" applyBorder="1" applyAlignment="1">
      <alignment vertical="center" wrapText="1"/>
    </xf>
    <xf numFmtId="0" fontId="33" fillId="2" borderId="29" xfId="2" applyFont="1" applyFill="1" applyBorder="1" applyAlignment="1">
      <alignment horizontal="left" vertical="center" wrapText="1"/>
    </xf>
    <xf numFmtId="0" fontId="33" fillId="2" borderId="23" xfId="2" applyFont="1" applyFill="1" applyBorder="1" applyAlignment="1">
      <alignment horizontal="left" vertical="center" wrapText="1"/>
    </xf>
    <xf numFmtId="0" fontId="33" fillId="2" borderId="5" xfId="2" applyFont="1" applyFill="1" applyBorder="1" applyAlignment="1">
      <alignment horizontal="left" vertical="top" wrapText="1"/>
    </xf>
    <xf numFmtId="0" fontId="32" fillId="2" borderId="3" xfId="2" applyFont="1" applyFill="1" applyBorder="1" applyAlignment="1">
      <alignment horizontal="left"/>
    </xf>
    <xf numFmtId="0" fontId="32" fillId="2" borderId="8" xfId="2" applyFont="1" applyFill="1" applyBorder="1" applyAlignment="1">
      <alignment horizontal="left"/>
    </xf>
    <xf numFmtId="0" fontId="32" fillId="2" borderId="29" xfId="2" applyFont="1" applyFill="1" applyBorder="1" applyAlignment="1">
      <alignment horizontal="center"/>
    </xf>
    <xf numFmtId="0" fontId="32" fillId="2" borderId="22" xfId="2" applyFont="1" applyFill="1" applyBorder="1" applyAlignment="1">
      <alignment horizontal="center"/>
    </xf>
    <xf numFmtId="0" fontId="32" fillId="2" borderId="23" xfId="2" applyFont="1" applyFill="1" applyBorder="1" applyAlignment="1">
      <alignment horizontal="center"/>
    </xf>
    <xf numFmtId="0" fontId="33" fillId="2" borderId="10" xfId="2" applyFont="1" applyFill="1" applyBorder="1" applyAlignment="1">
      <alignment vertical="top" wrapText="1"/>
    </xf>
    <xf numFmtId="0" fontId="12" fillId="2" borderId="10" xfId="2" applyFont="1" applyFill="1" applyBorder="1" applyAlignment="1">
      <alignment vertical="top" wrapText="1"/>
    </xf>
    <xf numFmtId="0" fontId="32" fillId="2" borderId="44" xfId="2" applyFont="1" applyFill="1" applyBorder="1" applyAlignment="1">
      <alignment wrapText="1"/>
    </xf>
    <xf numFmtId="0" fontId="30" fillId="2" borderId="45" xfId="2" applyFont="1" applyFill="1" applyBorder="1" applyAlignment="1">
      <alignment wrapText="1"/>
    </xf>
    <xf numFmtId="0" fontId="12" fillId="2" borderId="1" xfId="2" applyFont="1" applyFill="1" applyBorder="1" applyAlignment="1"/>
    <xf numFmtId="0" fontId="33" fillId="2" borderId="8" xfId="2" applyFont="1" applyFill="1" applyBorder="1" applyAlignment="1">
      <alignment wrapText="1"/>
    </xf>
    <xf numFmtId="0" fontId="33" fillId="2" borderId="9" xfId="2" applyFont="1" applyFill="1" applyBorder="1" applyAlignment="1">
      <alignment horizontal="center"/>
    </xf>
    <xf numFmtId="0" fontId="37" fillId="2" borderId="0" xfId="2" applyFont="1" applyFill="1" applyBorder="1" applyAlignment="1">
      <alignment horizontal="left" vertical="top" wrapText="1"/>
    </xf>
    <xf numFmtId="0" fontId="32" fillId="2" borderId="21" xfId="2" applyFont="1" applyFill="1" applyBorder="1" applyAlignment="1">
      <alignment horizontal="center" vertical="top"/>
    </xf>
    <xf numFmtId="0" fontId="32" fillId="2" borderId="10" xfId="2" applyFont="1" applyFill="1" applyBorder="1" applyAlignment="1">
      <alignment horizontal="center" vertical="top" wrapText="1"/>
    </xf>
    <xf numFmtId="0" fontId="32" fillId="2" borderId="2" xfId="2" applyFont="1" applyFill="1" applyBorder="1" applyAlignment="1">
      <alignment horizontal="center" vertical="top" wrapText="1"/>
    </xf>
    <xf numFmtId="0" fontId="30" fillId="2" borderId="37" xfId="2" applyFont="1" applyFill="1" applyBorder="1" applyAlignment="1">
      <alignment horizontal="center" vertical="top" wrapText="1"/>
    </xf>
    <xf numFmtId="0" fontId="30" fillId="2" borderId="36" xfId="2" applyFont="1" applyFill="1" applyBorder="1" applyAlignment="1">
      <alignment horizontal="center" vertical="top" wrapText="1"/>
    </xf>
    <xf numFmtId="0" fontId="37" fillId="2" borderId="5" xfId="2" applyFont="1" applyFill="1" applyBorder="1" applyAlignment="1">
      <alignment horizontal="left" vertical="top" wrapText="1"/>
    </xf>
    <xf numFmtId="0" fontId="33" fillId="2" borderId="10" xfId="2" applyFont="1" applyFill="1" applyBorder="1" applyAlignment="1">
      <alignment horizontal="center" vertical="top" wrapText="1"/>
    </xf>
    <xf numFmtId="0" fontId="33" fillId="2" borderId="2" xfId="2" applyFont="1" applyFill="1" applyBorder="1" applyAlignment="1">
      <alignment horizontal="center" vertical="top" wrapText="1"/>
    </xf>
    <xf numFmtId="0" fontId="32" fillId="2" borderId="1" xfId="2" applyFont="1" applyFill="1" applyBorder="1" applyAlignment="1">
      <alignment horizontal="center" vertical="top" wrapText="1"/>
    </xf>
    <xf numFmtId="0" fontId="33" fillId="2" borderId="49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33" fillId="2" borderId="6" xfId="2" applyFont="1" applyFill="1" applyBorder="1" applyAlignment="1">
      <alignment horizontal="left" wrapText="1"/>
    </xf>
    <xf numFmtId="0" fontId="33" fillId="2" borderId="5" xfId="2" applyFont="1" applyFill="1" applyBorder="1" applyAlignment="1">
      <alignment horizontal="left" wrapText="1"/>
    </xf>
    <xf numFmtId="0" fontId="33" fillId="2" borderId="3" xfId="2" applyFont="1" applyFill="1" applyBorder="1" applyAlignment="1">
      <alignment horizontal="center" vertical="top"/>
    </xf>
    <xf numFmtId="0" fontId="33" fillId="2" borderId="31" xfId="2" applyFont="1" applyFill="1" applyBorder="1" applyAlignment="1">
      <alignment horizontal="center" vertical="top"/>
    </xf>
    <xf numFmtId="0" fontId="33" fillId="2" borderId="11" xfId="2" applyFont="1" applyFill="1" applyBorder="1" applyAlignment="1">
      <alignment horizontal="center" vertical="top"/>
    </xf>
    <xf numFmtId="3" fontId="33" fillId="2" borderId="3" xfId="2" applyNumberFormat="1" applyFont="1" applyFill="1" applyBorder="1" applyAlignment="1">
      <alignment horizontal="center" wrapText="1"/>
    </xf>
    <xf numFmtId="0" fontId="33" fillId="2" borderId="31" xfId="2" applyFont="1" applyFill="1" applyBorder="1" applyAlignment="1">
      <alignment horizontal="center" wrapText="1"/>
    </xf>
    <xf numFmtId="0" fontId="33" fillId="2" borderId="31" xfId="2" applyFont="1" applyFill="1" applyBorder="1" applyAlignment="1"/>
    <xf numFmtId="0" fontId="33" fillId="2" borderId="34" xfId="2" applyFont="1" applyFill="1" applyBorder="1" applyAlignment="1"/>
    <xf numFmtId="0" fontId="33" fillId="2" borderId="11" xfId="2" applyFont="1" applyFill="1" applyBorder="1" applyAlignment="1"/>
    <xf numFmtId="0" fontId="33" fillId="2" borderId="9" xfId="2" applyFont="1" applyFill="1" applyBorder="1" applyAlignment="1"/>
    <xf numFmtId="0" fontId="30" fillId="2" borderId="21" xfId="2" applyFont="1" applyFill="1" applyBorder="1" applyAlignment="1">
      <alignment horizontal="center" vertical="top"/>
    </xf>
    <xf numFmtId="0" fontId="33" fillId="2" borderId="31" xfId="2" applyFont="1" applyFill="1" applyBorder="1" applyAlignment="1">
      <alignment horizontal="left" vertical="top"/>
    </xf>
    <xf numFmtId="0" fontId="33" fillId="2" borderId="34" xfId="2" applyFont="1" applyFill="1" applyBorder="1" applyAlignment="1">
      <alignment horizontal="left" vertical="top"/>
    </xf>
    <xf numFmtId="0" fontId="33" fillId="2" borderId="6" xfId="2" applyFont="1" applyFill="1" applyBorder="1" applyAlignment="1">
      <alignment horizontal="left" vertical="top"/>
    </xf>
    <xf numFmtId="0" fontId="33" fillId="2" borderId="7" xfId="2" applyFont="1" applyFill="1" applyBorder="1" applyAlignment="1">
      <alignment horizontal="left" vertical="top"/>
    </xf>
    <xf numFmtId="0" fontId="32" fillId="2" borderId="21" xfId="2" applyFont="1" applyFill="1" applyBorder="1" applyAlignment="1">
      <alignment horizontal="center" vertical="top" wrapText="1"/>
    </xf>
    <xf numFmtId="0" fontId="33" fillId="2" borderId="49" xfId="2" applyFont="1" applyFill="1" applyBorder="1" applyAlignment="1">
      <alignment horizontal="left"/>
    </xf>
    <xf numFmtId="0" fontId="37" fillId="2" borderId="15" xfId="2" applyFont="1" applyFill="1" applyBorder="1" applyAlignment="1">
      <alignment horizontal="left" vertical="top" wrapText="1"/>
    </xf>
    <xf numFmtId="0" fontId="33" fillId="2" borderId="0" xfId="2" applyFont="1" applyFill="1" applyBorder="1" applyAlignment="1"/>
    <xf numFmtId="0" fontId="33" fillId="2" borderId="4" xfId="2" applyFont="1" applyFill="1" applyBorder="1" applyAlignment="1">
      <alignment horizontal="left" wrapText="1"/>
    </xf>
    <xf numFmtId="0" fontId="33" fillId="2" borderId="22" xfId="2" applyFont="1" applyFill="1" applyBorder="1" applyAlignment="1">
      <alignment horizontal="left" vertical="center" wrapText="1"/>
    </xf>
    <xf numFmtId="0" fontId="33" fillId="2" borderId="7" xfId="2" applyFont="1" applyFill="1" applyBorder="1" applyAlignment="1">
      <alignment wrapText="1"/>
    </xf>
    <xf numFmtId="0" fontId="33" fillId="2" borderId="5" xfId="2" applyFont="1" applyFill="1" applyBorder="1" applyAlignment="1">
      <alignment wrapText="1"/>
    </xf>
    <xf numFmtId="0" fontId="35" fillId="2" borderId="6" xfId="2" applyFont="1" applyFill="1" applyBorder="1" applyAlignment="1">
      <alignment horizontal="center" vertical="top" wrapText="1"/>
    </xf>
    <xf numFmtId="0" fontId="33" fillId="2" borderId="5" xfId="2" applyFont="1" applyFill="1" applyBorder="1" applyAlignment="1">
      <alignment vertical="top"/>
    </xf>
    <xf numFmtId="0" fontId="33" fillId="2" borderId="3" xfId="2" applyFont="1" applyFill="1" applyBorder="1" applyAlignment="1">
      <alignment vertical="center"/>
    </xf>
    <xf numFmtId="0" fontId="12" fillId="2" borderId="8" xfId="2" applyFont="1" applyFill="1" applyBorder="1" applyAlignment="1">
      <alignment vertical="center"/>
    </xf>
    <xf numFmtId="0" fontId="12" fillId="2" borderId="31" xfId="2" applyFont="1" applyFill="1" applyBorder="1" applyAlignment="1">
      <alignment vertical="center"/>
    </xf>
    <xf numFmtId="0" fontId="12" fillId="2" borderId="34" xfId="2" applyFont="1" applyFill="1" applyBorder="1" applyAlignment="1">
      <alignment vertical="center"/>
    </xf>
    <xf numFmtId="0" fontId="37" fillId="2" borderId="36" xfId="2" applyFont="1" applyFill="1" applyBorder="1" applyAlignment="1">
      <alignment horizontal="left" vertical="top" wrapText="1"/>
    </xf>
    <xf numFmtId="0" fontId="37" fillId="2" borderId="37" xfId="2" applyFont="1" applyFill="1" applyBorder="1" applyAlignment="1">
      <alignment horizontal="left" vertical="top" wrapText="1"/>
    </xf>
    <xf numFmtId="0" fontId="33" fillId="2" borderId="15" xfId="2" applyFont="1" applyFill="1" applyBorder="1" applyAlignment="1">
      <alignment horizontal="center" vertical="top" wrapText="1"/>
    </xf>
    <xf numFmtId="0" fontId="33" fillId="2" borderId="16" xfId="2" applyFont="1" applyFill="1" applyBorder="1" applyAlignment="1">
      <alignment horizontal="center" vertical="top" wrapText="1"/>
    </xf>
    <xf numFmtId="0" fontId="33" fillId="2" borderId="17" xfId="2" applyFont="1" applyFill="1" applyBorder="1" applyAlignment="1">
      <alignment horizontal="center" vertical="top" wrapText="1"/>
    </xf>
    <xf numFmtId="0" fontId="33" fillId="2" borderId="18" xfId="2" applyFont="1" applyFill="1" applyBorder="1" applyAlignment="1">
      <alignment horizontal="center" vertical="top" wrapText="1"/>
    </xf>
    <xf numFmtId="0" fontId="33" fillId="2" borderId="20" xfId="2" applyFont="1" applyFill="1" applyBorder="1" applyAlignment="1">
      <alignment horizontal="center" vertical="top" wrapText="1"/>
    </xf>
    <xf numFmtId="0" fontId="34" fillId="2" borderId="1" xfId="2" applyFont="1" applyFill="1" applyBorder="1" applyAlignment="1">
      <alignment horizontal="center" vertical="top" wrapText="1"/>
    </xf>
    <xf numFmtId="0" fontId="33" fillId="2" borderId="19" xfId="2" applyFont="1" applyFill="1" applyBorder="1" applyAlignment="1">
      <alignment horizontal="center" vertical="top" wrapText="1"/>
    </xf>
    <xf numFmtId="0" fontId="33" fillId="2" borderId="14" xfId="2" applyFont="1" applyFill="1" applyBorder="1" applyAlignment="1">
      <alignment horizontal="center" vertical="top" wrapText="1"/>
    </xf>
    <xf numFmtId="0" fontId="33" fillId="2" borderId="21" xfId="2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horizontal="right"/>
    </xf>
    <xf numFmtId="0" fontId="42" fillId="2" borderId="1" xfId="0" applyFont="1" applyFill="1" applyBorder="1" applyAlignment="1">
      <alignment horizontal="left"/>
    </xf>
    <xf numFmtId="0" fontId="42" fillId="2" borderId="1" xfId="0" applyFont="1" applyFill="1" applyBorder="1" applyAlignment="1">
      <alignment horizontal="center"/>
    </xf>
    <xf numFmtId="0" fontId="42" fillId="2" borderId="10" xfId="0" applyFont="1" applyFill="1" applyBorder="1" applyAlignment="1">
      <alignment horizontal="center"/>
    </xf>
    <xf numFmtId="0" fontId="42" fillId="2" borderId="4" xfId="0" applyFont="1" applyFill="1" applyBorder="1" applyAlignment="1">
      <alignment horizontal="center"/>
    </xf>
    <xf numFmtId="0" fontId="42" fillId="2" borderId="2" xfId="0" applyFont="1" applyFill="1" applyBorder="1" applyAlignment="1">
      <alignment horizontal="center"/>
    </xf>
    <xf numFmtId="0" fontId="42" fillId="2" borderId="10" xfId="0" applyFont="1" applyFill="1" applyBorder="1" applyAlignment="1">
      <alignment horizontal="right"/>
    </xf>
    <xf numFmtId="0" fontId="42" fillId="2" borderId="4" xfId="0" applyFont="1" applyFill="1" applyBorder="1" applyAlignment="1">
      <alignment horizontal="right"/>
    </xf>
    <xf numFmtId="0" fontId="42" fillId="2" borderId="2" xfId="0" applyFont="1" applyFill="1" applyBorder="1" applyAlignment="1">
      <alignment horizontal="right"/>
    </xf>
    <xf numFmtId="0" fontId="0" fillId="2" borderId="1" xfId="0" applyFont="1" applyFill="1" applyBorder="1"/>
    <xf numFmtId="0" fontId="42" fillId="2" borderId="10" xfId="0" applyFont="1" applyFill="1" applyBorder="1" applyAlignment="1">
      <alignment horizontal="left"/>
    </xf>
    <xf numFmtId="0" fontId="42" fillId="2" borderId="4" xfId="0" applyFont="1" applyFill="1" applyBorder="1" applyAlignment="1">
      <alignment horizontal="left"/>
    </xf>
    <xf numFmtId="0" fontId="42" fillId="2" borderId="2" xfId="0" applyFont="1" applyFill="1" applyBorder="1" applyAlignment="1">
      <alignment horizontal="left"/>
    </xf>
    <xf numFmtId="0" fontId="41" fillId="2" borderId="1" xfId="0" applyFont="1" applyFill="1" applyBorder="1" applyAlignment="1">
      <alignment horizontal="center"/>
    </xf>
    <xf numFmtId="0" fontId="50" fillId="2" borderId="1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right"/>
    </xf>
    <xf numFmtId="0" fontId="41" fillId="2" borderId="1" xfId="0" applyFont="1" applyFill="1" applyBorder="1" applyAlignment="1">
      <alignment horizontal="left"/>
    </xf>
    <xf numFmtId="0" fontId="32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right" vertical="center"/>
    </xf>
    <xf numFmtId="0" fontId="4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left" vertical="center"/>
    </xf>
    <xf numFmtId="0" fontId="12" fillId="2" borderId="1" xfId="3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left"/>
    </xf>
    <xf numFmtId="0" fontId="50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0" fillId="2" borderId="66" xfId="0" applyFont="1" applyFill="1" applyBorder="1" applyAlignment="1">
      <alignment horizontal="center" vertical="center" wrapText="1"/>
    </xf>
    <xf numFmtId="0" fontId="50" fillId="2" borderId="67" xfId="0" applyFont="1" applyFill="1" applyBorder="1" applyAlignment="1">
      <alignment horizontal="center" vertical="center" wrapText="1"/>
    </xf>
    <xf numFmtId="0" fontId="50" fillId="2" borderId="68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textRotation="90" wrapText="1"/>
    </xf>
    <xf numFmtId="0" fontId="33" fillId="2" borderId="25" xfId="0" applyFont="1" applyFill="1" applyBorder="1" applyAlignment="1">
      <alignment horizontal="center" vertical="center" textRotation="90" wrapText="1"/>
    </xf>
    <xf numFmtId="0" fontId="33" fillId="2" borderId="4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 vertical="center" textRotation="90" wrapText="1"/>
    </xf>
    <xf numFmtId="0" fontId="33" fillId="2" borderId="39" xfId="0" applyFont="1" applyFill="1" applyBorder="1" applyAlignment="1">
      <alignment horizontal="center" vertical="center" textRotation="90" wrapText="1"/>
    </xf>
    <xf numFmtId="0" fontId="33" fillId="2" borderId="29" xfId="0" applyFont="1" applyFill="1" applyBorder="1" applyAlignment="1">
      <alignment horizontal="center" vertical="center" textRotation="90" wrapText="1"/>
    </xf>
    <xf numFmtId="0" fontId="33" fillId="2" borderId="42" xfId="0" applyFont="1" applyFill="1" applyBorder="1" applyAlignment="1">
      <alignment horizontal="center" vertical="center" textRotation="90" wrapText="1"/>
    </xf>
    <xf numFmtId="0" fontId="33" fillId="2" borderId="32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 textRotation="90"/>
    </xf>
    <xf numFmtId="0" fontId="33" fillId="2" borderId="25" xfId="0" applyFont="1" applyFill="1" applyBorder="1" applyAlignment="1">
      <alignment horizontal="center" vertical="center" textRotation="90"/>
    </xf>
    <xf numFmtId="0" fontId="51" fillId="2" borderId="57" xfId="0" applyFont="1" applyFill="1" applyBorder="1" applyAlignment="1">
      <alignment horizontal="center" vertical="center" wrapText="1"/>
    </xf>
    <xf numFmtId="0" fontId="51" fillId="2" borderId="57" xfId="0" applyFont="1" applyFill="1" applyBorder="1" applyAlignment="1">
      <alignment horizontal="center" vertical="center"/>
    </xf>
    <xf numFmtId="0" fontId="51" fillId="2" borderId="57" xfId="0" applyFont="1" applyFill="1" applyBorder="1" applyAlignment="1">
      <alignment horizontal="right" vertical="top" wrapText="1"/>
    </xf>
    <xf numFmtId="0" fontId="51" fillId="2" borderId="57" xfId="0" applyFont="1" applyFill="1" applyBorder="1" applyAlignment="1">
      <alignment horizontal="right" vertical="top"/>
    </xf>
    <xf numFmtId="0" fontId="33" fillId="2" borderId="0" xfId="0" applyFont="1" applyFill="1" applyAlignment="1">
      <alignment horizontal="left" vertical="top"/>
    </xf>
    <xf numFmtId="0" fontId="33" fillId="2" borderId="62" xfId="0" applyFont="1" applyFill="1" applyBorder="1" applyAlignment="1">
      <alignment horizontal="center" vertical="center" wrapText="1"/>
    </xf>
    <xf numFmtId="0" fontId="33" fillId="2" borderId="33" xfId="0" applyFont="1" applyFill="1" applyBorder="1" applyAlignment="1">
      <alignment horizontal="center" vertical="center" wrapText="1"/>
    </xf>
    <xf numFmtId="0" fontId="33" fillId="2" borderId="38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/>
    </xf>
    <xf numFmtId="0" fontId="33" fillId="2" borderId="52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5" fillId="2" borderId="6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/>
    </xf>
  </cellXfs>
  <cellStyles count="13">
    <cellStyle name="Обычный" xfId="0" builtinId="0"/>
    <cellStyle name="Обычный 10" xfId="4"/>
    <cellStyle name="Обычный 2" xfId="1"/>
    <cellStyle name="Обычный 3" xfId="2"/>
    <cellStyle name="Обычный 3 2" xfId="5"/>
    <cellStyle name="Обычный 4" xfId="6"/>
    <cellStyle name="Обычный 5" xfId="8"/>
    <cellStyle name="Обычный 6" xfId="7"/>
    <cellStyle name="Обычный 7" xfId="9"/>
    <cellStyle name="Обычный 8" xfId="11"/>
    <cellStyle name="Обычный 9" xfId="10"/>
    <cellStyle name="Обычный_вл-04 2" xfId="3"/>
    <cellStyle name="Обычный_Лист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987"/>
  <sheetViews>
    <sheetView tabSelected="1" zoomScale="112" zoomScaleNormal="112" workbookViewId="0">
      <selection activeCell="D8" sqref="D8"/>
    </sheetView>
  </sheetViews>
  <sheetFormatPr defaultRowHeight="12.75" x14ac:dyDescent="0.2"/>
  <cols>
    <col min="1" max="1" width="5.28515625" style="32" customWidth="1"/>
    <col min="2" max="2" width="10.28515625" style="33" hidden="1" customWidth="1"/>
    <col min="3" max="3" width="22.140625" style="34" customWidth="1"/>
    <col min="4" max="4" width="6" style="32" customWidth="1"/>
    <col min="5" max="5" width="8.7109375" style="32" customWidth="1"/>
    <col min="6" max="6" width="12.85546875" style="34" customWidth="1"/>
    <col min="7" max="7" width="11.85546875" style="32" customWidth="1"/>
    <col min="8" max="8" width="7.7109375" style="32" customWidth="1"/>
    <col min="9" max="9" width="7.5703125" style="32" customWidth="1"/>
    <col min="10" max="10" width="8.28515625" style="32" customWidth="1"/>
    <col min="11" max="11" width="13.85546875" style="32" customWidth="1"/>
    <col min="12" max="12" width="8" style="32" customWidth="1"/>
    <col min="13" max="13" width="10" style="35" hidden="1" customWidth="1"/>
    <col min="14" max="14" width="13.5703125" style="34" customWidth="1"/>
    <col min="15" max="15" width="18.42578125" style="34" customWidth="1"/>
    <col min="16" max="16" width="7.85546875" style="34" customWidth="1"/>
    <col min="17" max="17" width="9.42578125" style="34" customWidth="1"/>
    <col min="18" max="18" width="19.85546875" style="34" customWidth="1"/>
    <col min="19" max="19" width="7.28515625" style="34" customWidth="1"/>
    <col min="20" max="20" width="5.140625" style="34" customWidth="1"/>
    <col min="21" max="21" width="5" style="34" customWidth="1"/>
    <col min="22" max="22" width="15.42578125" style="32" customWidth="1"/>
    <col min="23" max="16384" width="9.140625" style="32"/>
  </cols>
  <sheetData>
    <row r="3" spans="1:23" x14ac:dyDescent="0.2">
      <c r="Q3" s="848"/>
      <c r="R3" s="849"/>
      <c r="S3" s="849"/>
      <c r="T3" s="849"/>
      <c r="U3" s="849"/>
      <c r="V3" s="849"/>
    </row>
    <row r="8" spans="1:23" x14ac:dyDescent="0.2">
      <c r="D8" s="5" t="s">
        <v>8034</v>
      </c>
    </row>
    <row r="10" spans="1:23" x14ac:dyDescent="0.2">
      <c r="A10" s="851" t="s">
        <v>21</v>
      </c>
      <c r="B10" s="855" t="s">
        <v>22</v>
      </c>
      <c r="C10" s="864" t="s">
        <v>23</v>
      </c>
      <c r="D10" s="851" t="s">
        <v>29</v>
      </c>
      <c r="E10" s="851" t="s">
        <v>30</v>
      </c>
      <c r="F10" s="851" t="s">
        <v>31</v>
      </c>
      <c r="G10" s="864" t="s">
        <v>1123</v>
      </c>
      <c r="H10" s="856" t="s">
        <v>32</v>
      </c>
      <c r="I10" s="857"/>
      <c r="J10" s="858"/>
      <c r="K10" s="851" t="s">
        <v>24</v>
      </c>
      <c r="L10" s="851" t="s">
        <v>25</v>
      </c>
      <c r="M10" s="855" t="s">
        <v>33</v>
      </c>
      <c r="N10" s="859" t="s">
        <v>34</v>
      </c>
      <c r="O10" s="860"/>
      <c r="P10" s="851" t="s">
        <v>29</v>
      </c>
      <c r="Q10" s="851" t="s">
        <v>30</v>
      </c>
      <c r="R10" s="851" t="s">
        <v>35</v>
      </c>
      <c r="S10" s="851" t="s">
        <v>32</v>
      </c>
      <c r="T10" s="851"/>
      <c r="U10" s="851"/>
      <c r="V10" s="851" t="s">
        <v>36</v>
      </c>
      <c r="W10" s="36"/>
    </row>
    <row r="11" spans="1:23" ht="76.900000000000006" customHeight="1" x14ac:dyDescent="0.2">
      <c r="A11" s="851"/>
      <c r="B11" s="855"/>
      <c r="C11" s="865"/>
      <c r="D11" s="851"/>
      <c r="E11" s="851"/>
      <c r="F11" s="851"/>
      <c r="G11" s="846"/>
      <c r="H11" s="6" t="s">
        <v>26</v>
      </c>
      <c r="I11" s="6" t="s">
        <v>27</v>
      </c>
      <c r="J11" s="6" t="s">
        <v>28</v>
      </c>
      <c r="K11" s="851"/>
      <c r="L11" s="851"/>
      <c r="M11" s="855"/>
      <c r="N11" s="861"/>
      <c r="O11" s="862"/>
      <c r="P11" s="851"/>
      <c r="Q11" s="851"/>
      <c r="R11" s="851"/>
      <c r="S11" s="6" t="s">
        <v>26</v>
      </c>
      <c r="T11" s="6" t="s">
        <v>27</v>
      </c>
      <c r="U11" s="6" t="s">
        <v>28</v>
      </c>
      <c r="V11" s="851"/>
      <c r="W11" s="36"/>
    </row>
    <row r="12" spans="1:23" x14ac:dyDescent="0.2">
      <c r="A12" s="7">
        <v>1</v>
      </c>
      <c r="B12" s="8">
        <v>2</v>
      </c>
      <c r="C12" s="7">
        <v>3</v>
      </c>
      <c r="D12" s="7">
        <v>4</v>
      </c>
      <c r="E12" s="7">
        <v>5</v>
      </c>
      <c r="F12" s="7">
        <v>6</v>
      </c>
      <c r="G12" s="7"/>
      <c r="H12" s="7">
        <v>7</v>
      </c>
      <c r="I12" s="7">
        <v>8</v>
      </c>
      <c r="J12" s="7">
        <v>9</v>
      </c>
      <c r="K12" s="7">
        <v>10</v>
      </c>
      <c r="L12" s="7">
        <v>11</v>
      </c>
      <c r="M12" s="8">
        <v>12</v>
      </c>
      <c r="N12" s="7">
        <v>13</v>
      </c>
      <c r="O12" s="7"/>
      <c r="P12" s="7">
        <v>14</v>
      </c>
      <c r="Q12" s="7">
        <v>15</v>
      </c>
      <c r="R12" s="7">
        <v>16</v>
      </c>
      <c r="S12" s="7">
        <v>17</v>
      </c>
      <c r="T12" s="7">
        <v>18</v>
      </c>
      <c r="U12" s="7">
        <v>19</v>
      </c>
      <c r="V12" s="7">
        <v>20</v>
      </c>
      <c r="W12" s="36"/>
    </row>
    <row r="13" spans="1:23" x14ac:dyDescent="0.2">
      <c r="A13" s="37">
        <v>1</v>
      </c>
      <c r="B13" s="38"/>
      <c r="C13" s="852" t="s">
        <v>37</v>
      </c>
      <c r="D13" s="853"/>
      <c r="E13" s="853"/>
      <c r="F13" s="853"/>
      <c r="G13" s="853"/>
      <c r="H13" s="853"/>
      <c r="I13" s="853"/>
      <c r="J13" s="853"/>
      <c r="K13" s="853"/>
      <c r="L13" s="853"/>
      <c r="M13" s="30"/>
      <c r="N13" s="9"/>
      <c r="O13" s="9"/>
      <c r="P13" s="9"/>
      <c r="Q13" s="9"/>
      <c r="R13" s="9"/>
      <c r="S13" s="9"/>
      <c r="T13" s="9"/>
      <c r="U13" s="9"/>
      <c r="V13" s="28"/>
      <c r="W13" s="36"/>
    </row>
    <row r="14" spans="1:23" ht="25.5" x14ac:dyDescent="0.2">
      <c r="A14" s="37"/>
      <c r="B14" s="15" t="s">
        <v>1212</v>
      </c>
      <c r="C14" s="2" t="s">
        <v>207</v>
      </c>
      <c r="D14" s="2">
        <v>0.75700000000000001</v>
      </c>
      <c r="E14" s="2">
        <v>1996</v>
      </c>
      <c r="F14" s="2" t="s">
        <v>38</v>
      </c>
      <c r="G14" s="2" t="s">
        <v>1124</v>
      </c>
      <c r="H14" s="28"/>
      <c r="I14" s="28"/>
      <c r="J14" s="28"/>
      <c r="K14" s="3" t="s">
        <v>216</v>
      </c>
      <c r="L14" s="9">
        <v>630</v>
      </c>
      <c r="M14" s="39" t="s">
        <v>2095</v>
      </c>
      <c r="N14" s="40"/>
      <c r="O14" s="40"/>
      <c r="P14" s="40"/>
      <c r="Q14" s="40"/>
      <c r="R14" s="40"/>
      <c r="S14" s="40"/>
      <c r="T14" s="40"/>
      <c r="U14" s="40"/>
      <c r="V14" s="28" t="s">
        <v>1346</v>
      </c>
      <c r="W14" s="36"/>
    </row>
    <row r="15" spans="1:23" ht="78.75" customHeight="1" x14ac:dyDescent="0.2">
      <c r="A15" s="41"/>
      <c r="B15" s="15"/>
      <c r="C15" s="2"/>
      <c r="D15" s="2"/>
      <c r="E15" s="2"/>
      <c r="F15" s="2"/>
      <c r="G15" s="2"/>
      <c r="H15" s="28"/>
      <c r="I15" s="28"/>
      <c r="J15" s="28"/>
      <c r="K15" s="28" t="s">
        <v>1073</v>
      </c>
      <c r="L15" s="9"/>
      <c r="M15" s="30" t="s">
        <v>1213</v>
      </c>
      <c r="N15" s="9" t="s">
        <v>1174</v>
      </c>
      <c r="O15" s="9" t="s">
        <v>1049</v>
      </c>
      <c r="P15" s="9">
        <v>1.22</v>
      </c>
      <c r="Q15" s="9">
        <v>2012</v>
      </c>
      <c r="R15" s="9" t="s">
        <v>1175</v>
      </c>
      <c r="S15" s="9">
        <v>44</v>
      </c>
      <c r="T15" s="9"/>
      <c r="U15" s="9">
        <v>44</v>
      </c>
      <c r="V15" s="28" t="s">
        <v>1346</v>
      </c>
      <c r="W15" s="36"/>
    </row>
    <row r="16" spans="1:23" x14ac:dyDescent="0.2">
      <c r="A16" s="41"/>
      <c r="B16" s="42"/>
      <c r="C16" s="9"/>
      <c r="D16" s="28"/>
      <c r="E16" s="28"/>
      <c r="F16" s="9"/>
      <c r="G16" s="28"/>
      <c r="H16" s="28"/>
      <c r="I16" s="28"/>
      <c r="J16" s="28"/>
      <c r="L16" s="28"/>
      <c r="M16" s="863" t="s">
        <v>1213</v>
      </c>
      <c r="N16" s="844" t="s">
        <v>1072</v>
      </c>
      <c r="O16" s="9" t="s">
        <v>1075</v>
      </c>
      <c r="P16" s="844">
        <v>2.8330000000000002</v>
      </c>
      <c r="Q16" s="844">
        <v>2014</v>
      </c>
      <c r="R16" s="844" t="s">
        <v>2227</v>
      </c>
      <c r="S16" s="9"/>
      <c r="T16" s="9"/>
      <c r="U16" s="844">
        <v>124</v>
      </c>
      <c r="V16" s="28" t="s">
        <v>1346</v>
      </c>
      <c r="W16" s="36"/>
    </row>
    <row r="17" spans="1:23" x14ac:dyDescent="0.2">
      <c r="A17" s="41"/>
      <c r="B17" s="42"/>
      <c r="C17" s="9"/>
      <c r="D17" s="28"/>
      <c r="E17" s="28"/>
      <c r="F17" s="9"/>
      <c r="G17" s="28"/>
      <c r="H17" s="28"/>
      <c r="I17" s="28"/>
      <c r="J17" s="28"/>
      <c r="K17" s="28"/>
      <c r="L17" s="28"/>
      <c r="M17" s="845"/>
      <c r="N17" s="845"/>
      <c r="O17" s="9" t="s">
        <v>1076</v>
      </c>
      <c r="P17" s="845"/>
      <c r="Q17" s="845"/>
      <c r="R17" s="845"/>
      <c r="S17" s="9"/>
      <c r="T17" s="9"/>
      <c r="U17" s="845"/>
      <c r="V17" s="28" t="s">
        <v>1346</v>
      </c>
      <c r="W17" s="36"/>
    </row>
    <row r="18" spans="1:23" x14ac:dyDescent="0.2">
      <c r="A18" s="41"/>
      <c r="B18" s="42"/>
      <c r="C18" s="9"/>
      <c r="D18" s="28"/>
      <c r="E18" s="28"/>
      <c r="F18" s="9"/>
      <c r="G18" s="28"/>
      <c r="H18" s="28"/>
      <c r="I18" s="28"/>
      <c r="J18" s="28"/>
      <c r="K18" s="28"/>
      <c r="L18" s="28"/>
      <c r="M18" s="845"/>
      <c r="N18" s="845"/>
      <c r="O18" s="9" t="s">
        <v>1077</v>
      </c>
      <c r="P18" s="845"/>
      <c r="Q18" s="845"/>
      <c r="R18" s="845"/>
      <c r="S18" s="9"/>
      <c r="T18" s="9"/>
      <c r="U18" s="845"/>
      <c r="V18" s="28" t="s">
        <v>1346</v>
      </c>
      <c r="W18" s="36"/>
    </row>
    <row r="19" spans="1:23" x14ac:dyDescent="0.2">
      <c r="A19" s="41"/>
      <c r="B19" s="42"/>
      <c r="C19" s="9"/>
      <c r="D19" s="28"/>
      <c r="E19" s="28"/>
      <c r="F19" s="9"/>
      <c r="G19" s="28"/>
      <c r="H19" s="28"/>
      <c r="I19" s="28"/>
      <c r="J19" s="28"/>
      <c r="K19" s="28"/>
      <c r="L19" s="28"/>
      <c r="M19" s="846"/>
      <c r="N19" s="846"/>
      <c r="O19" s="9" t="s">
        <v>1078</v>
      </c>
      <c r="P19" s="846"/>
      <c r="Q19" s="846"/>
      <c r="R19" s="846"/>
      <c r="S19" s="9"/>
      <c r="T19" s="9"/>
      <c r="U19" s="846"/>
      <c r="V19" s="28" t="s">
        <v>1346</v>
      </c>
      <c r="W19" s="36"/>
    </row>
    <row r="20" spans="1:23" ht="41.25" customHeight="1" x14ac:dyDescent="0.2">
      <c r="A20" s="41"/>
      <c r="B20" s="42"/>
      <c r="C20" s="9"/>
      <c r="D20" s="28"/>
      <c r="E20" s="28"/>
      <c r="F20" s="9"/>
      <c r="G20" s="28"/>
      <c r="H20" s="28"/>
      <c r="J20" s="28"/>
      <c r="K20" s="28"/>
      <c r="L20" s="28"/>
      <c r="M20" s="30" t="s">
        <v>1722</v>
      </c>
      <c r="N20" s="9" t="s">
        <v>2206</v>
      </c>
      <c r="O20" s="9" t="s">
        <v>1079</v>
      </c>
      <c r="P20" s="9">
        <v>0.72099999999999997</v>
      </c>
      <c r="Q20" s="9">
        <v>2012</v>
      </c>
      <c r="R20" s="9" t="s">
        <v>1205</v>
      </c>
      <c r="S20" s="9">
        <v>31</v>
      </c>
      <c r="T20" s="9"/>
      <c r="U20" s="9">
        <v>31</v>
      </c>
      <c r="V20" s="28" t="s">
        <v>1346</v>
      </c>
      <c r="W20" s="36"/>
    </row>
    <row r="21" spans="1:23" ht="36" customHeight="1" x14ac:dyDescent="0.2">
      <c r="A21" s="41"/>
      <c r="B21" s="42"/>
      <c r="C21" s="28"/>
      <c r="D21" s="28"/>
      <c r="E21" s="28"/>
      <c r="F21" s="9"/>
      <c r="G21" s="28"/>
      <c r="H21" s="28"/>
      <c r="I21" s="28"/>
      <c r="J21" s="28"/>
      <c r="K21" s="28"/>
      <c r="L21" s="28"/>
      <c r="M21" s="30" t="s">
        <v>2051</v>
      </c>
      <c r="N21" s="9" t="s">
        <v>2207</v>
      </c>
      <c r="O21" s="9" t="s">
        <v>1071</v>
      </c>
      <c r="P21" s="9">
        <v>0.3</v>
      </c>
      <c r="Q21" s="9">
        <v>1971</v>
      </c>
      <c r="R21" s="9" t="s">
        <v>1045</v>
      </c>
      <c r="S21" s="9">
        <v>7</v>
      </c>
      <c r="T21" s="9">
        <v>3</v>
      </c>
      <c r="U21" s="9">
        <v>10</v>
      </c>
      <c r="V21" s="28" t="s">
        <v>1346</v>
      </c>
      <c r="W21" s="36"/>
    </row>
    <row r="22" spans="1:23" ht="36" customHeight="1" x14ac:dyDescent="0.2">
      <c r="A22" s="41"/>
      <c r="B22" s="42"/>
      <c r="C22" s="28"/>
      <c r="D22" s="28"/>
      <c r="E22" s="28"/>
      <c r="F22" s="9"/>
      <c r="G22" s="28"/>
      <c r="H22" s="28"/>
      <c r="I22" s="28"/>
      <c r="J22" s="28"/>
      <c r="K22" s="3" t="s">
        <v>2204</v>
      </c>
      <c r="L22" s="9">
        <v>160</v>
      </c>
      <c r="M22" s="30" t="s">
        <v>2205</v>
      </c>
      <c r="N22" s="9"/>
      <c r="O22" s="9"/>
      <c r="P22" s="9"/>
      <c r="Q22" s="9"/>
      <c r="R22" s="9"/>
      <c r="S22" s="9"/>
      <c r="T22" s="9"/>
      <c r="U22" s="9"/>
      <c r="V22" s="28" t="s">
        <v>1346</v>
      </c>
      <c r="W22" s="36"/>
    </row>
    <row r="23" spans="1:23" ht="36" customHeight="1" x14ac:dyDescent="0.2">
      <c r="A23" s="41"/>
      <c r="B23" s="42"/>
      <c r="C23" s="28"/>
      <c r="D23" s="28"/>
      <c r="E23" s="28"/>
      <c r="F23" s="9"/>
      <c r="G23" s="28"/>
      <c r="H23" s="28"/>
      <c r="I23" s="28"/>
      <c r="J23" s="28"/>
      <c r="K23" s="28" t="s">
        <v>1077</v>
      </c>
      <c r="L23" s="28"/>
      <c r="M23" s="30"/>
      <c r="N23" s="9"/>
      <c r="O23" s="9"/>
      <c r="P23" s="9"/>
      <c r="Q23" s="9"/>
      <c r="R23" s="9"/>
      <c r="S23" s="9"/>
      <c r="T23" s="9"/>
      <c r="U23" s="9"/>
      <c r="V23" s="28"/>
      <c r="W23" s="36"/>
    </row>
    <row r="24" spans="1:23" ht="30" customHeight="1" x14ac:dyDescent="0.2">
      <c r="A24" s="41"/>
      <c r="B24" s="42"/>
      <c r="C24" s="9"/>
      <c r="D24" s="28"/>
      <c r="E24" s="28"/>
      <c r="F24" s="9"/>
      <c r="G24" s="28"/>
      <c r="H24" s="28"/>
      <c r="I24" s="28"/>
      <c r="J24" s="28"/>
      <c r="K24" s="3" t="s">
        <v>919</v>
      </c>
      <c r="L24" s="9" t="s">
        <v>454</v>
      </c>
      <c r="M24" s="30" t="s">
        <v>1216</v>
      </c>
      <c r="N24" s="9"/>
      <c r="O24" s="9"/>
      <c r="P24" s="9"/>
      <c r="Q24" s="9"/>
      <c r="R24" s="9"/>
      <c r="S24" s="9"/>
      <c r="T24" s="9"/>
      <c r="U24" s="9"/>
      <c r="V24" s="28" t="s">
        <v>1346</v>
      </c>
      <c r="W24" s="36"/>
    </row>
    <row r="25" spans="1:23" ht="25.5" x14ac:dyDescent="0.2">
      <c r="A25" s="41"/>
      <c r="B25" s="42"/>
      <c r="C25" s="9"/>
      <c r="D25" s="28"/>
      <c r="E25" s="28"/>
      <c r="F25" s="9"/>
      <c r="G25" s="28"/>
      <c r="H25" s="28"/>
      <c r="I25" s="28"/>
      <c r="J25" s="28"/>
      <c r="K25" s="28" t="s">
        <v>1074</v>
      </c>
      <c r="L25" s="28"/>
      <c r="M25" s="30"/>
      <c r="N25" s="9"/>
      <c r="O25" s="9"/>
      <c r="P25" s="9"/>
      <c r="Q25" s="9"/>
      <c r="R25" s="9"/>
      <c r="S25" s="9"/>
      <c r="T25" s="9"/>
      <c r="U25" s="9"/>
      <c r="V25" s="28"/>
      <c r="W25" s="36"/>
    </row>
    <row r="26" spans="1:23" ht="41.25" customHeight="1" x14ac:dyDescent="0.2">
      <c r="A26" s="41"/>
      <c r="B26" s="15" t="s">
        <v>1215</v>
      </c>
      <c r="C26" s="9" t="s">
        <v>1163</v>
      </c>
      <c r="D26" s="9">
        <v>0.02</v>
      </c>
      <c r="E26" s="9">
        <v>1966</v>
      </c>
      <c r="F26" s="9" t="s">
        <v>1047</v>
      </c>
      <c r="G26" s="28"/>
      <c r="H26" s="9">
        <v>1</v>
      </c>
      <c r="I26" s="9">
        <v>1</v>
      </c>
      <c r="J26" s="9">
        <v>2</v>
      </c>
      <c r="K26" s="3" t="s">
        <v>1211</v>
      </c>
      <c r="L26" s="9">
        <v>100</v>
      </c>
      <c r="M26" s="30" t="s">
        <v>1217</v>
      </c>
      <c r="N26" s="9"/>
      <c r="O26" s="9"/>
      <c r="P26" s="9"/>
      <c r="Q26" s="9"/>
      <c r="R26" s="9"/>
      <c r="S26" s="9"/>
      <c r="T26" s="9"/>
      <c r="U26" s="9"/>
      <c r="V26" s="28" t="s">
        <v>1346</v>
      </c>
      <c r="W26" s="36"/>
    </row>
    <row r="27" spans="1:23" ht="41.25" customHeight="1" x14ac:dyDescent="0.2">
      <c r="A27" s="41"/>
      <c r="B27" s="15"/>
      <c r="C27" s="9" t="s">
        <v>2269</v>
      </c>
      <c r="D27" s="9"/>
      <c r="E27" s="9">
        <v>2016</v>
      </c>
      <c r="F27" s="9"/>
      <c r="G27" s="28"/>
      <c r="H27" s="9"/>
      <c r="I27" s="9"/>
      <c r="J27" s="9"/>
      <c r="K27" s="3" t="s">
        <v>2268</v>
      </c>
      <c r="L27" s="9" t="s">
        <v>404</v>
      </c>
      <c r="M27" s="30"/>
      <c r="N27" s="9"/>
      <c r="O27" s="9"/>
      <c r="P27" s="9"/>
      <c r="Q27" s="9"/>
      <c r="R27" s="9"/>
      <c r="S27" s="9"/>
      <c r="T27" s="9"/>
      <c r="U27" s="9"/>
      <c r="V27" s="28" t="s">
        <v>1346</v>
      </c>
      <c r="W27" s="36"/>
    </row>
    <row r="28" spans="1:23" ht="41.25" customHeight="1" x14ac:dyDescent="0.2">
      <c r="A28" s="41"/>
      <c r="B28" s="15"/>
      <c r="C28" s="9" t="s">
        <v>2270</v>
      </c>
      <c r="D28" s="9"/>
      <c r="E28" s="9">
        <v>2016</v>
      </c>
      <c r="F28" s="9"/>
      <c r="G28" s="28"/>
      <c r="H28" s="9"/>
      <c r="I28" s="9"/>
      <c r="J28" s="9"/>
      <c r="K28" s="3"/>
      <c r="L28" s="9"/>
      <c r="M28" s="30"/>
      <c r="N28" s="9"/>
      <c r="O28" s="9"/>
      <c r="P28" s="9"/>
      <c r="Q28" s="9"/>
      <c r="R28" s="9"/>
      <c r="S28" s="9"/>
      <c r="T28" s="9"/>
      <c r="U28" s="9"/>
      <c r="V28" s="28"/>
      <c r="W28" s="36"/>
    </row>
    <row r="29" spans="1:23" ht="57" customHeight="1" x14ac:dyDescent="0.2">
      <c r="A29" s="43"/>
      <c r="B29" s="15" t="s">
        <v>1218</v>
      </c>
      <c r="C29" s="9" t="s">
        <v>1209</v>
      </c>
      <c r="D29" s="9">
        <v>0.57999999999999996</v>
      </c>
      <c r="E29" s="9">
        <v>1981</v>
      </c>
      <c r="F29" s="9" t="s">
        <v>1047</v>
      </c>
      <c r="G29" s="28"/>
      <c r="H29" s="9">
        <v>7</v>
      </c>
      <c r="I29" s="28"/>
      <c r="J29" s="9">
        <v>7</v>
      </c>
      <c r="K29" s="10" t="s">
        <v>1210</v>
      </c>
      <c r="L29" s="9">
        <v>630</v>
      </c>
      <c r="M29" s="30" t="s">
        <v>1223</v>
      </c>
      <c r="N29" s="40"/>
      <c r="O29" s="40"/>
      <c r="P29" s="40"/>
      <c r="Q29" s="40"/>
      <c r="R29" s="40"/>
      <c r="S29" s="40"/>
      <c r="T29" s="40"/>
      <c r="U29" s="40"/>
      <c r="V29" s="28" t="s">
        <v>1346</v>
      </c>
      <c r="W29" s="36"/>
    </row>
    <row r="30" spans="1:23" ht="57" customHeight="1" x14ac:dyDescent="0.2">
      <c r="A30" s="41"/>
      <c r="B30" s="15"/>
      <c r="C30" s="9"/>
      <c r="D30" s="9"/>
      <c r="E30" s="9"/>
      <c r="F30" s="9"/>
      <c r="G30" s="28"/>
      <c r="H30" s="9"/>
      <c r="I30" s="28"/>
      <c r="J30" s="9"/>
      <c r="K30" s="28"/>
      <c r="L30" s="9"/>
      <c r="M30" s="30" t="s">
        <v>1213</v>
      </c>
      <c r="N30" s="9" t="s">
        <v>4</v>
      </c>
      <c r="O30" s="9" t="s">
        <v>1083</v>
      </c>
      <c r="P30" s="9">
        <v>0.43</v>
      </c>
      <c r="Q30" s="9">
        <v>2012</v>
      </c>
      <c r="R30" s="9" t="s">
        <v>1206</v>
      </c>
      <c r="S30" s="9">
        <v>18</v>
      </c>
      <c r="T30" s="9"/>
      <c r="U30" s="9">
        <v>18</v>
      </c>
      <c r="V30" s="28" t="s">
        <v>1346</v>
      </c>
      <c r="W30" s="36"/>
    </row>
    <row r="31" spans="1:23" ht="57" customHeight="1" x14ac:dyDescent="0.2">
      <c r="A31" s="41"/>
      <c r="B31" s="15"/>
      <c r="C31" s="9"/>
      <c r="D31" s="9"/>
      <c r="E31" s="9"/>
      <c r="F31" s="9"/>
      <c r="G31" s="28"/>
      <c r="H31" s="9"/>
      <c r="I31" s="28"/>
      <c r="J31" s="9"/>
      <c r="K31" s="28"/>
      <c r="L31" s="9"/>
      <c r="M31" s="30" t="s">
        <v>2169</v>
      </c>
      <c r="N31" s="9" t="s">
        <v>4</v>
      </c>
      <c r="O31" s="9" t="s">
        <v>2170</v>
      </c>
      <c r="P31" s="9">
        <v>0.57899999999999996</v>
      </c>
      <c r="Q31" s="9">
        <v>2013</v>
      </c>
      <c r="R31" s="9" t="s">
        <v>2171</v>
      </c>
      <c r="S31" s="9">
        <v>21</v>
      </c>
      <c r="T31" s="9"/>
      <c r="U31" s="9">
        <v>21</v>
      </c>
      <c r="V31" s="28" t="s">
        <v>1346</v>
      </c>
      <c r="W31" s="36"/>
    </row>
    <row r="32" spans="1:23" ht="68.25" customHeight="1" x14ac:dyDescent="0.2">
      <c r="A32" s="41"/>
      <c r="B32" s="15" t="s">
        <v>1219</v>
      </c>
      <c r="C32" s="9" t="s">
        <v>5</v>
      </c>
      <c r="D32" s="9">
        <v>7.1999999999999995E-2</v>
      </c>
      <c r="E32" s="9">
        <v>1981</v>
      </c>
      <c r="F32" s="9" t="s">
        <v>1047</v>
      </c>
      <c r="G32" s="28"/>
      <c r="H32" s="9">
        <v>1</v>
      </c>
      <c r="I32" s="28"/>
      <c r="J32" s="9">
        <v>1</v>
      </c>
      <c r="K32" s="9" t="s">
        <v>6</v>
      </c>
      <c r="L32" s="9">
        <v>400</v>
      </c>
      <c r="M32" s="30" t="s">
        <v>1214</v>
      </c>
      <c r="N32" s="9" t="s">
        <v>7</v>
      </c>
      <c r="O32" s="9" t="s">
        <v>1090</v>
      </c>
      <c r="P32" s="9">
        <v>1.02</v>
      </c>
      <c r="Q32" s="9">
        <v>2012</v>
      </c>
      <c r="R32" s="9" t="s">
        <v>2158</v>
      </c>
      <c r="S32" s="9">
        <v>18</v>
      </c>
      <c r="T32" s="9"/>
      <c r="U32" s="9">
        <v>18</v>
      </c>
      <c r="V32" s="28" t="s">
        <v>1346</v>
      </c>
      <c r="W32" s="36"/>
    </row>
    <row r="33" spans="1:23" ht="34.5" customHeight="1" x14ac:dyDescent="0.2">
      <c r="A33" s="41"/>
      <c r="B33" s="15"/>
      <c r="C33" s="9"/>
      <c r="D33" s="9"/>
      <c r="E33" s="9"/>
      <c r="F33" s="9"/>
      <c r="G33" s="28"/>
      <c r="H33" s="9"/>
      <c r="I33" s="28"/>
      <c r="J33" s="9"/>
      <c r="K33" s="28"/>
      <c r="L33" s="9"/>
      <c r="M33" s="30" t="s">
        <v>1214</v>
      </c>
      <c r="N33" s="9" t="s">
        <v>8</v>
      </c>
      <c r="O33" s="9" t="s">
        <v>1094</v>
      </c>
      <c r="P33" s="9">
        <v>0.4</v>
      </c>
      <c r="Q33" s="9">
        <v>1971</v>
      </c>
      <c r="R33" s="9" t="s">
        <v>1091</v>
      </c>
      <c r="S33" s="9">
        <v>2</v>
      </c>
      <c r="T33" s="9">
        <v>7</v>
      </c>
      <c r="U33" s="9">
        <v>9</v>
      </c>
      <c r="V33" s="28" t="s">
        <v>1346</v>
      </c>
      <c r="W33" s="36"/>
    </row>
    <row r="34" spans="1:23" ht="23.25" customHeight="1" x14ac:dyDescent="0.2">
      <c r="A34" s="41"/>
      <c r="B34" s="15" t="s">
        <v>1220</v>
      </c>
      <c r="C34" s="9" t="s">
        <v>3</v>
      </c>
      <c r="D34" s="9">
        <v>1.28</v>
      </c>
      <c r="E34" s="9">
        <v>1981</v>
      </c>
      <c r="F34" s="9" t="s">
        <v>1047</v>
      </c>
      <c r="G34" s="28"/>
      <c r="H34" s="9">
        <v>18</v>
      </c>
      <c r="I34" s="28">
        <v>3</v>
      </c>
      <c r="J34" s="9">
        <v>21</v>
      </c>
      <c r="K34" s="28"/>
      <c r="L34" s="9"/>
      <c r="M34" s="30"/>
      <c r="N34" s="9"/>
      <c r="O34" s="9"/>
      <c r="P34" s="9"/>
      <c r="Q34" s="9"/>
      <c r="R34" s="9"/>
      <c r="S34" s="9"/>
      <c r="T34" s="9"/>
      <c r="U34" s="9"/>
      <c r="V34" s="28"/>
      <c r="W34" s="36"/>
    </row>
    <row r="35" spans="1:23" x14ac:dyDescent="0.2">
      <c r="A35" s="41"/>
      <c r="B35" s="15"/>
      <c r="C35" s="9"/>
      <c r="D35" s="9"/>
      <c r="E35" s="9"/>
      <c r="F35" s="9"/>
      <c r="G35" s="28"/>
      <c r="H35" s="9"/>
      <c r="I35" s="28"/>
      <c r="J35" s="9"/>
      <c r="K35" s="28"/>
      <c r="L35" s="9"/>
      <c r="M35" s="30"/>
      <c r="N35" s="9"/>
      <c r="O35" s="9"/>
      <c r="P35" s="9"/>
      <c r="Q35" s="9"/>
      <c r="R35" s="9"/>
      <c r="S35" s="9"/>
      <c r="T35" s="9"/>
      <c r="U35" s="9"/>
      <c r="V35" s="28"/>
      <c r="W35" s="36"/>
    </row>
    <row r="36" spans="1:23" x14ac:dyDescent="0.2">
      <c r="A36" s="41">
        <v>2</v>
      </c>
      <c r="B36" s="38"/>
      <c r="C36" s="854" t="s">
        <v>39</v>
      </c>
      <c r="D36" s="850"/>
      <c r="E36" s="850"/>
      <c r="F36" s="850"/>
      <c r="G36" s="850"/>
      <c r="H36" s="850"/>
      <c r="I36" s="850"/>
      <c r="J36" s="850"/>
      <c r="K36" s="850"/>
      <c r="L36" s="850"/>
      <c r="M36" s="30"/>
      <c r="N36" s="9"/>
      <c r="O36" s="9"/>
      <c r="P36" s="9"/>
      <c r="Q36" s="9"/>
      <c r="R36" s="9"/>
      <c r="S36" s="9"/>
      <c r="T36" s="9"/>
      <c r="U36" s="9"/>
      <c r="V36" s="28"/>
      <c r="W36" s="36"/>
    </row>
    <row r="37" spans="1:23" ht="47.25" customHeight="1" x14ac:dyDescent="0.2">
      <c r="A37" s="37"/>
      <c r="B37" s="15" t="s">
        <v>1221</v>
      </c>
      <c r="C37" s="9" t="s">
        <v>2117</v>
      </c>
      <c r="D37" s="9">
        <v>0.8</v>
      </c>
      <c r="E37" s="9">
        <v>1979</v>
      </c>
      <c r="F37" s="9" t="s">
        <v>41</v>
      </c>
      <c r="G37" s="9" t="s">
        <v>1125</v>
      </c>
      <c r="H37" s="28"/>
      <c r="I37" s="28"/>
      <c r="J37" s="28"/>
      <c r="K37" s="3" t="s">
        <v>217</v>
      </c>
      <c r="L37" s="9" t="s">
        <v>246</v>
      </c>
      <c r="M37" s="44" t="s">
        <v>2093</v>
      </c>
      <c r="N37" s="40"/>
      <c r="O37" s="40"/>
      <c r="P37" s="40"/>
      <c r="Q37" s="40"/>
      <c r="R37" s="40"/>
      <c r="S37" s="40"/>
      <c r="T37" s="40"/>
      <c r="U37" s="40"/>
      <c r="V37" s="28" t="s">
        <v>1346</v>
      </c>
      <c r="W37" s="36"/>
    </row>
    <row r="38" spans="1:23" ht="36.75" customHeight="1" x14ac:dyDescent="0.2">
      <c r="A38" s="41"/>
      <c r="B38" s="15" t="s">
        <v>1222</v>
      </c>
      <c r="C38" s="2" t="s">
        <v>206</v>
      </c>
      <c r="D38" s="2">
        <v>0.27500000000000002</v>
      </c>
      <c r="E38" s="2">
        <v>1964</v>
      </c>
      <c r="F38" s="2" t="s">
        <v>43</v>
      </c>
      <c r="G38" s="9"/>
      <c r="H38" s="28"/>
      <c r="I38" s="28"/>
      <c r="J38" s="28"/>
      <c r="K38" s="28" t="s">
        <v>483</v>
      </c>
      <c r="L38" s="9"/>
      <c r="M38" s="11" t="s">
        <v>1228</v>
      </c>
      <c r="N38" s="4" t="s">
        <v>218</v>
      </c>
      <c r="O38" s="4" t="s">
        <v>219</v>
      </c>
      <c r="P38" s="4">
        <v>3.4000000000000002E-2</v>
      </c>
      <c r="Q38" s="4">
        <v>1988</v>
      </c>
      <c r="R38" s="4" t="s">
        <v>221</v>
      </c>
      <c r="S38" s="9"/>
      <c r="T38" s="9"/>
      <c r="U38" s="9"/>
      <c r="V38" s="28" t="s">
        <v>1346</v>
      </c>
      <c r="W38" s="36"/>
    </row>
    <row r="39" spans="1:23" ht="36" x14ac:dyDescent="0.2">
      <c r="A39" s="41"/>
      <c r="B39" s="15" t="s">
        <v>1224</v>
      </c>
      <c r="C39" s="2" t="s">
        <v>205</v>
      </c>
      <c r="D39" s="2">
        <v>0.22800000000000001</v>
      </c>
      <c r="E39" s="2">
        <v>1965</v>
      </c>
      <c r="F39" s="2" t="s">
        <v>44</v>
      </c>
      <c r="G39" s="2"/>
      <c r="H39" s="28"/>
      <c r="I39" s="28"/>
      <c r="J39" s="28"/>
      <c r="L39" s="28"/>
      <c r="M39" s="11" t="s">
        <v>1229</v>
      </c>
      <c r="N39" s="4" t="s">
        <v>218</v>
      </c>
      <c r="O39" s="4" t="s">
        <v>219</v>
      </c>
      <c r="P39" s="4">
        <v>3.4000000000000002E-2</v>
      </c>
      <c r="Q39" s="4">
        <v>1988</v>
      </c>
      <c r="R39" s="4" t="s">
        <v>221</v>
      </c>
      <c r="S39" s="9"/>
      <c r="T39" s="9"/>
      <c r="U39" s="9"/>
      <c r="V39" s="28" t="s">
        <v>1346</v>
      </c>
      <c r="W39" s="36"/>
    </row>
    <row r="40" spans="1:23" ht="36" x14ac:dyDescent="0.2">
      <c r="A40" s="41"/>
      <c r="B40" s="15" t="s">
        <v>1225</v>
      </c>
      <c r="C40" s="2" t="s">
        <v>204</v>
      </c>
      <c r="D40" s="2">
        <v>0.81299999999999994</v>
      </c>
      <c r="E40" s="2">
        <v>1979</v>
      </c>
      <c r="F40" s="2" t="s">
        <v>43</v>
      </c>
      <c r="G40" s="2"/>
      <c r="H40" s="28"/>
      <c r="I40" s="28"/>
      <c r="J40" s="28"/>
      <c r="K40" s="28"/>
      <c r="L40" s="28"/>
      <c r="M40" s="11" t="s">
        <v>1230</v>
      </c>
      <c r="N40" s="4" t="s">
        <v>218</v>
      </c>
      <c r="O40" s="4" t="s">
        <v>219</v>
      </c>
      <c r="P40" s="4">
        <v>3.4000000000000002E-2</v>
      </c>
      <c r="Q40" s="4">
        <v>1988</v>
      </c>
      <c r="R40" s="4" t="s">
        <v>221</v>
      </c>
      <c r="S40" s="9"/>
      <c r="T40" s="9"/>
      <c r="U40" s="9"/>
      <c r="V40" s="28" t="s">
        <v>1346</v>
      </c>
      <c r="W40" s="36"/>
    </row>
    <row r="41" spans="1:23" ht="36" x14ac:dyDescent="0.2">
      <c r="A41" s="41"/>
      <c r="B41" s="15" t="s">
        <v>1226</v>
      </c>
      <c r="C41" s="2" t="s">
        <v>215</v>
      </c>
      <c r="D41" s="2">
        <v>0.35</v>
      </c>
      <c r="E41" s="2">
        <v>1963</v>
      </c>
      <c r="F41" s="2" t="s">
        <v>44</v>
      </c>
      <c r="G41" s="2"/>
      <c r="H41" s="28"/>
      <c r="I41" s="28"/>
      <c r="J41" s="28"/>
      <c r="K41" s="28"/>
      <c r="L41" s="28"/>
      <c r="M41" s="11" t="s">
        <v>1231</v>
      </c>
      <c r="N41" s="4" t="s">
        <v>218</v>
      </c>
      <c r="O41" s="4" t="s">
        <v>219</v>
      </c>
      <c r="P41" s="4">
        <v>3.4000000000000002E-2</v>
      </c>
      <c r="Q41" s="4">
        <v>1988</v>
      </c>
      <c r="R41" s="4" t="s">
        <v>221</v>
      </c>
      <c r="S41" s="9"/>
      <c r="T41" s="9"/>
      <c r="U41" s="9"/>
      <c r="V41" s="28" t="s">
        <v>1346</v>
      </c>
      <c r="W41" s="36"/>
    </row>
    <row r="42" spans="1:23" ht="36" x14ac:dyDescent="0.2">
      <c r="A42" s="41"/>
      <c r="B42" s="15" t="s">
        <v>1227</v>
      </c>
      <c r="C42" s="2" t="s">
        <v>203</v>
      </c>
      <c r="D42" s="2">
        <v>0.27200000000000002</v>
      </c>
      <c r="E42" s="2">
        <v>1965</v>
      </c>
      <c r="F42" s="2" t="s">
        <v>44</v>
      </c>
      <c r="G42" s="2"/>
      <c r="H42" s="28"/>
      <c r="I42" s="28"/>
      <c r="J42" s="28"/>
      <c r="K42" s="28"/>
      <c r="L42" s="28"/>
      <c r="M42" s="11" t="s">
        <v>1232</v>
      </c>
      <c r="N42" s="4" t="s">
        <v>218</v>
      </c>
      <c r="O42" s="4" t="s">
        <v>220</v>
      </c>
      <c r="P42" s="4">
        <v>0.19</v>
      </c>
      <c r="Q42" s="4">
        <v>1988</v>
      </c>
      <c r="R42" s="4" t="s">
        <v>222</v>
      </c>
      <c r="S42" s="9"/>
      <c r="T42" s="9"/>
      <c r="U42" s="9"/>
      <c r="V42" s="28" t="s">
        <v>1346</v>
      </c>
      <c r="W42" s="36"/>
    </row>
    <row r="43" spans="1:23" ht="36" x14ac:dyDescent="0.2">
      <c r="A43" s="41"/>
      <c r="B43" s="45" t="s">
        <v>2105</v>
      </c>
      <c r="C43" s="40" t="s">
        <v>2106</v>
      </c>
      <c r="D43" s="46">
        <v>0.27200000000000002</v>
      </c>
      <c r="E43" s="46">
        <v>2000</v>
      </c>
      <c r="F43" s="2" t="s">
        <v>42</v>
      </c>
      <c r="G43" s="2"/>
      <c r="H43" s="28"/>
      <c r="I43" s="28"/>
      <c r="J43" s="28"/>
      <c r="K43" s="28"/>
      <c r="L43" s="28"/>
      <c r="M43" s="11" t="s">
        <v>1233</v>
      </c>
      <c r="N43" s="4" t="s">
        <v>218</v>
      </c>
      <c r="O43" s="4" t="s">
        <v>220</v>
      </c>
      <c r="P43" s="4">
        <v>0.19</v>
      </c>
      <c r="Q43" s="4">
        <v>1988</v>
      </c>
      <c r="R43" s="4" t="s">
        <v>222</v>
      </c>
      <c r="S43" s="9"/>
      <c r="T43" s="9"/>
      <c r="U43" s="9"/>
      <c r="V43" s="28" t="s">
        <v>1346</v>
      </c>
      <c r="W43" s="36"/>
    </row>
    <row r="44" spans="1:23" ht="36" x14ac:dyDescent="0.2">
      <c r="A44" s="41"/>
      <c r="B44" s="45" t="s">
        <v>2111</v>
      </c>
      <c r="C44" s="40" t="s">
        <v>2112</v>
      </c>
      <c r="D44" s="46">
        <v>0.36499999999999999</v>
      </c>
      <c r="E44" s="46">
        <v>1972</v>
      </c>
      <c r="F44" s="40" t="s">
        <v>43</v>
      </c>
      <c r="G44" s="2"/>
      <c r="H44" s="28"/>
      <c r="I44" s="28"/>
      <c r="J44" s="28"/>
      <c r="K44" s="28"/>
      <c r="L44" s="28"/>
      <c r="M44" s="11" t="s">
        <v>1234</v>
      </c>
      <c r="N44" s="4" t="s">
        <v>218</v>
      </c>
      <c r="O44" s="4" t="s">
        <v>1235</v>
      </c>
      <c r="P44" s="4">
        <v>0.34799999999999998</v>
      </c>
      <c r="Q44" s="4">
        <v>1977</v>
      </c>
      <c r="R44" s="4" t="s">
        <v>394</v>
      </c>
      <c r="S44" s="9"/>
      <c r="T44" s="9"/>
      <c r="U44" s="9"/>
      <c r="V44" s="28" t="s">
        <v>1346</v>
      </c>
      <c r="W44" s="36"/>
    </row>
    <row r="45" spans="1:23" ht="22.5" customHeight="1" x14ac:dyDescent="0.2">
      <c r="A45" s="41"/>
      <c r="B45" s="45" t="s">
        <v>2119</v>
      </c>
      <c r="C45" s="9" t="s">
        <v>2118</v>
      </c>
      <c r="D45" s="46">
        <v>2.8530000000000002</v>
      </c>
      <c r="E45" s="46">
        <v>1979</v>
      </c>
      <c r="F45" s="9" t="s">
        <v>41</v>
      </c>
      <c r="G45" s="2"/>
      <c r="H45" s="28"/>
      <c r="I45" s="28"/>
      <c r="J45" s="28"/>
      <c r="K45" s="3" t="s">
        <v>223</v>
      </c>
      <c r="L45" s="9">
        <v>400</v>
      </c>
      <c r="M45" s="39" t="s">
        <v>1236</v>
      </c>
      <c r="N45" s="40"/>
      <c r="O45" s="40"/>
      <c r="P45" s="40"/>
      <c r="Q45" s="40"/>
      <c r="R45" s="40"/>
      <c r="S45" s="40"/>
      <c r="T45" s="40"/>
      <c r="U45" s="40"/>
      <c r="V45" s="28" t="s">
        <v>1346</v>
      </c>
      <c r="W45" s="36"/>
    </row>
    <row r="46" spans="1:23" ht="40.5" customHeight="1" x14ac:dyDescent="0.2">
      <c r="A46" s="41"/>
      <c r="B46" s="15"/>
      <c r="C46" s="2"/>
      <c r="D46" s="2"/>
      <c r="E46" s="2"/>
      <c r="F46" s="2"/>
      <c r="G46" s="2"/>
      <c r="H46" s="28"/>
      <c r="I46" s="28"/>
      <c r="J46" s="28"/>
      <c r="K46" s="28" t="s">
        <v>484</v>
      </c>
      <c r="L46" s="9"/>
      <c r="M46" s="11" t="s">
        <v>1237</v>
      </c>
      <c r="N46" s="4" t="s">
        <v>224</v>
      </c>
      <c r="O46" s="4" t="s">
        <v>225</v>
      </c>
      <c r="P46" s="4">
        <v>0.28999999999999998</v>
      </c>
      <c r="Q46" s="12">
        <v>34759</v>
      </c>
      <c r="R46" s="4" t="s">
        <v>247</v>
      </c>
      <c r="S46" s="9"/>
      <c r="T46" s="9"/>
      <c r="U46" s="9"/>
      <c r="V46" s="28" t="s">
        <v>1346</v>
      </c>
      <c r="W46" s="36"/>
    </row>
    <row r="47" spans="1:23" ht="27" customHeight="1" x14ac:dyDescent="0.2">
      <c r="A47" s="41"/>
      <c r="B47" s="15" t="s">
        <v>1486</v>
      </c>
      <c r="C47" s="2" t="s">
        <v>202</v>
      </c>
      <c r="D47" s="2">
        <v>0.53800000000000003</v>
      </c>
      <c r="E47" s="2">
        <v>1963</v>
      </c>
      <c r="F47" s="2" t="s">
        <v>44</v>
      </c>
      <c r="G47" s="2"/>
      <c r="H47" s="28"/>
      <c r="I47" s="28"/>
      <c r="J47" s="28"/>
      <c r="L47" s="28"/>
      <c r="M47" s="11" t="s">
        <v>1238</v>
      </c>
      <c r="N47" s="4" t="s">
        <v>224</v>
      </c>
      <c r="O47" s="4" t="s">
        <v>226</v>
      </c>
      <c r="P47" s="4">
        <v>0.193</v>
      </c>
      <c r="Q47" s="12">
        <v>28825</v>
      </c>
      <c r="R47" s="4" t="s">
        <v>247</v>
      </c>
      <c r="S47" s="9"/>
      <c r="T47" s="9"/>
      <c r="U47" s="9"/>
      <c r="V47" s="28" t="s">
        <v>1346</v>
      </c>
      <c r="W47" s="36"/>
    </row>
    <row r="48" spans="1:23" ht="25.15" customHeight="1" x14ac:dyDescent="0.2">
      <c r="A48" s="41"/>
      <c r="B48" s="15" t="s">
        <v>1487</v>
      </c>
      <c r="C48" s="2" t="s">
        <v>201</v>
      </c>
      <c r="D48" s="2">
        <v>0.36</v>
      </c>
      <c r="E48" s="2">
        <v>1986</v>
      </c>
      <c r="F48" s="2" t="s">
        <v>45</v>
      </c>
      <c r="G48" s="2"/>
      <c r="H48" s="28"/>
      <c r="I48" s="28"/>
      <c r="J48" s="28"/>
      <c r="K48" s="28"/>
      <c r="L48" s="28"/>
      <c r="M48" s="11" t="s">
        <v>1239</v>
      </c>
      <c r="N48" s="4" t="s">
        <v>224</v>
      </c>
      <c r="O48" s="4" t="s">
        <v>227</v>
      </c>
      <c r="P48" s="4">
        <v>0.16</v>
      </c>
      <c r="Q48" s="13">
        <v>1966</v>
      </c>
      <c r="R48" s="4" t="s">
        <v>221</v>
      </c>
      <c r="S48" s="9"/>
      <c r="T48" s="9"/>
      <c r="U48" s="9"/>
      <c r="V48" s="28" t="s">
        <v>1346</v>
      </c>
      <c r="W48" s="36"/>
    </row>
    <row r="49" spans="1:23" ht="36" x14ac:dyDescent="0.2">
      <c r="A49" s="41"/>
      <c r="B49" s="15" t="s">
        <v>1222</v>
      </c>
      <c r="C49" s="2" t="s">
        <v>40</v>
      </c>
      <c r="D49" s="2">
        <v>0.877</v>
      </c>
      <c r="E49" s="2">
        <v>1972</v>
      </c>
      <c r="F49" s="2" t="s">
        <v>42</v>
      </c>
      <c r="G49" s="2"/>
      <c r="H49" s="28"/>
      <c r="I49" s="28"/>
      <c r="J49" s="28"/>
      <c r="K49" s="28"/>
      <c r="L49" s="28"/>
      <c r="M49" s="11" t="s">
        <v>1240</v>
      </c>
      <c r="N49" s="4" t="s">
        <v>224</v>
      </c>
      <c r="O49" s="4" t="s">
        <v>228</v>
      </c>
      <c r="P49" s="4">
        <v>1.7000000000000001E-2</v>
      </c>
      <c r="Q49" s="13">
        <v>1966</v>
      </c>
      <c r="R49" s="4" t="s">
        <v>248</v>
      </c>
      <c r="S49" s="9"/>
      <c r="T49" s="9"/>
      <c r="U49" s="9"/>
      <c r="V49" s="28" t="s">
        <v>1346</v>
      </c>
      <c r="W49" s="36"/>
    </row>
    <row r="50" spans="1:23" ht="36" x14ac:dyDescent="0.2">
      <c r="A50" s="41"/>
      <c r="B50" s="15"/>
      <c r="C50" s="2"/>
      <c r="D50" s="2"/>
      <c r="E50" s="2"/>
      <c r="F50" s="2"/>
      <c r="G50" s="2"/>
      <c r="H50" s="28"/>
      <c r="I50" s="28"/>
      <c r="J50" s="28"/>
      <c r="K50" s="28"/>
      <c r="L50" s="28"/>
      <c r="M50" s="11" t="s">
        <v>1241</v>
      </c>
      <c r="N50" s="4" t="s">
        <v>224</v>
      </c>
      <c r="O50" s="4" t="s">
        <v>229</v>
      </c>
      <c r="P50" s="4">
        <v>0.104</v>
      </c>
      <c r="Q50" s="13">
        <v>1966</v>
      </c>
      <c r="R50" s="4" t="s">
        <v>249</v>
      </c>
      <c r="S50" s="9"/>
      <c r="T50" s="9"/>
      <c r="U50" s="9"/>
      <c r="V50" s="28" t="s">
        <v>1346</v>
      </c>
      <c r="W50" s="36"/>
    </row>
    <row r="51" spans="1:23" ht="30" customHeight="1" x14ac:dyDescent="0.2">
      <c r="A51" s="41"/>
      <c r="B51" s="15"/>
      <c r="C51" s="2"/>
      <c r="D51" s="2"/>
      <c r="E51" s="2"/>
      <c r="F51" s="2"/>
      <c r="G51" s="2"/>
      <c r="H51" s="28"/>
      <c r="I51" s="28"/>
      <c r="J51" s="28"/>
      <c r="K51" s="28"/>
      <c r="L51" s="28"/>
      <c r="M51" s="11" t="s">
        <v>1242</v>
      </c>
      <c r="N51" s="4" t="s">
        <v>224</v>
      </c>
      <c r="O51" s="4" t="s">
        <v>230</v>
      </c>
      <c r="P51" s="4">
        <v>0.09</v>
      </c>
      <c r="Q51" s="13">
        <v>1966</v>
      </c>
      <c r="R51" s="4" t="s">
        <v>250</v>
      </c>
      <c r="S51" s="9"/>
      <c r="T51" s="9"/>
      <c r="U51" s="9"/>
      <c r="V51" s="28" t="s">
        <v>1346</v>
      </c>
      <c r="W51" s="36"/>
    </row>
    <row r="52" spans="1:23" ht="36" x14ac:dyDescent="0.2">
      <c r="A52" s="41"/>
      <c r="B52" s="15"/>
      <c r="C52" s="2"/>
      <c r="D52" s="2"/>
      <c r="E52" s="2"/>
      <c r="F52" s="2"/>
      <c r="G52" s="2"/>
      <c r="H52" s="28"/>
      <c r="I52" s="28"/>
      <c r="J52" s="28"/>
      <c r="K52" s="28"/>
      <c r="L52" s="28"/>
      <c r="M52" s="11" t="s">
        <v>1243</v>
      </c>
      <c r="N52" s="4" t="s">
        <v>224</v>
      </c>
      <c r="O52" s="4" t="s">
        <v>231</v>
      </c>
      <c r="P52" s="4">
        <v>5.0999999999999997E-2</v>
      </c>
      <c r="Q52" s="13">
        <v>1966</v>
      </c>
      <c r="R52" s="4" t="s">
        <v>249</v>
      </c>
      <c r="S52" s="9"/>
      <c r="T52" s="9"/>
      <c r="U52" s="9"/>
      <c r="V52" s="28" t="s">
        <v>1346</v>
      </c>
      <c r="W52" s="36"/>
    </row>
    <row r="53" spans="1:23" ht="36" x14ac:dyDescent="0.2">
      <c r="A53" s="41"/>
      <c r="B53" s="15"/>
      <c r="C53" s="2"/>
      <c r="D53" s="2"/>
      <c r="E53" s="2"/>
      <c r="F53" s="2"/>
      <c r="G53" s="2"/>
      <c r="H53" s="28"/>
      <c r="I53" s="28"/>
      <c r="J53" s="28"/>
      <c r="K53" s="28"/>
      <c r="L53" s="28"/>
      <c r="M53" s="11" t="s">
        <v>1244</v>
      </c>
      <c r="N53" s="4" t="s">
        <v>224</v>
      </c>
      <c r="O53" s="4" t="s">
        <v>232</v>
      </c>
      <c r="P53" s="4">
        <v>7.0000000000000007E-2</v>
      </c>
      <c r="Q53" s="13">
        <v>1966</v>
      </c>
      <c r="R53" s="4" t="s">
        <v>250</v>
      </c>
      <c r="S53" s="9"/>
      <c r="T53" s="9"/>
      <c r="U53" s="9"/>
      <c r="V53" s="28" t="s">
        <v>1346</v>
      </c>
      <c r="W53" s="36"/>
    </row>
    <row r="54" spans="1:23" ht="28.9" customHeight="1" x14ac:dyDescent="0.2">
      <c r="A54" s="41"/>
      <c r="B54" s="15"/>
      <c r="C54" s="2"/>
      <c r="D54" s="2"/>
      <c r="E54" s="2"/>
      <c r="F54" s="2"/>
      <c r="G54" s="2"/>
      <c r="H54" s="28"/>
      <c r="I54" s="28"/>
      <c r="J54" s="28"/>
      <c r="K54" s="28"/>
      <c r="L54" s="28"/>
      <c r="M54" s="11" t="s">
        <v>1245</v>
      </c>
      <c r="N54" s="4" t="s">
        <v>224</v>
      </c>
      <c r="O54" s="4" t="s">
        <v>233</v>
      </c>
      <c r="P54" s="4">
        <v>5.6000000000000001E-2</v>
      </c>
      <c r="Q54" s="13">
        <v>1966</v>
      </c>
      <c r="R54" s="4" t="s">
        <v>250</v>
      </c>
      <c r="S54" s="9"/>
      <c r="T54" s="9"/>
      <c r="U54" s="9"/>
      <c r="V54" s="28" t="s">
        <v>1346</v>
      </c>
      <c r="W54" s="36"/>
    </row>
    <row r="55" spans="1:23" ht="36" x14ac:dyDescent="0.2">
      <c r="A55" s="41"/>
      <c r="B55" s="15"/>
      <c r="C55" s="2"/>
      <c r="D55" s="2"/>
      <c r="E55" s="2"/>
      <c r="F55" s="2"/>
      <c r="G55" s="2"/>
      <c r="H55" s="28"/>
      <c r="I55" s="28"/>
      <c r="J55" s="28"/>
      <c r="K55" s="28"/>
      <c r="L55" s="28"/>
      <c r="M55" s="11" t="s">
        <v>1246</v>
      </c>
      <c r="N55" s="4" t="s">
        <v>224</v>
      </c>
      <c r="O55" s="4" t="s">
        <v>234</v>
      </c>
      <c r="P55" s="4">
        <v>2.5000000000000001E-2</v>
      </c>
      <c r="Q55" s="13">
        <v>1966</v>
      </c>
      <c r="R55" s="4" t="s">
        <v>247</v>
      </c>
      <c r="S55" s="9"/>
      <c r="T55" s="9"/>
      <c r="U55" s="9"/>
      <c r="V55" s="28" t="s">
        <v>1346</v>
      </c>
      <c r="W55" s="36"/>
    </row>
    <row r="56" spans="1:23" ht="36" x14ac:dyDescent="0.2">
      <c r="A56" s="41"/>
      <c r="B56" s="15"/>
      <c r="C56" s="2"/>
      <c r="D56" s="2"/>
      <c r="E56" s="2"/>
      <c r="F56" s="2"/>
      <c r="G56" s="2"/>
      <c r="H56" s="28"/>
      <c r="I56" s="28"/>
      <c r="J56" s="28"/>
      <c r="K56" s="28"/>
      <c r="L56" s="28"/>
      <c r="M56" s="11" t="s">
        <v>1247</v>
      </c>
      <c r="N56" s="4" t="s">
        <v>224</v>
      </c>
      <c r="O56" s="4" t="s">
        <v>235</v>
      </c>
      <c r="P56" s="4">
        <v>0.115</v>
      </c>
      <c r="Q56" s="4">
        <v>1960</v>
      </c>
      <c r="R56" s="4" t="s">
        <v>251</v>
      </c>
      <c r="S56" s="9"/>
      <c r="T56" s="9"/>
      <c r="U56" s="9"/>
      <c r="V56" s="28" t="s">
        <v>1346</v>
      </c>
      <c r="W56" s="36"/>
    </row>
    <row r="57" spans="1:23" ht="36" x14ac:dyDescent="0.2">
      <c r="A57" s="41"/>
      <c r="B57" s="15"/>
      <c r="C57" s="2"/>
      <c r="D57" s="2"/>
      <c r="E57" s="2"/>
      <c r="F57" s="2"/>
      <c r="G57" s="2"/>
      <c r="H57" s="28"/>
      <c r="I57" s="28"/>
      <c r="J57" s="28"/>
      <c r="K57" s="28"/>
      <c r="L57" s="28"/>
      <c r="M57" s="11" t="s">
        <v>1248</v>
      </c>
      <c r="N57" s="4" t="s">
        <v>224</v>
      </c>
      <c r="O57" s="4" t="s">
        <v>236</v>
      </c>
      <c r="P57" s="4">
        <v>7.1999999999999995E-2</v>
      </c>
      <c r="Q57" s="13">
        <v>1966</v>
      </c>
      <c r="R57" s="4" t="s">
        <v>252</v>
      </c>
      <c r="S57" s="9"/>
      <c r="T57" s="9"/>
      <c r="U57" s="9"/>
      <c r="V57" s="28" t="s">
        <v>1346</v>
      </c>
      <c r="W57" s="36"/>
    </row>
    <row r="58" spans="1:23" ht="36" x14ac:dyDescent="0.2">
      <c r="A58" s="41"/>
      <c r="B58" s="15"/>
      <c r="C58" s="2"/>
      <c r="D58" s="2"/>
      <c r="E58" s="2"/>
      <c r="F58" s="2"/>
      <c r="G58" s="2"/>
      <c r="H58" s="28"/>
      <c r="I58" s="28"/>
      <c r="J58" s="28"/>
      <c r="K58" s="28"/>
      <c r="L58" s="28"/>
      <c r="M58" s="11" t="s">
        <v>1249</v>
      </c>
      <c r="N58" s="4" t="s">
        <v>224</v>
      </c>
      <c r="O58" s="4" t="s">
        <v>237</v>
      </c>
      <c r="P58" s="4">
        <v>7.0000000000000007E-2</v>
      </c>
      <c r="Q58" s="13">
        <v>1966</v>
      </c>
      <c r="R58" s="4" t="s">
        <v>252</v>
      </c>
      <c r="S58" s="9"/>
      <c r="T58" s="9"/>
      <c r="U58" s="9"/>
      <c r="V58" s="28" t="s">
        <v>1346</v>
      </c>
      <c r="W58" s="36"/>
    </row>
    <row r="59" spans="1:23" ht="36" x14ac:dyDescent="0.2">
      <c r="A59" s="41"/>
      <c r="B59" s="15"/>
      <c r="C59" s="2"/>
      <c r="D59" s="2"/>
      <c r="E59" s="2"/>
      <c r="F59" s="2"/>
      <c r="G59" s="2"/>
      <c r="H59" s="28"/>
      <c r="I59" s="28"/>
      <c r="J59" s="28"/>
      <c r="K59" s="28"/>
      <c r="L59" s="28"/>
      <c r="M59" s="11" t="s">
        <v>1250</v>
      </c>
      <c r="N59" s="4" t="s">
        <v>224</v>
      </c>
      <c r="O59" s="4" t="s">
        <v>238</v>
      </c>
      <c r="P59" s="4">
        <v>5.3999999999999999E-2</v>
      </c>
      <c r="Q59" s="13">
        <v>1973</v>
      </c>
      <c r="R59" s="4" t="s">
        <v>247</v>
      </c>
      <c r="S59" s="9"/>
      <c r="T59" s="9"/>
      <c r="U59" s="9"/>
      <c r="V59" s="28" t="s">
        <v>1346</v>
      </c>
      <c r="W59" s="36"/>
    </row>
    <row r="60" spans="1:23" ht="36" x14ac:dyDescent="0.2">
      <c r="A60" s="41"/>
      <c r="B60" s="15"/>
      <c r="C60" s="2"/>
      <c r="D60" s="2"/>
      <c r="E60" s="2"/>
      <c r="F60" s="2"/>
      <c r="G60" s="2"/>
      <c r="H60" s="28"/>
      <c r="I60" s="28"/>
      <c r="J60" s="28"/>
      <c r="K60" s="28"/>
      <c r="L60" s="28"/>
      <c r="M60" s="11" t="s">
        <v>1251</v>
      </c>
      <c r="N60" s="4" t="s">
        <v>224</v>
      </c>
      <c r="O60" s="4" t="s">
        <v>239</v>
      </c>
      <c r="P60" s="4">
        <v>6.4000000000000001E-2</v>
      </c>
      <c r="Q60" s="13">
        <v>1966</v>
      </c>
      <c r="R60" s="4" t="s">
        <v>247</v>
      </c>
      <c r="S60" s="9"/>
      <c r="T60" s="9"/>
      <c r="U60" s="9"/>
      <c r="V60" s="28" t="s">
        <v>1346</v>
      </c>
      <c r="W60" s="36"/>
    </row>
    <row r="61" spans="1:23" ht="36" x14ac:dyDescent="0.2">
      <c r="A61" s="41"/>
      <c r="B61" s="15"/>
      <c r="C61" s="2"/>
      <c r="D61" s="2"/>
      <c r="E61" s="2"/>
      <c r="F61" s="2"/>
      <c r="G61" s="2"/>
      <c r="H61" s="28"/>
      <c r="I61" s="28"/>
      <c r="J61" s="28"/>
      <c r="K61" s="28"/>
      <c r="L61" s="28"/>
      <c r="M61" s="11" t="s">
        <v>1252</v>
      </c>
      <c r="N61" s="4" t="s">
        <v>224</v>
      </c>
      <c r="O61" s="4" t="s">
        <v>240</v>
      </c>
      <c r="P61" s="4">
        <v>0.106</v>
      </c>
      <c r="Q61" s="4">
        <v>2003</v>
      </c>
      <c r="R61" s="4" t="s">
        <v>253</v>
      </c>
      <c r="S61" s="9"/>
      <c r="T61" s="9"/>
      <c r="U61" s="9"/>
      <c r="V61" s="28" t="s">
        <v>1346</v>
      </c>
      <c r="W61" s="36"/>
    </row>
    <row r="62" spans="1:23" ht="36" x14ac:dyDescent="0.2">
      <c r="A62" s="41"/>
      <c r="B62" s="15"/>
      <c r="C62" s="2"/>
      <c r="D62" s="2"/>
      <c r="E62" s="2"/>
      <c r="F62" s="2"/>
      <c r="G62" s="2"/>
      <c r="H62" s="28"/>
      <c r="I62" s="28"/>
      <c r="J62" s="28"/>
      <c r="K62" s="28"/>
      <c r="L62" s="28"/>
      <c r="M62" s="11" t="s">
        <v>1253</v>
      </c>
      <c r="N62" s="4" t="s">
        <v>224</v>
      </c>
      <c r="O62" s="4" t="s">
        <v>241</v>
      </c>
      <c r="P62" s="4">
        <v>5.5E-2</v>
      </c>
      <c r="Q62" s="4">
        <v>2003</v>
      </c>
      <c r="R62" s="4" t="s">
        <v>253</v>
      </c>
      <c r="S62" s="9"/>
      <c r="T62" s="9"/>
      <c r="U62" s="9"/>
      <c r="V62" s="28" t="s">
        <v>1346</v>
      </c>
      <c r="W62" s="36"/>
    </row>
    <row r="63" spans="1:23" ht="36" x14ac:dyDescent="0.2">
      <c r="A63" s="41"/>
      <c r="B63" s="15"/>
      <c r="C63" s="2"/>
      <c r="D63" s="2"/>
      <c r="E63" s="2"/>
      <c r="F63" s="2"/>
      <c r="G63" s="2"/>
      <c r="H63" s="28"/>
      <c r="I63" s="28"/>
      <c r="J63" s="28"/>
      <c r="K63" s="28"/>
      <c r="L63" s="28"/>
      <c r="M63" s="11" t="s">
        <v>1254</v>
      </c>
      <c r="N63" s="4" t="s">
        <v>224</v>
      </c>
      <c r="O63" s="4" t="s">
        <v>242</v>
      </c>
      <c r="P63" s="4">
        <v>7.5999999999999998E-2</v>
      </c>
      <c r="Q63" s="4">
        <v>2003</v>
      </c>
      <c r="R63" s="4" t="s">
        <v>253</v>
      </c>
      <c r="S63" s="9"/>
      <c r="T63" s="9"/>
      <c r="U63" s="9"/>
      <c r="V63" s="28" t="s">
        <v>1346</v>
      </c>
      <c r="W63" s="36"/>
    </row>
    <row r="64" spans="1:23" ht="36" x14ac:dyDescent="0.2">
      <c r="A64" s="41"/>
      <c r="B64" s="15"/>
      <c r="C64" s="2"/>
      <c r="D64" s="2"/>
      <c r="E64" s="2"/>
      <c r="F64" s="2"/>
      <c r="G64" s="2"/>
      <c r="H64" s="28"/>
      <c r="I64" s="28"/>
      <c r="J64" s="28"/>
      <c r="K64" s="28"/>
      <c r="L64" s="28"/>
      <c r="M64" s="11" t="s">
        <v>1255</v>
      </c>
      <c r="N64" s="4" t="s">
        <v>224</v>
      </c>
      <c r="O64" s="4" t="s">
        <v>230</v>
      </c>
      <c r="P64" s="4">
        <v>0.12</v>
      </c>
      <c r="Q64" s="4">
        <v>2003</v>
      </c>
      <c r="R64" s="4" t="s">
        <v>253</v>
      </c>
      <c r="S64" s="9"/>
      <c r="T64" s="9"/>
      <c r="U64" s="9"/>
      <c r="V64" s="28" t="s">
        <v>1346</v>
      </c>
      <c r="W64" s="36"/>
    </row>
    <row r="65" spans="1:23" ht="26.45" customHeight="1" x14ac:dyDescent="0.2">
      <c r="A65" s="41"/>
      <c r="B65" s="15"/>
      <c r="C65" s="2"/>
      <c r="D65" s="2"/>
      <c r="E65" s="2"/>
      <c r="F65" s="2"/>
      <c r="G65" s="2"/>
      <c r="H65" s="28"/>
      <c r="I65" s="28"/>
      <c r="J65" s="28"/>
      <c r="K65" s="28"/>
      <c r="L65" s="28"/>
      <c r="M65" s="11" t="s">
        <v>1256</v>
      </c>
      <c r="N65" s="4" t="s">
        <v>224</v>
      </c>
      <c r="O65" s="4" t="s">
        <v>233</v>
      </c>
      <c r="P65" s="4">
        <v>4.9000000000000002E-2</v>
      </c>
      <c r="Q65" s="4">
        <v>2003</v>
      </c>
      <c r="R65" s="4" t="s">
        <v>253</v>
      </c>
      <c r="S65" s="9"/>
      <c r="T65" s="9"/>
      <c r="U65" s="9"/>
      <c r="V65" s="28" t="s">
        <v>1346</v>
      </c>
      <c r="W65" s="36"/>
    </row>
    <row r="66" spans="1:23" ht="36" x14ac:dyDescent="0.2">
      <c r="A66" s="41"/>
      <c r="B66" s="15"/>
      <c r="C66" s="2"/>
      <c r="D66" s="2"/>
      <c r="E66" s="2"/>
      <c r="F66" s="2"/>
      <c r="G66" s="2"/>
      <c r="H66" s="28"/>
      <c r="I66" s="28"/>
      <c r="J66" s="28"/>
      <c r="K66" s="28"/>
      <c r="L66" s="28"/>
      <c r="M66" s="11" t="s">
        <v>1257</v>
      </c>
      <c r="N66" s="4" t="s">
        <v>224</v>
      </c>
      <c r="O66" s="4" t="s">
        <v>243</v>
      </c>
      <c r="P66" s="4">
        <v>0.06</v>
      </c>
      <c r="Q66" s="4">
        <v>2003</v>
      </c>
      <c r="R66" s="4" t="s">
        <v>253</v>
      </c>
      <c r="S66" s="9"/>
      <c r="T66" s="9"/>
      <c r="U66" s="9"/>
      <c r="V66" s="28" t="s">
        <v>1346</v>
      </c>
      <c r="W66" s="36"/>
    </row>
    <row r="67" spans="1:23" ht="36" x14ac:dyDescent="0.2">
      <c r="A67" s="41"/>
      <c r="B67" s="15"/>
      <c r="C67" s="2"/>
      <c r="D67" s="2"/>
      <c r="E67" s="2"/>
      <c r="F67" s="2"/>
      <c r="G67" s="2"/>
      <c r="H67" s="28"/>
      <c r="I67" s="28"/>
      <c r="J67" s="28"/>
      <c r="K67" s="28"/>
      <c r="L67" s="28"/>
      <c r="M67" s="11" t="s">
        <v>1258</v>
      </c>
      <c r="N67" s="4" t="s">
        <v>224</v>
      </c>
      <c r="O67" s="4" t="s">
        <v>244</v>
      </c>
      <c r="P67" s="4">
        <v>5.5E-2</v>
      </c>
      <c r="Q67" s="4">
        <v>2003</v>
      </c>
      <c r="R67" s="4" t="s">
        <v>253</v>
      </c>
      <c r="S67" s="9"/>
      <c r="T67" s="9"/>
      <c r="U67" s="9"/>
      <c r="V67" s="28" t="s">
        <v>1346</v>
      </c>
      <c r="W67" s="36"/>
    </row>
    <row r="68" spans="1:23" ht="36" x14ac:dyDescent="0.2">
      <c r="A68" s="41"/>
      <c r="B68" s="15"/>
      <c r="C68" s="2"/>
      <c r="D68" s="2"/>
      <c r="E68" s="2"/>
      <c r="F68" s="2"/>
      <c r="G68" s="2"/>
      <c r="H68" s="28"/>
      <c r="I68" s="28"/>
      <c r="J68" s="28"/>
      <c r="K68" s="28"/>
      <c r="L68" s="28"/>
      <c r="M68" s="11" t="s">
        <v>1259</v>
      </c>
      <c r="N68" s="4" t="s">
        <v>224</v>
      </c>
      <c r="O68" s="4" t="s">
        <v>245</v>
      </c>
      <c r="P68" s="4">
        <v>9.5000000000000001E-2</v>
      </c>
      <c r="Q68" s="4">
        <v>2003</v>
      </c>
      <c r="R68" s="4" t="s">
        <v>253</v>
      </c>
      <c r="S68" s="9"/>
      <c r="T68" s="9"/>
      <c r="U68" s="9"/>
      <c r="V68" s="28" t="s">
        <v>1346</v>
      </c>
      <c r="W68" s="36"/>
    </row>
    <row r="69" spans="1:23" ht="23.25" customHeight="1" x14ac:dyDescent="0.2">
      <c r="A69" s="41"/>
      <c r="B69" s="15"/>
      <c r="C69" s="2"/>
      <c r="D69" s="2"/>
      <c r="E69" s="2"/>
      <c r="F69" s="2"/>
      <c r="G69" s="2"/>
      <c r="H69" s="28"/>
      <c r="I69" s="28"/>
      <c r="J69" s="28"/>
      <c r="K69" s="3" t="s">
        <v>254</v>
      </c>
      <c r="L69" s="9">
        <v>400</v>
      </c>
      <c r="M69" s="39" t="s">
        <v>1260</v>
      </c>
      <c r="N69" s="40"/>
      <c r="O69" s="40"/>
      <c r="P69" s="40"/>
      <c r="Q69" s="40"/>
      <c r="R69" s="40"/>
      <c r="S69" s="40"/>
      <c r="T69" s="40"/>
      <c r="U69" s="40"/>
      <c r="V69" s="28" t="s">
        <v>1346</v>
      </c>
      <c r="W69" s="36"/>
    </row>
    <row r="70" spans="1:23" ht="38.25" customHeight="1" x14ac:dyDescent="0.2">
      <c r="A70" s="41"/>
      <c r="B70" s="15"/>
      <c r="C70" s="2"/>
      <c r="D70" s="2"/>
      <c r="E70" s="2"/>
      <c r="F70" s="2"/>
      <c r="G70" s="2"/>
      <c r="H70" s="28"/>
      <c r="I70" s="28"/>
      <c r="J70" s="28"/>
      <c r="K70" s="28" t="s">
        <v>485</v>
      </c>
      <c r="L70" s="9"/>
      <c r="M70" s="11" t="s">
        <v>1261</v>
      </c>
      <c r="N70" s="4" t="s">
        <v>262</v>
      </c>
      <c r="O70" s="4" t="s">
        <v>255</v>
      </c>
      <c r="P70" s="4">
        <v>0.75</v>
      </c>
      <c r="Q70" s="12">
        <v>28460</v>
      </c>
      <c r="R70" s="4" t="s">
        <v>263</v>
      </c>
      <c r="S70" s="4"/>
      <c r="T70" s="9"/>
      <c r="U70" s="9"/>
      <c r="V70" s="28" t="s">
        <v>1346</v>
      </c>
      <c r="W70" s="36"/>
    </row>
    <row r="71" spans="1:23" ht="36" x14ac:dyDescent="0.2">
      <c r="A71" s="41"/>
      <c r="B71" s="42"/>
      <c r="C71" s="9"/>
      <c r="D71" s="28"/>
      <c r="E71" s="28"/>
      <c r="F71" s="9"/>
      <c r="G71" s="28"/>
      <c r="H71" s="28"/>
      <c r="I71" s="28"/>
      <c r="J71" s="28"/>
      <c r="L71" s="28"/>
      <c r="M71" s="11" t="s">
        <v>1262</v>
      </c>
      <c r="N71" s="4" t="s">
        <v>262</v>
      </c>
      <c r="O71" s="4" t="s">
        <v>256</v>
      </c>
      <c r="P71" s="4">
        <v>3.4000000000000002E-2</v>
      </c>
      <c r="Q71" s="12">
        <v>31747</v>
      </c>
      <c r="R71" s="4" t="s">
        <v>264</v>
      </c>
      <c r="S71" s="4"/>
      <c r="T71" s="9"/>
      <c r="U71" s="9"/>
      <c r="V71" s="28" t="s">
        <v>1346</v>
      </c>
      <c r="W71" s="36"/>
    </row>
    <row r="72" spans="1:23" ht="36" x14ac:dyDescent="0.2">
      <c r="A72" s="41"/>
      <c r="B72" s="42"/>
      <c r="C72" s="9"/>
      <c r="D72" s="28"/>
      <c r="E72" s="28"/>
      <c r="F72" s="9"/>
      <c r="G72" s="28"/>
      <c r="H72" s="28"/>
      <c r="I72" s="28"/>
      <c r="J72" s="28"/>
      <c r="K72" s="28"/>
      <c r="L72" s="28"/>
      <c r="M72" s="11" t="s">
        <v>1263</v>
      </c>
      <c r="N72" s="4" t="s">
        <v>262</v>
      </c>
      <c r="O72" s="4" t="s">
        <v>257</v>
      </c>
      <c r="P72" s="4">
        <v>7.0000000000000007E-2</v>
      </c>
      <c r="Q72" s="4">
        <v>2004</v>
      </c>
      <c r="R72" s="4" t="s">
        <v>222</v>
      </c>
      <c r="S72" s="4"/>
      <c r="T72" s="9"/>
      <c r="U72" s="9"/>
      <c r="V72" s="28" t="s">
        <v>1346</v>
      </c>
    </row>
    <row r="73" spans="1:23" ht="36" x14ac:dyDescent="0.2">
      <c r="A73" s="41"/>
      <c r="B73" s="42"/>
      <c r="C73" s="9"/>
      <c r="D73" s="28"/>
      <c r="E73" s="28"/>
      <c r="F73" s="9"/>
      <c r="G73" s="28"/>
      <c r="H73" s="28"/>
      <c r="I73" s="28"/>
      <c r="J73" s="28"/>
      <c r="K73" s="28"/>
      <c r="L73" s="28"/>
      <c r="M73" s="11" t="s">
        <v>1264</v>
      </c>
      <c r="N73" s="4" t="s">
        <v>262</v>
      </c>
      <c r="O73" s="4" t="s">
        <v>258</v>
      </c>
      <c r="P73" s="4">
        <v>3.6999999999999998E-2</v>
      </c>
      <c r="Q73" s="4">
        <v>1971</v>
      </c>
      <c r="R73" s="4" t="s">
        <v>265</v>
      </c>
      <c r="S73" s="4"/>
      <c r="T73" s="9"/>
      <c r="U73" s="9"/>
      <c r="V73" s="28" t="s">
        <v>1346</v>
      </c>
    </row>
    <row r="74" spans="1:23" ht="36" x14ac:dyDescent="0.2">
      <c r="A74" s="41"/>
      <c r="B74" s="42"/>
      <c r="C74" s="9"/>
      <c r="D74" s="28"/>
      <c r="E74" s="28"/>
      <c r="F74" s="9"/>
      <c r="G74" s="28"/>
      <c r="H74" s="28"/>
      <c r="I74" s="28"/>
      <c r="J74" s="28"/>
      <c r="K74" s="28"/>
      <c r="L74" s="28"/>
      <c r="M74" s="11" t="s">
        <v>1265</v>
      </c>
      <c r="N74" s="4" t="s">
        <v>262</v>
      </c>
      <c r="O74" s="4" t="s">
        <v>259</v>
      </c>
      <c r="P74" s="4">
        <v>6.5000000000000002E-2</v>
      </c>
      <c r="Q74" s="4">
        <v>1971</v>
      </c>
      <c r="R74" s="4" t="s">
        <v>266</v>
      </c>
      <c r="S74" s="4"/>
      <c r="T74" s="9"/>
      <c r="U74" s="9"/>
      <c r="V74" s="28" t="s">
        <v>1346</v>
      </c>
    </row>
    <row r="75" spans="1:23" ht="36" x14ac:dyDescent="0.2">
      <c r="A75" s="41"/>
      <c r="B75" s="42"/>
      <c r="C75" s="9"/>
      <c r="D75" s="28"/>
      <c r="E75" s="28"/>
      <c r="F75" s="9"/>
      <c r="G75" s="28"/>
      <c r="H75" s="28"/>
      <c r="I75" s="28"/>
      <c r="J75" s="28"/>
      <c r="K75" s="28"/>
      <c r="L75" s="28"/>
      <c r="M75" s="11" t="s">
        <v>1266</v>
      </c>
      <c r="N75" s="4" t="s">
        <v>262</v>
      </c>
      <c r="O75" s="4" t="s">
        <v>260</v>
      </c>
      <c r="P75" s="4">
        <v>3.4000000000000002E-2</v>
      </c>
      <c r="Q75" s="4">
        <v>2003</v>
      </c>
      <c r="R75" s="4" t="s">
        <v>221</v>
      </c>
      <c r="S75" s="4"/>
      <c r="T75" s="9"/>
      <c r="U75" s="9"/>
      <c r="V75" s="28" t="s">
        <v>1346</v>
      </c>
    </row>
    <row r="76" spans="1:23" ht="36" x14ac:dyDescent="0.2">
      <c r="A76" s="41"/>
      <c r="B76" s="42"/>
      <c r="C76" s="9"/>
      <c r="D76" s="28"/>
      <c r="E76" s="28"/>
      <c r="F76" s="9"/>
      <c r="G76" s="28"/>
      <c r="H76" s="28"/>
      <c r="I76" s="28"/>
      <c r="J76" s="28"/>
      <c r="K76" s="28"/>
      <c r="L76" s="28"/>
      <c r="M76" s="11" t="s">
        <v>1267</v>
      </c>
      <c r="N76" s="4" t="s">
        <v>262</v>
      </c>
      <c r="O76" s="4" t="s">
        <v>261</v>
      </c>
      <c r="P76" s="4">
        <v>3.4000000000000002E-2</v>
      </c>
      <c r="Q76" s="4">
        <v>2003</v>
      </c>
      <c r="R76" s="4" t="s">
        <v>221</v>
      </c>
      <c r="S76" s="4"/>
      <c r="T76" s="9"/>
      <c r="U76" s="9"/>
      <c r="V76" s="28" t="s">
        <v>1346</v>
      </c>
    </row>
    <row r="77" spans="1:23" ht="20.25" customHeight="1" x14ac:dyDescent="0.2">
      <c r="A77" s="41"/>
      <c r="B77" s="42"/>
      <c r="C77" s="9"/>
      <c r="D77" s="28"/>
      <c r="E77" s="28"/>
      <c r="F77" s="9"/>
      <c r="G77" s="28"/>
      <c r="H77" s="28"/>
      <c r="I77" s="28"/>
      <c r="J77" s="28"/>
      <c r="K77" s="3" t="s">
        <v>267</v>
      </c>
      <c r="L77" s="9">
        <v>400</v>
      </c>
      <c r="M77" s="39" t="s">
        <v>1268</v>
      </c>
      <c r="N77" s="40"/>
      <c r="O77" s="40"/>
      <c r="P77" s="40"/>
      <c r="Q77" s="40"/>
      <c r="R77" s="40"/>
      <c r="S77" s="40"/>
      <c r="T77" s="40"/>
      <c r="U77" s="40"/>
      <c r="V77" s="28" t="s">
        <v>1346</v>
      </c>
    </row>
    <row r="78" spans="1:23" ht="30.75" customHeight="1" x14ac:dyDescent="0.2">
      <c r="A78" s="41"/>
      <c r="B78" s="42"/>
      <c r="C78" s="9"/>
      <c r="D78" s="28"/>
      <c r="E78" s="28"/>
      <c r="F78" s="9"/>
      <c r="G78" s="28"/>
      <c r="H78" s="28"/>
      <c r="I78" s="28"/>
      <c r="J78" s="28"/>
      <c r="K78" s="28" t="s">
        <v>486</v>
      </c>
      <c r="L78" s="9"/>
      <c r="M78" s="11" t="s">
        <v>1269</v>
      </c>
      <c r="N78" s="4" t="s">
        <v>268</v>
      </c>
      <c r="O78" s="4" t="s">
        <v>269</v>
      </c>
      <c r="P78" s="4">
        <v>3.1E-2</v>
      </c>
      <c r="Q78" s="13">
        <v>1970</v>
      </c>
      <c r="R78" s="4" t="s">
        <v>288</v>
      </c>
      <c r="S78" s="4"/>
      <c r="T78" s="9"/>
      <c r="U78" s="9"/>
      <c r="V78" s="28" t="s">
        <v>1346</v>
      </c>
    </row>
    <row r="79" spans="1:23" ht="49.5" customHeight="1" x14ac:dyDescent="0.2">
      <c r="A79" s="41"/>
      <c r="B79" s="42"/>
      <c r="C79" s="9"/>
      <c r="D79" s="28"/>
      <c r="E79" s="28"/>
      <c r="F79" s="9"/>
      <c r="G79" s="28"/>
      <c r="H79" s="28"/>
      <c r="I79" s="28"/>
      <c r="J79" s="28"/>
      <c r="L79" s="28"/>
      <c r="M79" s="11" t="s">
        <v>1270</v>
      </c>
      <c r="N79" s="4" t="s">
        <v>268</v>
      </c>
      <c r="O79" s="4" t="s">
        <v>270</v>
      </c>
      <c r="P79" s="4">
        <v>5.0000000000000001E-3</v>
      </c>
      <c r="Q79" s="13">
        <v>1970</v>
      </c>
      <c r="R79" s="4" t="s">
        <v>288</v>
      </c>
      <c r="S79" s="4"/>
      <c r="T79" s="9"/>
      <c r="U79" s="9"/>
      <c r="V79" s="28" t="s">
        <v>1346</v>
      </c>
    </row>
    <row r="80" spans="1:23" ht="36" x14ac:dyDescent="0.2">
      <c r="A80" s="41"/>
      <c r="B80" s="42"/>
      <c r="C80" s="9"/>
      <c r="D80" s="28"/>
      <c r="E80" s="28"/>
      <c r="F80" s="9"/>
      <c r="G80" s="28"/>
      <c r="H80" s="28"/>
      <c r="I80" s="28"/>
      <c r="J80" s="28"/>
      <c r="K80" s="28"/>
      <c r="L80" s="28"/>
      <c r="M80" s="11" t="s">
        <v>1271</v>
      </c>
      <c r="N80" s="4" t="s">
        <v>268</v>
      </c>
      <c r="O80" s="4" t="s">
        <v>271</v>
      </c>
      <c r="P80" s="4">
        <v>0.03</v>
      </c>
      <c r="Q80" s="13">
        <v>1970</v>
      </c>
      <c r="R80" s="4" t="s">
        <v>288</v>
      </c>
      <c r="S80" s="4"/>
      <c r="T80" s="9"/>
      <c r="U80" s="9"/>
      <c r="V80" s="28" t="s">
        <v>1346</v>
      </c>
    </row>
    <row r="81" spans="1:22" ht="36" x14ac:dyDescent="0.2">
      <c r="A81" s="41"/>
      <c r="B81" s="42"/>
      <c r="C81" s="9"/>
      <c r="D81" s="28"/>
      <c r="E81" s="28"/>
      <c r="F81" s="9"/>
      <c r="G81" s="28"/>
      <c r="H81" s="28"/>
      <c r="I81" s="28"/>
      <c r="J81" s="28"/>
      <c r="K81" s="28"/>
      <c r="L81" s="28"/>
      <c r="M81" s="11" t="s">
        <v>1272</v>
      </c>
      <c r="N81" s="4" t="s">
        <v>268</v>
      </c>
      <c r="O81" s="4" t="s">
        <v>272</v>
      </c>
      <c r="P81" s="4">
        <v>0.24299999999999999</v>
      </c>
      <c r="Q81" s="13">
        <v>1970</v>
      </c>
      <c r="R81" s="4" t="s">
        <v>289</v>
      </c>
      <c r="S81" s="4"/>
      <c r="T81" s="9"/>
      <c r="U81" s="9"/>
      <c r="V81" s="28" t="s">
        <v>1346</v>
      </c>
    </row>
    <row r="82" spans="1:22" ht="36" x14ac:dyDescent="0.2">
      <c r="A82" s="41"/>
      <c r="B82" s="42"/>
      <c r="C82" s="9"/>
      <c r="D82" s="28"/>
      <c r="E82" s="28"/>
      <c r="F82" s="9"/>
      <c r="G82" s="28"/>
      <c r="H82" s="28"/>
      <c r="I82" s="28"/>
      <c r="J82" s="28"/>
      <c r="K82" s="28"/>
      <c r="L82" s="28"/>
      <c r="M82" s="11" t="s">
        <v>1273</v>
      </c>
      <c r="N82" s="4" t="s">
        <v>268</v>
      </c>
      <c r="O82" s="4" t="s">
        <v>273</v>
      </c>
      <c r="P82" s="4">
        <v>0.04</v>
      </c>
      <c r="Q82" s="13">
        <v>1970</v>
      </c>
      <c r="R82" s="4" t="s">
        <v>289</v>
      </c>
      <c r="S82" s="4"/>
      <c r="T82" s="9"/>
      <c r="U82" s="9"/>
      <c r="V82" s="28" t="s">
        <v>1346</v>
      </c>
    </row>
    <row r="83" spans="1:22" ht="36" x14ac:dyDescent="0.2">
      <c r="A83" s="41"/>
      <c r="B83" s="42"/>
      <c r="C83" s="9"/>
      <c r="D83" s="28"/>
      <c r="E83" s="28"/>
      <c r="F83" s="9"/>
      <c r="G83" s="28"/>
      <c r="H83" s="28"/>
      <c r="I83" s="28"/>
      <c r="J83" s="28"/>
      <c r="K83" s="28"/>
      <c r="L83" s="28"/>
      <c r="M83" s="11" t="s">
        <v>1274</v>
      </c>
      <c r="N83" s="4" t="s">
        <v>268</v>
      </c>
      <c r="O83" s="4" t="s">
        <v>274</v>
      </c>
      <c r="P83" s="4">
        <v>0.124</v>
      </c>
      <c r="Q83" s="13">
        <v>1970</v>
      </c>
      <c r="R83" s="4" t="s">
        <v>221</v>
      </c>
      <c r="S83" s="4"/>
      <c r="T83" s="9"/>
      <c r="U83" s="9"/>
      <c r="V83" s="28" t="s">
        <v>1346</v>
      </c>
    </row>
    <row r="84" spans="1:22" ht="36" x14ac:dyDescent="0.2">
      <c r="A84" s="41"/>
      <c r="B84" s="42"/>
      <c r="C84" s="9"/>
      <c r="D84" s="28"/>
      <c r="E84" s="28"/>
      <c r="F84" s="9"/>
      <c r="G84" s="28"/>
      <c r="H84" s="28"/>
      <c r="I84" s="28"/>
      <c r="J84" s="28"/>
      <c r="K84" s="28"/>
      <c r="L84" s="28"/>
      <c r="M84" s="11" t="s">
        <v>1275</v>
      </c>
      <c r="N84" s="4" t="s">
        <v>268</v>
      </c>
      <c r="O84" s="4" t="s">
        <v>275</v>
      </c>
      <c r="P84" s="4">
        <v>0.09</v>
      </c>
      <c r="Q84" s="13">
        <v>1970</v>
      </c>
      <c r="R84" s="4" t="s">
        <v>221</v>
      </c>
      <c r="S84" s="4"/>
      <c r="T84" s="9"/>
      <c r="U84" s="9"/>
      <c r="V84" s="28" t="s">
        <v>1346</v>
      </c>
    </row>
    <row r="85" spans="1:22" ht="36" x14ac:dyDescent="0.2">
      <c r="A85" s="41"/>
      <c r="B85" s="42"/>
      <c r="C85" s="9"/>
      <c r="D85" s="28"/>
      <c r="E85" s="28"/>
      <c r="F85" s="9"/>
      <c r="G85" s="28"/>
      <c r="H85" s="28"/>
      <c r="I85" s="28"/>
      <c r="J85" s="28"/>
      <c r="K85" s="28"/>
      <c r="L85" s="28"/>
      <c r="M85" s="11" t="s">
        <v>1276</v>
      </c>
      <c r="N85" s="4" t="s">
        <v>268</v>
      </c>
      <c r="O85" s="4" t="s">
        <v>276</v>
      </c>
      <c r="P85" s="4">
        <v>7.6999999999999999E-2</v>
      </c>
      <c r="Q85" s="13">
        <v>1961</v>
      </c>
      <c r="R85" s="4" t="s">
        <v>221</v>
      </c>
      <c r="S85" s="4"/>
      <c r="T85" s="9"/>
      <c r="U85" s="9"/>
      <c r="V85" s="28" t="s">
        <v>1346</v>
      </c>
    </row>
    <row r="86" spans="1:22" ht="36" x14ac:dyDescent="0.2">
      <c r="A86" s="41"/>
      <c r="B86" s="42"/>
      <c r="C86" s="9"/>
      <c r="D86" s="28"/>
      <c r="E86" s="28"/>
      <c r="F86" s="9"/>
      <c r="G86" s="28"/>
      <c r="H86" s="28"/>
      <c r="I86" s="28"/>
      <c r="J86" s="28"/>
      <c r="K86" s="28"/>
      <c r="L86" s="28"/>
      <c r="M86" s="11" t="s">
        <v>1277</v>
      </c>
      <c r="N86" s="4" t="s">
        <v>268</v>
      </c>
      <c r="O86" s="4" t="s">
        <v>277</v>
      </c>
      <c r="P86" s="4">
        <v>3.2000000000000001E-2</v>
      </c>
      <c r="Q86" s="13">
        <v>1983</v>
      </c>
      <c r="R86" s="4" t="s">
        <v>221</v>
      </c>
      <c r="S86" s="4"/>
      <c r="T86" s="9"/>
      <c r="U86" s="9"/>
      <c r="V86" s="28" t="s">
        <v>1346</v>
      </c>
    </row>
    <row r="87" spans="1:22" ht="36" x14ac:dyDescent="0.2">
      <c r="A87" s="41"/>
      <c r="B87" s="42"/>
      <c r="C87" s="9"/>
      <c r="D87" s="28"/>
      <c r="E87" s="28"/>
      <c r="F87" s="9"/>
      <c r="G87" s="28"/>
      <c r="H87" s="28"/>
      <c r="I87" s="28"/>
      <c r="J87" s="28"/>
      <c r="K87" s="28"/>
      <c r="L87" s="28"/>
      <c r="M87" s="11" t="s">
        <v>1278</v>
      </c>
      <c r="N87" s="4" t="s">
        <v>268</v>
      </c>
      <c r="O87" s="4" t="s">
        <v>278</v>
      </c>
      <c r="P87" s="4">
        <v>7.0000000000000007E-2</v>
      </c>
      <c r="Q87" s="13">
        <v>1962</v>
      </c>
      <c r="R87" s="4" t="s">
        <v>221</v>
      </c>
      <c r="S87" s="4"/>
      <c r="T87" s="9"/>
      <c r="U87" s="9"/>
      <c r="V87" s="28" t="s">
        <v>1346</v>
      </c>
    </row>
    <row r="88" spans="1:22" ht="36" x14ac:dyDescent="0.2">
      <c r="A88" s="41"/>
      <c r="B88" s="42"/>
      <c r="C88" s="9"/>
      <c r="D88" s="28"/>
      <c r="E88" s="28"/>
      <c r="F88" s="9"/>
      <c r="G88" s="28"/>
      <c r="H88" s="28"/>
      <c r="I88" s="28"/>
      <c r="J88" s="28"/>
      <c r="K88" s="28"/>
      <c r="L88" s="28"/>
      <c r="M88" s="11" t="s">
        <v>1279</v>
      </c>
      <c r="N88" s="4" t="s">
        <v>268</v>
      </c>
      <c r="O88" s="4" t="s">
        <v>279</v>
      </c>
      <c r="P88" s="4">
        <v>3.7999999999999999E-2</v>
      </c>
      <c r="Q88" s="13">
        <v>1970</v>
      </c>
      <c r="R88" s="4" t="s">
        <v>290</v>
      </c>
      <c r="S88" s="4"/>
      <c r="T88" s="9"/>
      <c r="U88" s="9"/>
      <c r="V88" s="28" t="s">
        <v>1346</v>
      </c>
    </row>
    <row r="89" spans="1:22" ht="36" x14ac:dyDescent="0.2">
      <c r="A89" s="41"/>
      <c r="B89" s="42"/>
      <c r="C89" s="9"/>
      <c r="D89" s="28"/>
      <c r="E89" s="28"/>
      <c r="F89" s="9"/>
      <c r="G89" s="28"/>
      <c r="H89" s="28"/>
      <c r="I89" s="28"/>
      <c r="J89" s="28"/>
      <c r="K89" s="28"/>
      <c r="L89" s="28"/>
      <c r="M89" s="11" t="s">
        <v>1280</v>
      </c>
      <c r="N89" s="4" t="s">
        <v>268</v>
      </c>
      <c r="O89" s="4" t="s">
        <v>280</v>
      </c>
      <c r="P89" s="4">
        <v>5.1999999999999998E-2</v>
      </c>
      <c r="Q89" s="13">
        <v>1960</v>
      </c>
      <c r="R89" s="4" t="s">
        <v>251</v>
      </c>
      <c r="S89" s="4"/>
      <c r="T89" s="9"/>
      <c r="U89" s="9"/>
      <c r="V89" s="28" t="s">
        <v>1346</v>
      </c>
    </row>
    <row r="90" spans="1:22" ht="36" x14ac:dyDescent="0.2">
      <c r="A90" s="41"/>
      <c r="B90" s="42"/>
      <c r="C90" s="9"/>
      <c r="D90" s="28"/>
      <c r="E90" s="28"/>
      <c r="F90" s="9"/>
      <c r="G90" s="28"/>
      <c r="H90" s="28"/>
      <c r="I90" s="28"/>
      <c r="J90" s="28"/>
      <c r="K90" s="28"/>
      <c r="L90" s="28"/>
      <c r="M90" s="11" t="s">
        <v>1281</v>
      </c>
      <c r="N90" s="4" t="s">
        <v>268</v>
      </c>
      <c r="O90" s="4" t="s">
        <v>281</v>
      </c>
      <c r="P90" s="4">
        <v>0.04</v>
      </c>
      <c r="Q90" s="13">
        <v>1960</v>
      </c>
      <c r="R90" s="4" t="s">
        <v>251</v>
      </c>
      <c r="S90" s="4"/>
      <c r="T90" s="9"/>
      <c r="U90" s="9"/>
      <c r="V90" s="28" t="s">
        <v>1346</v>
      </c>
    </row>
    <row r="91" spans="1:22" ht="36" x14ac:dyDescent="0.2">
      <c r="A91" s="41"/>
      <c r="B91" s="42"/>
      <c r="C91" s="9"/>
      <c r="D91" s="28"/>
      <c r="E91" s="28"/>
      <c r="F91" s="9"/>
      <c r="G91" s="28"/>
      <c r="H91" s="28"/>
      <c r="I91" s="28"/>
      <c r="J91" s="28"/>
      <c r="K91" s="9"/>
      <c r="L91" s="28"/>
      <c r="M91" s="11" t="s">
        <v>1282</v>
      </c>
      <c r="N91" s="4" t="s">
        <v>268</v>
      </c>
      <c r="O91" s="4" t="s">
        <v>282</v>
      </c>
      <c r="P91" s="4">
        <v>4.1000000000000002E-2</v>
      </c>
      <c r="Q91" s="13">
        <v>1967</v>
      </c>
      <c r="R91" s="4" t="s">
        <v>251</v>
      </c>
      <c r="S91" s="4"/>
      <c r="T91" s="9"/>
      <c r="U91" s="9"/>
      <c r="V91" s="28" t="s">
        <v>1346</v>
      </c>
    </row>
    <row r="92" spans="1:22" ht="36" x14ac:dyDescent="0.2">
      <c r="A92" s="41"/>
      <c r="B92" s="42"/>
      <c r="C92" s="9"/>
      <c r="D92" s="28"/>
      <c r="E92" s="28"/>
      <c r="F92" s="9"/>
      <c r="G92" s="28"/>
      <c r="H92" s="28"/>
      <c r="I92" s="28"/>
      <c r="J92" s="28"/>
      <c r="K92" s="28"/>
      <c r="L92" s="28"/>
      <c r="M92" s="11" t="s">
        <v>1283</v>
      </c>
      <c r="N92" s="4" t="s">
        <v>268</v>
      </c>
      <c r="O92" s="4" t="s">
        <v>283</v>
      </c>
      <c r="P92" s="4">
        <v>3.4000000000000002E-2</v>
      </c>
      <c r="Q92" s="13">
        <v>1970</v>
      </c>
      <c r="R92" s="4" t="s">
        <v>221</v>
      </c>
      <c r="S92" s="4"/>
      <c r="T92" s="9"/>
      <c r="U92" s="9"/>
      <c r="V92" s="28" t="s">
        <v>1346</v>
      </c>
    </row>
    <row r="93" spans="1:22" ht="36" x14ac:dyDescent="0.2">
      <c r="A93" s="41"/>
      <c r="B93" s="42"/>
      <c r="C93" s="9"/>
      <c r="D93" s="28"/>
      <c r="E93" s="28"/>
      <c r="F93" s="9"/>
      <c r="G93" s="28"/>
      <c r="H93" s="28"/>
      <c r="I93" s="28"/>
      <c r="J93" s="28"/>
      <c r="K93" s="28"/>
      <c r="L93" s="28"/>
      <c r="M93" s="11" t="s">
        <v>1284</v>
      </c>
      <c r="N93" s="4" t="s">
        <v>268</v>
      </c>
      <c r="O93" s="4" t="s">
        <v>284</v>
      </c>
      <c r="P93" s="4">
        <v>8.1000000000000003E-2</v>
      </c>
      <c r="Q93" s="13">
        <v>1970</v>
      </c>
      <c r="R93" s="4" t="s">
        <v>221</v>
      </c>
      <c r="S93" s="4"/>
      <c r="T93" s="9"/>
      <c r="U93" s="9"/>
      <c r="V93" s="28" t="s">
        <v>1346</v>
      </c>
    </row>
    <row r="94" spans="1:22" ht="36" x14ac:dyDescent="0.2">
      <c r="A94" s="41"/>
      <c r="B94" s="42"/>
      <c r="C94" s="9"/>
      <c r="D94" s="28"/>
      <c r="E94" s="28"/>
      <c r="F94" s="9"/>
      <c r="G94" s="28"/>
      <c r="H94" s="28"/>
      <c r="I94" s="28"/>
      <c r="J94" s="28"/>
      <c r="K94" s="28"/>
      <c r="L94" s="28"/>
      <c r="M94" s="11" t="s">
        <v>1285</v>
      </c>
      <c r="N94" s="4" t="s">
        <v>268</v>
      </c>
      <c r="O94" s="4" t="s">
        <v>285</v>
      </c>
      <c r="P94" s="4">
        <v>0.13</v>
      </c>
      <c r="Q94" s="13">
        <v>1970</v>
      </c>
      <c r="R94" s="4" t="s">
        <v>289</v>
      </c>
      <c r="S94" s="4"/>
      <c r="T94" s="9"/>
      <c r="U94" s="9"/>
      <c r="V94" s="28" t="s">
        <v>1346</v>
      </c>
    </row>
    <row r="95" spans="1:22" ht="36" x14ac:dyDescent="0.2">
      <c r="A95" s="41"/>
      <c r="B95" s="42"/>
      <c r="C95" s="9"/>
      <c r="D95" s="28"/>
      <c r="E95" s="28"/>
      <c r="F95" s="9"/>
      <c r="G95" s="28"/>
      <c r="H95" s="28"/>
      <c r="I95" s="28"/>
      <c r="J95" s="28"/>
      <c r="K95" s="28"/>
      <c r="L95" s="28"/>
      <c r="M95" s="11" t="s">
        <v>1286</v>
      </c>
      <c r="N95" s="4" t="s">
        <v>268</v>
      </c>
      <c r="O95" s="4" t="s">
        <v>286</v>
      </c>
      <c r="P95" s="4">
        <v>5.7000000000000002E-2</v>
      </c>
      <c r="Q95" s="13">
        <v>1970</v>
      </c>
      <c r="R95" s="4" t="s">
        <v>291</v>
      </c>
      <c r="S95" s="4"/>
      <c r="T95" s="9"/>
      <c r="U95" s="9"/>
      <c r="V95" s="28" t="s">
        <v>1346</v>
      </c>
    </row>
    <row r="96" spans="1:22" ht="36" x14ac:dyDescent="0.2">
      <c r="A96" s="41"/>
      <c r="B96" s="42"/>
      <c r="C96" s="9"/>
      <c r="D96" s="28"/>
      <c r="E96" s="28"/>
      <c r="F96" s="9"/>
      <c r="G96" s="28"/>
      <c r="H96" s="28"/>
      <c r="I96" s="28"/>
      <c r="J96" s="28"/>
      <c r="K96" s="28"/>
      <c r="L96" s="28"/>
      <c r="M96" s="11" t="s">
        <v>1287</v>
      </c>
      <c r="N96" s="4" t="s">
        <v>268</v>
      </c>
      <c r="O96" s="4" t="s">
        <v>287</v>
      </c>
      <c r="P96" s="4">
        <v>4.1000000000000002E-2</v>
      </c>
      <c r="Q96" s="13">
        <v>1970</v>
      </c>
      <c r="R96" s="4" t="s">
        <v>291</v>
      </c>
      <c r="S96" s="4"/>
      <c r="T96" s="9"/>
      <c r="U96" s="9"/>
      <c r="V96" s="28" t="s">
        <v>1346</v>
      </c>
    </row>
    <row r="97" spans="1:22" ht="27.75" customHeight="1" x14ac:dyDescent="0.2">
      <c r="A97" s="41"/>
      <c r="B97" s="42"/>
      <c r="C97" s="9"/>
      <c r="D97" s="28"/>
      <c r="E97" s="28"/>
      <c r="F97" s="9"/>
      <c r="G97" s="28"/>
      <c r="H97" s="28"/>
      <c r="I97" s="28"/>
      <c r="J97" s="28"/>
      <c r="K97" s="3" t="s">
        <v>292</v>
      </c>
      <c r="L97" s="9">
        <v>400</v>
      </c>
      <c r="M97" s="39" t="s">
        <v>1288</v>
      </c>
      <c r="N97" s="40"/>
      <c r="O97" s="40"/>
      <c r="P97" s="40"/>
      <c r="Q97" s="40"/>
      <c r="R97" s="40"/>
      <c r="S97" s="40"/>
      <c r="T97" s="40"/>
      <c r="U97" s="40"/>
      <c r="V97" s="28" t="s">
        <v>1346</v>
      </c>
    </row>
    <row r="98" spans="1:22" ht="36" x14ac:dyDescent="0.2">
      <c r="A98" s="41"/>
      <c r="B98" s="42"/>
      <c r="C98" s="9"/>
      <c r="D98" s="28"/>
      <c r="E98" s="28"/>
      <c r="F98" s="9"/>
      <c r="G98" s="28"/>
      <c r="H98" s="28"/>
      <c r="I98" s="28"/>
      <c r="J98" s="28"/>
      <c r="K98" s="28" t="s">
        <v>487</v>
      </c>
      <c r="L98" s="9"/>
      <c r="M98" s="11" t="s">
        <v>1289</v>
      </c>
      <c r="N98" s="4" t="s">
        <v>293</v>
      </c>
      <c r="O98" s="4" t="s">
        <v>294</v>
      </c>
      <c r="P98" s="4">
        <v>5.5E-2</v>
      </c>
      <c r="Q98" s="12">
        <v>32568</v>
      </c>
      <c r="R98" s="4" t="s">
        <v>221</v>
      </c>
      <c r="S98" s="4"/>
      <c r="T98" s="9"/>
      <c r="U98" s="9"/>
      <c r="V98" s="28" t="s">
        <v>1346</v>
      </c>
    </row>
    <row r="99" spans="1:22" ht="36" x14ac:dyDescent="0.2">
      <c r="A99" s="41"/>
      <c r="B99" s="42"/>
      <c r="C99" s="9"/>
      <c r="D99" s="28"/>
      <c r="E99" s="28"/>
      <c r="F99" s="9"/>
      <c r="G99" s="28"/>
      <c r="H99" s="28"/>
      <c r="I99" s="28"/>
      <c r="J99" s="28"/>
      <c r="L99" s="28"/>
      <c r="M99" s="11" t="s">
        <v>1290</v>
      </c>
      <c r="N99" s="4" t="s">
        <v>293</v>
      </c>
      <c r="O99" s="4" t="s">
        <v>295</v>
      </c>
      <c r="P99" s="4">
        <v>0.128</v>
      </c>
      <c r="Q99" s="12">
        <v>24077</v>
      </c>
      <c r="R99" s="4" t="s">
        <v>317</v>
      </c>
      <c r="S99" s="4"/>
      <c r="T99" s="9"/>
      <c r="U99" s="9"/>
      <c r="V99" s="28" t="s">
        <v>1346</v>
      </c>
    </row>
    <row r="100" spans="1:22" ht="36" x14ac:dyDescent="0.2">
      <c r="A100" s="41"/>
      <c r="B100" s="42"/>
      <c r="C100" s="9"/>
      <c r="D100" s="28"/>
      <c r="E100" s="28"/>
      <c r="F100" s="9"/>
      <c r="G100" s="28"/>
      <c r="H100" s="28"/>
      <c r="I100" s="28"/>
      <c r="J100" s="28"/>
      <c r="K100" s="28"/>
      <c r="L100" s="28"/>
      <c r="M100" s="11" t="s">
        <v>1291</v>
      </c>
      <c r="N100" s="4" t="s">
        <v>293</v>
      </c>
      <c r="O100" s="4" t="s">
        <v>294</v>
      </c>
      <c r="P100" s="4">
        <v>9.2999999999999999E-2</v>
      </c>
      <c r="Q100" s="12">
        <v>32843</v>
      </c>
      <c r="R100" s="4" t="s">
        <v>221</v>
      </c>
      <c r="S100" s="4"/>
      <c r="T100" s="9"/>
      <c r="U100" s="9"/>
      <c r="V100" s="28" t="s">
        <v>1346</v>
      </c>
    </row>
    <row r="101" spans="1:22" ht="36" x14ac:dyDescent="0.2">
      <c r="A101" s="41"/>
      <c r="B101" s="42"/>
      <c r="C101" s="9"/>
      <c r="D101" s="28"/>
      <c r="E101" s="28"/>
      <c r="F101" s="9"/>
      <c r="G101" s="28"/>
      <c r="H101" s="28"/>
      <c r="I101" s="28"/>
      <c r="J101" s="28"/>
      <c r="K101" s="28"/>
      <c r="L101" s="28"/>
      <c r="M101" s="11" t="s">
        <v>1292</v>
      </c>
      <c r="N101" s="4" t="s">
        <v>293</v>
      </c>
      <c r="O101" s="4" t="s">
        <v>296</v>
      </c>
      <c r="P101" s="4">
        <v>0.124</v>
      </c>
      <c r="Q101" s="13">
        <v>1967</v>
      </c>
      <c r="R101" s="4" t="s">
        <v>290</v>
      </c>
      <c r="S101" s="4"/>
      <c r="T101" s="9"/>
      <c r="U101" s="9"/>
      <c r="V101" s="28" t="s">
        <v>1346</v>
      </c>
    </row>
    <row r="102" spans="1:22" ht="36" x14ac:dyDescent="0.2">
      <c r="A102" s="41"/>
      <c r="B102" s="42"/>
      <c r="C102" s="9"/>
      <c r="D102" s="28"/>
      <c r="E102" s="28"/>
      <c r="F102" s="9"/>
      <c r="G102" s="28"/>
      <c r="H102" s="28"/>
      <c r="I102" s="28"/>
      <c r="J102" s="28"/>
      <c r="K102" s="28"/>
      <c r="L102" s="28"/>
      <c r="M102" s="11" t="s">
        <v>1293</v>
      </c>
      <c r="N102" s="4" t="s">
        <v>293</v>
      </c>
      <c r="O102" s="4" t="s">
        <v>297</v>
      </c>
      <c r="P102" s="4">
        <v>0.13500000000000001</v>
      </c>
      <c r="Q102" s="13">
        <v>1967</v>
      </c>
      <c r="R102" s="4" t="s">
        <v>318</v>
      </c>
      <c r="S102" s="4"/>
      <c r="T102" s="9"/>
      <c r="U102" s="9"/>
      <c r="V102" s="28" t="s">
        <v>1346</v>
      </c>
    </row>
    <row r="103" spans="1:22" ht="32.450000000000003" customHeight="1" x14ac:dyDescent="0.2">
      <c r="A103" s="41"/>
      <c r="B103" s="42"/>
      <c r="C103" s="9"/>
      <c r="D103" s="28"/>
      <c r="E103" s="28"/>
      <c r="F103" s="9"/>
      <c r="G103" s="28"/>
      <c r="H103" s="28"/>
      <c r="I103" s="28"/>
      <c r="J103" s="28"/>
      <c r="K103" s="28"/>
      <c r="L103" s="28"/>
      <c r="M103" s="11" t="s">
        <v>1294</v>
      </c>
      <c r="N103" s="4" t="s">
        <v>293</v>
      </c>
      <c r="O103" s="4" t="s">
        <v>298</v>
      </c>
      <c r="P103" s="4">
        <v>3.5000000000000003E-2</v>
      </c>
      <c r="Q103" s="13">
        <v>1967</v>
      </c>
      <c r="R103" s="4" t="s">
        <v>221</v>
      </c>
      <c r="S103" s="4"/>
      <c r="T103" s="9"/>
      <c r="U103" s="9"/>
      <c r="V103" s="28" t="s">
        <v>1346</v>
      </c>
    </row>
    <row r="104" spans="1:22" ht="33.6" customHeight="1" x14ac:dyDescent="0.2">
      <c r="A104" s="41"/>
      <c r="B104" s="42"/>
      <c r="C104" s="9"/>
      <c r="D104" s="28"/>
      <c r="E104" s="28"/>
      <c r="F104" s="9"/>
      <c r="G104" s="28"/>
      <c r="H104" s="28"/>
      <c r="I104" s="28"/>
      <c r="J104" s="28"/>
      <c r="K104" s="28"/>
      <c r="L104" s="28"/>
      <c r="M104" s="11" t="s">
        <v>1295</v>
      </c>
      <c r="N104" s="4" t="s">
        <v>293</v>
      </c>
      <c r="O104" s="4" t="s">
        <v>299</v>
      </c>
      <c r="P104" s="4">
        <v>3.5000000000000003E-2</v>
      </c>
      <c r="Q104" s="13">
        <v>1967</v>
      </c>
      <c r="R104" s="4" t="s">
        <v>290</v>
      </c>
      <c r="S104" s="4"/>
      <c r="T104" s="9"/>
      <c r="U104" s="9"/>
      <c r="V104" s="28" t="s">
        <v>1346</v>
      </c>
    </row>
    <row r="105" spans="1:22" ht="34.9" customHeight="1" x14ac:dyDescent="0.2">
      <c r="A105" s="41"/>
      <c r="B105" s="42"/>
      <c r="C105" s="9"/>
      <c r="D105" s="28"/>
      <c r="E105" s="28"/>
      <c r="F105" s="9"/>
      <c r="G105" s="28"/>
      <c r="H105" s="28"/>
      <c r="I105" s="28"/>
      <c r="J105" s="28"/>
      <c r="K105" s="28"/>
      <c r="L105" s="28"/>
      <c r="M105" s="11" t="s">
        <v>1296</v>
      </c>
      <c r="N105" s="4" t="s">
        <v>293</v>
      </c>
      <c r="O105" s="4" t="s">
        <v>300</v>
      </c>
      <c r="P105" s="4">
        <v>1.7999999999999999E-2</v>
      </c>
      <c r="Q105" s="13">
        <v>1967</v>
      </c>
      <c r="R105" s="4" t="s">
        <v>221</v>
      </c>
      <c r="S105" s="4"/>
      <c r="T105" s="9"/>
      <c r="U105" s="9"/>
      <c r="V105" s="28" t="s">
        <v>1346</v>
      </c>
    </row>
    <row r="106" spans="1:22" ht="32.450000000000003" customHeight="1" x14ac:dyDescent="0.2">
      <c r="A106" s="41"/>
      <c r="B106" s="42"/>
      <c r="C106" s="9"/>
      <c r="D106" s="28"/>
      <c r="E106" s="28"/>
      <c r="F106" s="9"/>
      <c r="G106" s="28"/>
      <c r="H106" s="28"/>
      <c r="I106" s="28"/>
      <c r="J106" s="28"/>
      <c r="K106" s="28"/>
      <c r="L106" s="28"/>
      <c r="M106" s="11" t="s">
        <v>1297</v>
      </c>
      <c r="N106" s="4" t="s">
        <v>293</v>
      </c>
      <c r="O106" s="4" t="s">
        <v>301</v>
      </c>
      <c r="P106" s="4">
        <v>3.6999999999999998E-2</v>
      </c>
      <c r="Q106" s="13">
        <v>1967</v>
      </c>
      <c r="R106" s="4" t="s">
        <v>290</v>
      </c>
      <c r="S106" s="4"/>
      <c r="T106" s="9"/>
      <c r="U106" s="9"/>
      <c r="V106" s="28" t="s">
        <v>1346</v>
      </c>
    </row>
    <row r="107" spans="1:22" ht="32.450000000000003" customHeight="1" x14ac:dyDescent="0.2">
      <c r="A107" s="41"/>
      <c r="B107" s="42"/>
      <c r="C107" s="9"/>
      <c r="D107" s="28"/>
      <c r="E107" s="28"/>
      <c r="F107" s="9"/>
      <c r="G107" s="28"/>
      <c r="H107" s="28"/>
      <c r="I107" s="28"/>
      <c r="J107" s="28"/>
      <c r="K107" s="28"/>
      <c r="L107" s="28"/>
      <c r="M107" s="11" t="s">
        <v>1298</v>
      </c>
      <c r="N107" s="4" t="s">
        <v>293</v>
      </c>
      <c r="O107" s="4" t="s">
        <v>302</v>
      </c>
      <c r="P107" s="4">
        <v>0.11</v>
      </c>
      <c r="Q107" s="13">
        <v>1967</v>
      </c>
      <c r="R107" s="4" t="s">
        <v>221</v>
      </c>
      <c r="S107" s="4"/>
      <c r="T107" s="9"/>
      <c r="U107" s="9"/>
      <c r="V107" s="28" t="s">
        <v>1346</v>
      </c>
    </row>
    <row r="108" spans="1:22" ht="36" x14ac:dyDescent="0.2">
      <c r="A108" s="41"/>
      <c r="B108" s="42"/>
      <c r="C108" s="9"/>
      <c r="D108" s="28"/>
      <c r="E108" s="28"/>
      <c r="F108" s="9"/>
      <c r="G108" s="28"/>
      <c r="H108" s="28"/>
      <c r="I108" s="28"/>
      <c r="J108" s="28"/>
      <c r="K108" s="28"/>
      <c r="L108" s="28"/>
      <c r="M108" s="11" t="s">
        <v>1299</v>
      </c>
      <c r="N108" s="4" t="s">
        <v>293</v>
      </c>
      <c r="O108" s="4" t="s">
        <v>303</v>
      </c>
      <c r="P108" s="4">
        <v>0.10199999999999999</v>
      </c>
      <c r="Q108" s="13">
        <v>1967</v>
      </c>
      <c r="R108" s="4" t="s">
        <v>319</v>
      </c>
      <c r="S108" s="4"/>
      <c r="T108" s="9"/>
      <c r="U108" s="9"/>
      <c r="V108" s="28" t="s">
        <v>1346</v>
      </c>
    </row>
    <row r="109" spans="1:22" ht="32.450000000000003" customHeight="1" x14ac:dyDescent="0.2">
      <c r="A109" s="41"/>
      <c r="B109" s="42"/>
      <c r="C109" s="9"/>
      <c r="D109" s="28"/>
      <c r="E109" s="28"/>
      <c r="F109" s="9"/>
      <c r="G109" s="28"/>
      <c r="H109" s="28"/>
      <c r="I109" s="28"/>
      <c r="J109" s="28"/>
      <c r="K109" s="28"/>
      <c r="L109" s="28"/>
      <c r="M109" s="11" t="s">
        <v>1300</v>
      </c>
      <c r="N109" s="4" t="s">
        <v>293</v>
      </c>
      <c r="O109" s="4" t="s">
        <v>304</v>
      </c>
      <c r="P109" s="4">
        <v>2.9000000000000001E-2</v>
      </c>
      <c r="Q109" s="13">
        <v>1967</v>
      </c>
      <c r="R109" s="4" t="s">
        <v>318</v>
      </c>
      <c r="S109" s="4"/>
      <c r="T109" s="9"/>
      <c r="U109" s="9"/>
      <c r="V109" s="28" t="s">
        <v>1346</v>
      </c>
    </row>
    <row r="110" spans="1:22" ht="32.450000000000003" customHeight="1" x14ac:dyDescent="0.2">
      <c r="A110" s="41"/>
      <c r="B110" s="42"/>
      <c r="C110" s="9"/>
      <c r="D110" s="28"/>
      <c r="E110" s="28"/>
      <c r="F110" s="9"/>
      <c r="G110" s="28"/>
      <c r="H110" s="28"/>
      <c r="I110" s="28"/>
      <c r="J110" s="28"/>
      <c r="K110" s="28"/>
      <c r="L110" s="28"/>
      <c r="M110" s="11" t="s">
        <v>1301</v>
      </c>
      <c r="N110" s="4" t="s">
        <v>293</v>
      </c>
      <c r="O110" s="4" t="s">
        <v>305</v>
      </c>
      <c r="P110" s="4">
        <v>0.02</v>
      </c>
      <c r="Q110" s="13">
        <v>1967</v>
      </c>
      <c r="R110" s="4" t="s">
        <v>318</v>
      </c>
      <c r="S110" s="4"/>
      <c r="T110" s="9"/>
      <c r="U110" s="9"/>
      <c r="V110" s="28" t="s">
        <v>1346</v>
      </c>
    </row>
    <row r="111" spans="1:22" ht="30" customHeight="1" x14ac:dyDescent="0.2">
      <c r="A111" s="41"/>
      <c r="B111" s="42"/>
      <c r="C111" s="9"/>
      <c r="D111" s="28"/>
      <c r="E111" s="28"/>
      <c r="F111" s="9"/>
      <c r="G111" s="28"/>
      <c r="H111" s="28"/>
      <c r="I111" s="28"/>
      <c r="J111" s="28"/>
      <c r="K111" s="28"/>
      <c r="L111" s="28"/>
      <c r="M111" s="11" t="s">
        <v>1302</v>
      </c>
      <c r="N111" s="4" t="s">
        <v>293</v>
      </c>
      <c r="O111" s="4" t="s">
        <v>306</v>
      </c>
      <c r="P111" s="4">
        <v>2.7E-2</v>
      </c>
      <c r="Q111" s="13">
        <v>1967</v>
      </c>
      <c r="R111" s="4" t="s">
        <v>318</v>
      </c>
      <c r="S111" s="4"/>
      <c r="T111" s="9"/>
      <c r="U111" s="9"/>
      <c r="V111" s="28" t="s">
        <v>1346</v>
      </c>
    </row>
    <row r="112" spans="1:22" ht="27.6" customHeight="1" x14ac:dyDescent="0.2">
      <c r="A112" s="41"/>
      <c r="B112" s="42"/>
      <c r="C112" s="9"/>
      <c r="D112" s="28"/>
      <c r="E112" s="28"/>
      <c r="F112" s="9"/>
      <c r="G112" s="28"/>
      <c r="H112" s="28"/>
      <c r="I112" s="28"/>
      <c r="J112" s="28"/>
      <c r="K112" s="28"/>
      <c r="L112" s="28"/>
      <c r="M112" s="11" t="s">
        <v>1303</v>
      </c>
      <c r="N112" s="4" t="s">
        <v>293</v>
      </c>
      <c r="O112" s="4" t="s">
        <v>307</v>
      </c>
      <c r="P112" s="4">
        <v>7.3999999999999996E-2</v>
      </c>
      <c r="Q112" s="13">
        <v>1967</v>
      </c>
      <c r="R112" s="4" t="s">
        <v>318</v>
      </c>
      <c r="S112" s="4"/>
      <c r="T112" s="9"/>
      <c r="U112" s="9"/>
      <c r="V112" s="28" t="s">
        <v>1346</v>
      </c>
    </row>
    <row r="113" spans="1:22" ht="36" x14ac:dyDescent="0.2">
      <c r="A113" s="41"/>
      <c r="B113" s="42"/>
      <c r="C113" s="9"/>
      <c r="D113" s="28"/>
      <c r="E113" s="28"/>
      <c r="F113" s="9"/>
      <c r="G113" s="28"/>
      <c r="H113" s="28"/>
      <c r="I113" s="28"/>
      <c r="J113" s="28"/>
      <c r="K113" s="28"/>
      <c r="L113" s="28"/>
      <c r="M113" s="11" t="s">
        <v>1304</v>
      </c>
      <c r="N113" s="4" t="s">
        <v>293</v>
      </c>
      <c r="O113" s="4" t="s">
        <v>308</v>
      </c>
      <c r="P113" s="4">
        <v>0.10199999999999999</v>
      </c>
      <c r="Q113" s="13">
        <v>1965</v>
      </c>
      <c r="R113" s="4" t="s">
        <v>318</v>
      </c>
      <c r="S113" s="4"/>
      <c r="T113" s="9"/>
      <c r="U113" s="9"/>
      <c r="V113" s="28" t="s">
        <v>1346</v>
      </c>
    </row>
    <row r="114" spans="1:22" ht="36" x14ac:dyDescent="0.2">
      <c r="A114" s="41"/>
      <c r="B114" s="42"/>
      <c r="C114" s="9"/>
      <c r="D114" s="28"/>
      <c r="E114" s="28"/>
      <c r="F114" s="9"/>
      <c r="G114" s="28"/>
      <c r="H114" s="28"/>
      <c r="I114" s="28"/>
      <c r="J114" s="28"/>
      <c r="K114" s="28"/>
      <c r="L114" s="28"/>
      <c r="M114" s="11" t="s">
        <v>1305</v>
      </c>
      <c r="N114" s="4" t="s">
        <v>293</v>
      </c>
      <c r="O114" s="4" t="s">
        <v>308</v>
      </c>
      <c r="P114" s="4">
        <v>0.10199999999999999</v>
      </c>
      <c r="Q114" s="13">
        <v>1965</v>
      </c>
      <c r="R114" s="4" t="s">
        <v>318</v>
      </c>
      <c r="S114" s="4"/>
      <c r="T114" s="9"/>
      <c r="U114" s="9"/>
      <c r="V114" s="28" t="s">
        <v>1346</v>
      </c>
    </row>
    <row r="115" spans="1:22" ht="36" x14ac:dyDescent="0.2">
      <c r="A115" s="41"/>
      <c r="B115" s="42"/>
      <c r="C115" s="9"/>
      <c r="D115" s="28"/>
      <c r="E115" s="28"/>
      <c r="F115" s="9"/>
      <c r="G115" s="28"/>
      <c r="H115" s="28"/>
      <c r="I115" s="28"/>
      <c r="J115" s="28"/>
      <c r="K115" s="28"/>
      <c r="L115" s="28"/>
      <c r="M115" s="11" t="s">
        <v>1306</v>
      </c>
      <c r="N115" s="4" t="s">
        <v>293</v>
      </c>
      <c r="O115" s="4" t="s">
        <v>309</v>
      </c>
      <c r="P115" s="4">
        <v>9.8000000000000004E-2</v>
      </c>
      <c r="Q115" s="13">
        <v>1965</v>
      </c>
      <c r="R115" s="4" t="s">
        <v>317</v>
      </c>
      <c r="S115" s="4"/>
      <c r="T115" s="9"/>
      <c r="U115" s="9"/>
      <c r="V115" s="28" t="s">
        <v>1346</v>
      </c>
    </row>
    <row r="116" spans="1:22" ht="36" x14ac:dyDescent="0.2">
      <c r="A116" s="41"/>
      <c r="B116" s="42"/>
      <c r="C116" s="9"/>
      <c r="D116" s="28"/>
      <c r="E116" s="28"/>
      <c r="F116" s="9"/>
      <c r="G116" s="28"/>
      <c r="H116" s="28"/>
      <c r="I116" s="28"/>
      <c r="J116" s="28"/>
      <c r="K116" s="28"/>
      <c r="L116" s="28"/>
      <c r="M116" s="11" t="s">
        <v>1307</v>
      </c>
      <c r="N116" s="4" t="s">
        <v>293</v>
      </c>
      <c r="O116" s="4" t="s">
        <v>310</v>
      </c>
      <c r="P116" s="4">
        <v>0.13500000000000001</v>
      </c>
      <c r="Q116" s="13">
        <v>1972</v>
      </c>
      <c r="R116" s="4" t="s">
        <v>221</v>
      </c>
      <c r="S116" s="4"/>
      <c r="T116" s="9"/>
      <c r="U116" s="9"/>
      <c r="V116" s="28" t="s">
        <v>1346</v>
      </c>
    </row>
    <row r="117" spans="1:22" ht="36" x14ac:dyDescent="0.2">
      <c r="A117" s="41"/>
      <c r="B117" s="42"/>
      <c r="C117" s="9"/>
      <c r="D117" s="28"/>
      <c r="E117" s="28"/>
      <c r="F117" s="9"/>
      <c r="G117" s="28"/>
      <c r="H117" s="28"/>
      <c r="I117" s="28"/>
      <c r="J117" s="28"/>
      <c r="K117" s="28"/>
      <c r="L117" s="28"/>
      <c r="M117" s="11" t="s">
        <v>1308</v>
      </c>
      <c r="N117" s="4" t="s">
        <v>293</v>
      </c>
      <c r="O117" s="4" t="s">
        <v>311</v>
      </c>
      <c r="P117" s="4">
        <v>9.1999999999999998E-2</v>
      </c>
      <c r="Q117" s="13">
        <v>1969</v>
      </c>
      <c r="R117" s="4" t="s">
        <v>318</v>
      </c>
      <c r="S117" s="4"/>
      <c r="T117" s="9"/>
      <c r="U117" s="9"/>
      <c r="V117" s="28" t="s">
        <v>1346</v>
      </c>
    </row>
    <row r="118" spans="1:22" ht="31.15" customHeight="1" x14ac:dyDescent="0.2">
      <c r="A118" s="41"/>
      <c r="B118" s="42"/>
      <c r="C118" s="9"/>
      <c r="D118" s="28"/>
      <c r="E118" s="28"/>
      <c r="F118" s="9"/>
      <c r="G118" s="28"/>
      <c r="H118" s="28"/>
      <c r="I118" s="28"/>
      <c r="J118" s="28"/>
      <c r="K118" s="28"/>
      <c r="L118" s="28"/>
      <c r="M118" s="11" t="s">
        <v>1309</v>
      </c>
      <c r="N118" s="4" t="s">
        <v>293</v>
      </c>
      <c r="O118" s="4" t="s">
        <v>312</v>
      </c>
      <c r="P118" s="4">
        <v>0.105</v>
      </c>
      <c r="Q118" s="13">
        <v>1969</v>
      </c>
      <c r="R118" s="4" t="s">
        <v>288</v>
      </c>
      <c r="S118" s="4"/>
      <c r="T118" s="9"/>
      <c r="U118" s="9"/>
      <c r="V118" s="28" t="s">
        <v>1346</v>
      </c>
    </row>
    <row r="119" spans="1:22" ht="36" x14ac:dyDescent="0.2">
      <c r="A119" s="41"/>
      <c r="B119" s="42"/>
      <c r="C119" s="9"/>
      <c r="D119" s="28"/>
      <c r="E119" s="28"/>
      <c r="F119" s="9"/>
      <c r="G119" s="28"/>
      <c r="H119" s="28"/>
      <c r="I119" s="28"/>
      <c r="J119" s="28"/>
      <c r="K119" s="28"/>
      <c r="L119" s="28"/>
      <c r="M119" s="11" t="s">
        <v>1310</v>
      </c>
      <c r="N119" s="4" t="s">
        <v>293</v>
      </c>
      <c r="O119" s="4" t="s">
        <v>313</v>
      </c>
      <c r="P119" s="4">
        <v>2.8000000000000001E-2</v>
      </c>
      <c r="Q119" s="13">
        <v>1969</v>
      </c>
      <c r="R119" s="4" t="s">
        <v>320</v>
      </c>
      <c r="S119" s="4"/>
      <c r="T119" s="9"/>
      <c r="U119" s="9"/>
      <c r="V119" s="28" t="s">
        <v>1346</v>
      </c>
    </row>
    <row r="120" spans="1:22" ht="25.15" customHeight="1" x14ac:dyDescent="0.2">
      <c r="A120" s="41"/>
      <c r="B120" s="42"/>
      <c r="C120" s="9"/>
      <c r="D120" s="28"/>
      <c r="E120" s="28"/>
      <c r="F120" s="9"/>
      <c r="G120" s="28"/>
      <c r="H120" s="28"/>
      <c r="I120" s="28"/>
      <c r="J120" s="28"/>
      <c r="K120" s="28"/>
      <c r="L120" s="28"/>
      <c r="M120" s="11" t="s">
        <v>1311</v>
      </c>
      <c r="N120" s="4" t="s">
        <v>293</v>
      </c>
      <c r="O120" s="4" t="s">
        <v>314</v>
      </c>
      <c r="P120" s="4">
        <v>6.5000000000000002E-2</v>
      </c>
      <c r="Q120" s="13">
        <v>1972</v>
      </c>
      <c r="R120" s="4" t="s">
        <v>289</v>
      </c>
      <c r="S120" s="4"/>
      <c r="T120" s="9"/>
      <c r="U120" s="9"/>
      <c r="V120" s="28" t="s">
        <v>1346</v>
      </c>
    </row>
    <row r="121" spans="1:22" ht="36" x14ac:dyDescent="0.2">
      <c r="A121" s="41"/>
      <c r="B121" s="42"/>
      <c r="C121" s="9"/>
      <c r="D121" s="28"/>
      <c r="E121" s="28"/>
      <c r="F121" s="9"/>
      <c r="G121" s="28"/>
      <c r="H121" s="28"/>
      <c r="I121" s="28"/>
      <c r="J121" s="28"/>
      <c r="K121" s="28"/>
      <c r="L121" s="28"/>
      <c r="M121" s="11" t="s">
        <v>1312</v>
      </c>
      <c r="N121" s="4" t="s">
        <v>293</v>
      </c>
      <c r="O121" s="4" t="s">
        <v>295</v>
      </c>
      <c r="P121" s="4">
        <v>0.128</v>
      </c>
      <c r="Q121" s="13">
        <v>1965</v>
      </c>
      <c r="R121" s="4" t="s">
        <v>317</v>
      </c>
      <c r="S121" s="9"/>
      <c r="T121" s="9"/>
      <c r="U121" s="9"/>
      <c r="V121" s="28" t="s">
        <v>1346</v>
      </c>
    </row>
    <row r="122" spans="1:22" ht="36" x14ac:dyDescent="0.2">
      <c r="A122" s="41"/>
      <c r="B122" s="42"/>
      <c r="C122" s="9"/>
      <c r="D122" s="28"/>
      <c r="E122" s="28"/>
      <c r="F122" s="9"/>
      <c r="G122" s="28"/>
      <c r="H122" s="28"/>
      <c r="I122" s="28"/>
      <c r="J122" s="28"/>
      <c r="K122" s="28"/>
      <c r="L122" s="28"/>
      <c r="M122" s="11" t="s">
        <v>1313</v>
      </c>
      <c r="N122" s="4" t="s">
        <v>293</v>
      </c>
      <c r="O122" s="4" t="s">
        <v>315</v>
      </c>
      <c r="P122" s="4">
        <v>2.1000000000000001E-2</v>
      </c>
      <c r="Q122" s="13">
        <v>1971</v>
      </c>
      <c r="R122" s="4" t="s">
        <v>247</v>
      </c>
      <c r="S122" s="9"/>
      <c r="T122" s="9"/>
      <c r="U122" s="9"/>
      <c r="V122" s="28" t="s">
        <v>1346</v>
      </c>
    </row>
    <row r="123" spans="1:22" ht="36" x14ac:dyDescent="0.2">
      <c r="A123" s="41"/>
      <c r="B123" s="42"/>
      <c r="C123" s="9"/>
      <c r="D123" s="28"/>
      <c r="E123" s="28"/>
      <c r="F123" s="9"/>
      <c r="G123" s="28"/>
      <c r="H123" s="28"/>
      <c r="I123" s="28"/>
      <c r="J123" s="28"/>
      <c r="K123" s="28"/>
      <c r="L123" s="28"/>
      <c r="M123" s="11" t="s">
        <v>1314</v>
      </c>
      <c r="N123" s="4" t="s">
        <v>293</v>
      </c>
      <c r="O123" s="4" t="s">
        <v>316</v>
      </c>
      <c r="P123" s="4">
        <v>0.13500000000000001</v>
      </c>
      <c r="Q123" s="13">
        <v>2003</v>
      </c>
      <c r="R123" s="4" t="s">
        <v>321</v>
      </c>
      <c r="S123" s="9"/>
      <c r="T123" s="9"/>
      <c r="U123" s="9"/>
      <c r="V123" s="28" t="s">
        <v>1346</v>
      </c>
    </row>
    <row r="124" spans="1:22" ht="36.75" customHeight="1" x14ac:dyDescent="0.2">
      <c r="A124" s="41"/>
      <c r="B124" s="42"/>
      <c r="C124" s="9"/>
      <c r="D124" s="28"/>
      <c r="E124" s="28"/>
      <c r="F124" s="9"/>
      <c r="G124" s="28"/>
      <c r="H124" s="28"/>
      <c r="I124" s="28"/>
      <c r="J124" s="28"/>
      <c r="K124" s="3" t="s">
        <v>322</v>
      </c>
      <c r="L124" s="9">
        <v>630</v>
      </c>
      <c r="M124" s="39" t="s">
        <v>1315</v>
      </c>
      <c r="N124" s="40"/>
      <c r="O124" s="40"/>
      <c r="P124" s="40"/>
      <c r="Q124" s="40"/>
      <c r="R124" s="40"/>
      <c r="S124" s="40"/>
      <c r="T124" s="40"/>
      <c r="U124" s="40"/>
      <c r="V124" s="28" t="s">
        <v>1346</v>
      </c>
    </row>
    <row r="125" spans="1:22" ht="31.5" customHeight="1" x14ac:dyDescent="0.2">
      <c r="A125" s="41"/>
      <c r="B125" s="42"/>
      <c r="C125" s="9"/>
      <c r="D125" s="28"/>
      <c r="E125" s="28"/>
      <c r="F125" s="9"/>
      <c r="G125" s="28"/>
      <c r="H125" s="28"/>
      <c r="I125" s="28"/>
      <c r="J125" s="28"/>
      <c r="K125" s="28" t="s">
        <v>488</v>
      </c>
      <c r="L125" s="9"/>
      <c r="M125" s="11" t="s">
        <v>1316</v>
      </c>
      <c r="N125" s="4" t="s">
        <v>323</v>
      </c>
      <c r="O125" s="4" t="s">
        <v>324</v>
      </c>
      <c r="P125" s="4">
        <v>0.05</v>
      </c>
      <c r="Q125" s="12">
        <v>36192</v>
      </c>
      <c r="R125" s="4" t="s">
        <v>289</v>
      </c>
      <c r="S125" s="9"/>
      <c r="T125" s="9"/>
      <c r="U125" s="9"/>
      <c r="V125" s="28" t="s">
        <v>1346</v>
      </c>
    </row>
    <row r="126" spans="1:22" ht="39" customHeight="1" x14ac:dyDescent="0.2">
      <c r="A126" s="41"/>
      <c r="B126" s="42"/>
      <c r="C126" s="9"/>
      <c r="D126" s="28"/>
      <c r="E126" s="28"/>
      <c r="F126" s="9"/>
      <c r="G126" s="28"/>
      <c r="H126" s="28"/>
      <c r="I126" s="28"/>
      <c r="J126" s="28"/>
      <c r="L126" s="28"/>
      <c r="M126" s="11" t="s">
        <v>1317</v>
      </c>
      <c r="N126" s="4" t="s">
        <v>323</v>
      </c>
      <c r="O126" s="4" t="s">
        <v>325</v>
      </c>
      <c r="P126" s="4">
        <v>0.28299999999999997</v>
      </c>
      <c r="Q126" s="12">
        <v>28825</v>
      </c>
      <c r="R126" s="4" t="s">
        <v>221</v>
      </c>
      <c r="S126" s="9"/>
      <c r="T126" s="9"/>
      <c r="U126" s="9"/>
      <c r="V126" s="28" t="s">
        <v>1346</v>
      </c>
    </row>
    <row r="127" spans="1:22" ht="36" x14ac:dyDescent="0.2">
      <c r="A127" s="41"/>
      <c r="B127" s="42"/>
      <c r="C127" s="9"/>
      <c r="D127" s="28"/>
      <c r="E127" s="28"/>
      <c r="F127" s="9"/>
      <c r="G127" s="28"/>
      <c r="H127" s="28"/>
      <c r="I127" s="28"/>
      <c r="J127" s="28"/>
      <c r="K127" s="28"/>
      <c r="L127" s="28"/>
      <c r="M127" s="11" t="s">
        <v>1318</v>
      </c>
      <c r="N127" s="4" t="s">
        <v>323</v>
      </c>
      <c r="O127" s="4" t="s">
        <v>326</v>
      </c>
      <c r="P127" s="4">
        <v>0.28199999999999997</v>
      </c>
      <c r="Q127" s="12">
        <v>33298</v>
      </c>
      <c r="R127" s="4" t="s">
        <v>288</v>
      </c>
      <c r="S127" s="9"/>
      <c r="T127" s="9"/>
      <c r="U127" s="9"/>
      <c r="V127" s="28" t="s">
        <v>1346</v>
      </c>
    </row>
    <row r="128" spans="1:22" ht="36" x14ac:dyDescent="0.2">
      <c r="A128" s="41"/>
      <c r="B128" s="42"/>
      <c r="C128" s="9"/>
      <c r="D128" s="28"/>
      <c r="E128" s="28"/>
      <c r="F128" s="9"/>
      <c r="G128" s="28"/>
      <c r="H128" s="28"/>
      <c r="I128" s="28"/>
      <c r="J128" s="28"/>
      <c r="K128" s="28"/>
      <c r="L128" s="28"/>
      <c r="M128" s="11" t="s">
        <v>1319</v>
      </c>
      <c r="N128" s="4" t="s">
        <v>323</v>
      </c>
      <c r="O128" s="4" t="s">
        <v>327</v>
      </c>
      <c r="P128" s="4">
        <v>7.0999999999999994E-2</v>
      </c>
      <c r="Q128" s="12">
        <v>33298</v>
      </c>
      <c r="R128" s="4" t="s">
        <v>288</v>
      </c>
      <c r="S128" s="9"/>
      <c r="T128" s="9"/>
      <c r="U128" s="9"/>
      <c r="V128" s="28" t="s">
        <v>1346</v>
      </c>
    </row>
    <row r="129" spans="1:22" ht="36" x14ac:dyDescent="0.2">
      <c r="A129" s="41"/>
      <c r="B129" s="42"/>
      <c r="C129" s="9"/>
      <c r="D129" s="28"/>
      <c r="E129" s="28"/>
      <c r="F129" s="9"/>
      <c r="G129" s="28"/>
      <c r="H129" s="28"/>
      <c r="I129" s="28"/>
      <c r="J129" s="28"/>
      <c r="K129" s="28"/>
      <c r="L129" s="28"/>
      <c r="M129" s="11" t="s">
        <v>1320</v>
      </c>
      <c r="N129" s="4" t="s">
        <v>323</v>
      </c>
      <c r="O129" s="4" t="s">
        <v>328</v>
      </c>
      <c r="P129" s="4">
        <v>3.6999999999999998E-2</v>
      </c>
      <c r="Q129" s="12">
        <v>23712</v>
      </c>
      <c r="R129" s="4" t="s">
        <v>221</v>
      </c>
      <c r="S129" s="9"/>
      <c r="T129" s="9"/>
      <c r="U129" s="9"/>
      <c r="V129" s="28" t="s">
        <v>1346</v>
      </c>
    </row>
    <row r="130" spans="1:22" ht="36" x14ac:dyDescent="0.2">
      <c r="A130" s="41"/>
      <c r="B130" s="42"/>
      <c r="C130" s="9"/>
      <c r="D130" s="28"/>
      <c r="E130" s="28"/>
      <c r="F130" s="9"/>
      <c r="G130" s="28"/>
      <c r="H130" s="28"/>
      <c r="I130" s="28"/>
      <c r="J130" s="28"/>
      <c r="K130" s="28"/>
      <c r="L130" s="28"/>
      <c r="M130" s="11" t="s">
        <v>1321</v>
      </c>
      <c r="N130" s="4" t="s">
        <v>323</v>
      </c>
      <c r="O130" s="4" t="s">
        <v>329</v>
      </c>
      <c r="P130" s="4">
        <v>6.2E-2</v>
      </c>
      <c r="Q130" s="12">
        <v>26634</v>
      </c>
      <c r="R130" s="4" t="s">
        <v>288</v>
      </c>
      <c r="S130" s="9"/>
      <c r="T130" s="9"/>
      <c r="U130" s="9"/>
      <c r="V130" s="28" t="s">
        <v>1346</v>
      </c>
    </row>
    <row r="131" spans="1:22" ht="36" x14ac:dyDescent="0.2">
      <c r="A131" s="41"/>
      <c r="B131" s="42"/>
      <c r="C131" s="9"/>
      <c r="D131" s="28"/>
      <c r="E131" s="28"/>
      <c r="F131" s="9"/>
      <c r="G131" s="28"/>
      <c r="H131" s="28"/>
      <c r="I131" s="28"/>
      <c r="J131" s="28"/>
      <c r="K131" s="28"/>
      <c r="L131" s="28"/>
      <c r="M131" s="11" t="s">
        <v>1322</v>
      </c>
      <c r="N131" s="4" t="s">
        <v>323</v>
      </c>
      <c r="O131" s="4" t="s">
        <v>330</v>
      </c>
      <c r="P131" s="4">
        <v>1.7000000000000001E-2</v>
      </c>
      <c r="Q131" s="4">
        <v>1969</v>
      </c>
      <c r="R131" s="4" t="s">
        <v>289</v>
      </c>
      <c r="S131" s="9"/>
      <c r="T131" s="9"/>
      <c r="U131" s="9"/>
      <c r="V131" s="28" t="s">
        <v>1346</v>
      </c>
    </row>
    <row r="132" spans="1:22" ht="36" x14ac:dyDescent="0.2">
      <c r="A132" s="41"/>
      <c r="B132" s="42"/>
      <c r="C132" s="9"/>
      <c r="D132" s="28"/>
      <c r="E132" s="28"/>
      <c r="F132" s="9"/>
      <c r="G132" s="28"/>
      <c r="H132" s="28"/>
      <c r="I132" s="28"/>
      <c r="J132" s="28"/>
      <c r="K132" s="28"/>
      <c r="L132" s="28"/>
      <c r="M132" s="11" t="s">
        <v>1323</v>
      </c>
      <c r="N132" s="4" t="s">
        <v>323</v>
      </c>
      <c r="O132" s="4" t="s">
        <v>331</v>
      </c>
      <c r="P132" s="4">
        <v>4.4999999999999998E-2</v>
      </c>
      <c r="Q132" s="4">
        <v>1969</v>
      </c>
      <c r="R132" s="4" t="s">
        <v>221</v>
      </c>
      <c r="S132" s="9"/>
      <c r="T132" s="9"/>
      <c r="U132" s="9"/>
      <c r="V132" s="28" t="s">
        <v>1346</v>
      </c>
    </row>
    <row r="133" spans="1:22" ht="36" x14ac:dyDescent="0.2">
      <c r="A133" s="41"/>
      <c r="B133" s="42"/>
      <c r="C133" s="9"/>
      <c r="D133" s="28"/>
      <c r="E133" s="28"/>
      <c r="F133" s="9"/>
      <c r="G133" s="28"/>
      <c r="H133" s="28"/>
      <c r="I133" s="28"/>
      <c r="J133" s="28"/>
      <c r="K133" s="28"/>
      <c r="L133" s="28"/>
      <c r="M133" s="11" t="s">
        <v>1324</v>
      </c>
      <c r="N133" s="4" t="s">
        <v>323</v>
      </c>
      <c r="O133" s="4" t="s">
        <v>332</v>
      </c>
      <c r="P133" s="4">
        <v>5.5E-2</v>
      </c>
      <c r="Q133" s="4">
        <v>1969</v>
      </c>
      <c r="R133" s="4" t="s">
        <v>289</v>
      </c>
      <c r="S133" s="9"/>
      <c r="T133" s="9"/>
      <c r="U133" s="9"/>
      <c r="V133" s="28" t="s">
        <v>1346</v>
      </c>
    </row>
    <row r="134" spans="1:22" ht="36" x14ac:dyDescent="0.2">
      <c r="A134" s="41"/>
      <c r="B134" s="42"/>
      <c r="C134" s="9"/>
      <c r="D134" s="28"/>
      <c r="E134" s="28"/>
      <c r="F134" s="9"/>
      <c r="G134" s="28"/>
      <c r="H134" s="28"/>
      <c r="I134" s="28"/>
      <c r="J134" s="28"/>
      <c r="K134" s="28"/>
      <c r="L134" s="28"/>
      <c r="M134" s="11" t="s">
        <v>1325</v>
      </c>
      <c r="N134" s="4" t="s">
        <v>323</v>
      </c>
      <c r="O134" s="4" t="s">
        <v>333</v>
      </c>
      <c r="P134" s="4">
        <v>6.7000000000000004E-2</v>
      </c>
      <c r="Q134" s="4">
        <v>1969</v>
      </c>
      <c r="R134" s="4" t="s">
        <v>265</v>
      </c>
      <c r="S134" s="9"/>
      <c r="T134" s="9"/>
      <c r="U134" s="9"/>
      <c r="V134" s="28" t="s">
        <v>1346</v>
      </c>
    </row>
    <row r="135" spans="1:22" ht="36" x14ac:dyDescent="0.2">
      <c r="A135" s="41"/>
      <c r="B135" s="42"/>
      <c r="C135" s="9"/>
      <c r="D135" s="28"/>
      <c r="E135" s="28"/>
      <c r="F135" s="9"/>
      <c r="G135" s="28"/>
      <c r="H135" s="28"/>
      <c r="I135" s="28"/>
      <c r="J135" s="28"/>
      <c r="K135" s="28"/>
      <c r="L135" s="28"/>
      <c r="M135" s="11" t="s">
        <v>1326</v>
      </c>
      <c r="N135" s="4" t="s">
        <v>323</v>
      </c>
      <c r="O135" s="4" t="s">
        <v>334</v>
      </c>
      <c r="P135" s="4">
        <v>0.17499999999999999</v>
      </c>
      <c r="Q135" s="4">
        <v>1972</v>
      </c>
      <c r="R135" s="4" t="s">
        <v>250</v>
      </c>
      <c r="S135" s="9"/>
      <c r="T135" s="9"/>
      <c r="U135" s="9"/>
      <c r="V135" s="28" t="s">
        <v>1346</v>
      </c>
    </row>
    <row r="136" spans="1:22" ht="36" x14ac:dyDescent="0.2">
      <c r="A136" s="41"/>
      <c r="B136" s="42"/>
      <c r="C136" s="9"/>
      <c r="D136" s="28"/>
      <c r="E136" s="28"/>
      <c r="F136" s="9"/>
      <c r="G136" s="28"/>
      <c r="H136" s="28"/>
      <c r="I136" s="28"/>
      <c r="J136" s="28"/>
      <c r="K136" s="28"/>
      <c r="L136" s="28"/>
      <c r="M136" s="11" t="s">
        <v>1327</v>
      </c>
      <c r="N136" s="4" t="s">
        <v>323</v>
      </c>
      <c r="O136" s="4" t="s">
        <v>335</v>
      </c>
      <c r="P136" s="4">
        <v>6.2E-2</v>
      </c>
      <c r="Q136" s="4">
        <v>1968</v>
      </c>
      <c r="R136" s="4" t="s">
        <v>288</v>
      </c>
      <c r="S136" s="9"/>
      <c r="T136" s="9"/>
      <c r="U136" s="9"/>
      <c r="V136" s="28" t="s">
        <v>1346</v>
      </c>
    </row>
    <row r="137" spans="1:22" ht="36" x14ac:dyDescent="0.2">
      <c r="A137" s="41"/>
      <c r="B137" s="42"/>
      <c r="C137" s="9"/>
      <c r="D137" s="28"/>
      <c r="E137" s="28"/>
      <c r="F137" s="9"/>
      <c r="G137" s="28"/>
      <c r="H137" s="28"/>
      <c r="I137" s="28"/>
      <c r="J137" s="28"/>
      <c r="K137" s="28"/>
      <c r="L137" s="28"/>
      <c r="M137" s="11" t="s">
        <v>1328</v>
      </c>
      <c r="N137" s="4" t="s">
        <v>323</v>
      </c>
      <c r="O137" s="4" t="s">
        <v>336</v>
      </c>
      <c r="P137" s="4">
        <v>4.8000000000000001E-2</v>
      </c>
      <c r="Q137" s="4">
        <v>1968</v>
      </c>
      <c r="R137" s="4" t="s">
        <v>321</v>
      </c>
      <c r="S137" s="9"/>
      <c r="T137" s="9"/>
      <c r="U137" s="9"/>
      <c r="V137" s="28" t="s">
        <v>1346</v>
      </c>
    </row>
    <row r="138" spans="1:22" ht="36" x14ac:dyDescent="0.2">
      <c r="A138" s="41"/>
      <c r="B138" s="42"/>
      <c r="C138" s="9"/>
      <c r="D138" s="28"/>
      <c r="E138" s="28"/>
      <c r="F138" s="9"/>
      <c r="G138" s="28"/>
      <c r="H138" s="28"/>
      <c r="I138" s="28"/>
      <c r="J138" s="28"/>
      <c r="K138" s="28"/>
      <c r="L138" s="28"/>
      <c r="M138" s="11" t="s">
        <v>1329</v>
      </c>
      <c r="N138" s="4" t="s">
        <v>323</v>
      </c>
      <c r="O138" s="4" t="s">
        <v>337</v>
      </c>
      <c r="P138" s="4">
        <v>4.7E-2</v>
      </c>
      <c r="Q138" s="4">
        <v>2003</v>
      </c>
      <c r="R138" s="4" t="s">
        <v>321</v>
      </c>
      <c r="S138" s="9"/>
      <c r="T138" s="9"/>
      <c r="U138" s="9"/>
      <c r="V138" s="28" t="s">
        <v>1346</v>
      </c>
    </row>
    <row r="139" spans="1:22" ht="36" x14ac:dyDescent="0.2">
      <c r="A139" s="41"/>
      <c r="B139" s="42"/>
      <c r="C139" s="9"/>
      <c r="D139" s="28"/>
      <c r="E139" s="28"/>
      <c r="F139" s="9"/>
      <c r="G139" s="28"/>
      <c r="H139" s="28"/>
      <c r="I139" s="28"/>
      <c r="J139" s="28"/>
      <c r="K139" s="28"/>
      <c r="L139" s="28"/>
      <c r="M139" s="11" t="s">
        <v>1330</v>
      </c>
      <c r="N139" s="4" t="s">
        <v>323</v>
      </c>
      <c r="O139" s="4" t="s">
        <v>338</v>
      </c>
      <c r="P139" s="4">
        <v>3.3000000000000002E-2</v>
      </c>
      <c r="Q139" s="4">
        <v>2003</v>
      </c>
      <c r="R139" s="4" t="s">
        <v>321</v>
      </c>
      <c r="S139" s="9"/>
      <c r="T139" s="9"/>
      <c r="U139" s="9"/>
      <c r="V139" s="28" t="s">
        <v>1346</v>
      </c>
    </row>
    <row r="140" spans="1:22" ht="36" x14ac:dyDescent="0.2">
      <c r="A140" s="41"/>
      <c r="B140" s="42"/>
      <c r="C140" s="9"/>
      <c r="D140" s="28"/>
      <c r="E140" s="28"/>
      <c r="F140" s="9"/>
      <c r="G140" s="28"/>
      <c r="H140" s="28"/>
      <c r="I140" s="28"/>
      <c r="J140" s="28"/>
      <c r="K140" s="28"/>
      <c r="L140" s="28"/>
      <c r="M140" s="11" t="s">
        <v>1331</v>
      </c>
      <c r="N140" s="4" t="s">
        <v>323</v>
      </c>
      <c r="O140" s="4" t="s">
        <v>339</v>
      </c>
      <c r="P140" s="4">
        <v>0.113</v>
      </c>
      <c r="Q140" s="4">
        <v>2003</v>
      </c>
      <c r="R140" s="4" t="s">
        <v>321</v>
      </c>
      <c r="S140" s="9"/>
      <c r="T140" s="9"/>
      <c r="U140" s="9"/>
      <c r="V140" s="28" t="s">
        <v>1346</v>
      </c>
    </row>
    <row r="141" spans="1:22" ht="36" x14ac:dyDescent="0.2">
      <c r="A141" s="41"/>
      <c r="B141" s="42"/>
      <c r="C141" s="9"/>
      <c r="D141" s="28"/>
      <c r="E141" s="28"/>
      <c r="F141" s="9"/>
      <c r="G141" s="28"/>
      <c r="H141" s="28"/>
      <c r="I141" s="28"/>
      <c r="J141" s="28"/>
      <c r="K141" s="28"/>
      <c r="L141" s="28"/>
      <c r="M141" s="11" t="s">
        <v>1332</v>
      </c>
      <c r="N141" s="4" t="s">
        <v>323</v>
      </c>
      <c r="O141" s="4" t="s">
        <v>340</v>
      </c>
      <c r="P141" s="4">
        <v>0.112</v>
      </c>
      <c r="Q141" s="4">
        <v>1983</v>
      </c>
      <c r="R141" s="4" t="s">
        <v>342</v>
      </c>
      <c r="S141" s="9"/>
      <c r="T141" s="9"/>
      <c r="U141" s="9"/>
      <c r="V141" s="28" t="s">
        <v>1346</v>
      </c>
    </row>
    <row r="142" spans="1:22" ht="36" x14ac:dyDescent="0.2">
      <c r="A142" s="41"/>
      <c r="B142" s="42"/>
      <c r="C142" s="9"/>
      <c r="D142" s="28"/>
      <c r="E142" s="28"/>
      <c r="F142" s="9"/>
      <c r="G142" s="28"/>
      <c r="H142" s="28"/>
      <c r="I142" s="28"/>
      <c r="J142" s="28"/>
      <c r="K142" s="28"/>
      <c r="L142" s="28"/>
      <c r="M142" s="11" t="s">
        <v>1333</v>
      </c>
      <c r="N142" s="4" t="s">
        <v>323</v>
      </c>
      <c r="O142" s="4" t="s">
        <v>341</v>
      </c>
      <c r="P142" s="4">
        <v>7.0000000000000007E-2</v>
      </c>
      <c r="Q142" s="4">
        <v>2003</v>
      </c>
      <c r="R142" s="4" t="s">
        <v>221</v>
      </c>
      <c r="S142" s="9"/>
      <c r="T142" s="9"/>
      <c r="U142" s="9"/>
      <c r="V142" s="28" t="s">
        <v>1346</v>
      </c>
    </row>
    <row r="143" spans="1:22" ht="36" x14ac:dyDescent="0.2">
      <c r="A143" s="41"/>
      <c r="B143" s="42"/>
      <c r="C143" s="9"/>
      <c r="D143" s="28"/>
      <c r="E143" s="28"/>
      <c r="F143" s="9"/>
      <c r="G143" s="28"/>
      <c r="H143" s="28"/>
      <c r="I143" s="28"/>
      <c r="J143" s="28"/>
      <c r="K143" s="28"/>
      <c r="L143" s="28"/>
      <c r="M143" s="11" t="s">
        <v>2236</v>
      </c>
      <c r="N143" s="4" t="s">
        <v>323</v>
      </c>
      <c r="O143" s="4" t="s">
        <v>2237</v>
      </c>
      <c r="P143" s="4">
        <v>0.23499999999999999</v>
      </c>
      <c r="Q143" s="4">
        <v>2014</v>
      </c>
      <c r="R143" s="4" t="s">
        <v>2238</v>
      </c>
      <c r="S143" s="9"/>
      <c r="T143" s="9"/>
      <c r="U143" s="9"/>
      <c r="V143" s="28" t="s">
        <v>1346</v>
      </c>
    </row>
    <row r="144" spans="1:22" ht="22.5" customHeight="1" x14ac:dyDescent="0.2">
      <c r="A144" s="41"/>
      <c r="B144" s="42"/>
      <c r="C144" s="9"/>
      <c r="D144" s="28"/>
      <c r="E144" s="28"/>
      <c r="F144" s="9"/>
      <c r="G144" s="28"/>
      <c r="H144" s="28"/>
      <c r="I144" s="28"/>
      <c r="J144" s="28"/>
      <c r="K144" s="3" t="s">
        <v>353</v>
      </c>
      <c r="L144" s="9">
        <v>400</v>
      </c>
      <c r="M144" s="39" t="s">
        <v>1334</v>
      </c>
      <c r="N144" s="40"/>
      <c r="O144" s="40"/>
      <c r="P144" s="40"/>
      <c r="Q144" s="40"/>
      <c r="R144" s="40"/>
      <c r="S144" s="40"/>
      <c r="T144" s="40"/>
      <c r="U144" s="40"/>
      <c r="V144" s="28" t="s">
        <v>1346</v>
      </c>
    </row>
    <row r="145" spans="1:23" ht="28.5" customHeight="1" x14ac:dyDescent="0.2">
      <c r="A145" s="41"/>
      <c r="B145" s="42"/>
      <c r="C145" s="9"/>
      <c r="D145" s="28"/>
      <c r="E145" s="28"/>
      <c r="F145" s="9"/>
      <c r="G145" s="28"/>
      <c r="H145" s="28"/>
      <c r="I145" s="28"/>
      <c r="J145" s="28"/>
      <c r="K145" s="28" t="s">
        <v>489</v>
      </c>
      <c r="L145" s="9"/>
      <c r="M145" s="11" t="s">
        <v>1335</v>
      </c>
      <c r="N145" s="4" t="s">
        <v>343</v>
      </c>
      <c r="O145" s="4" t="s">
        <v>344</v>
      </c>
      <c r="P145" s="4">
        <v>0.10299999999999999</v>
      </c>
      <c r="Q145" s="12">
        <v>31747</v>
      </c>
      <c r="R145" s="4" t="s">
        <v>291</v>
      </c>
      <c r="S145" s="9"/>
      <c r="T145" s="9"/>
      <c r="U145" s="9"/>
      <c r="V145" s="28" t="s">
        <v>1346</v>
      </c>
    </row>
    <row r="146" spans="1:23" ht="36" x14ac:dyDescent="0.2">
      <c r="A146" s="41"/>
      <c r="B146" s="42"/>
      <c r="C146" s="9"/>
      <c r="D146" s="28"/>
      <c r="E146" s="28"/>
      <c r="F146" s="9"/>
      <c r="G146" s="28"/>
      <c r="H146" s="28"/>
      <c r="I146" s="28"/>
      <c r="J146" s="28"/>
      <c r="L146" s="28"/>
      <c r="M146" s="11" t="s">
        <v>1336</v>
      </c>
      <c r="N146" s="4" t="s">
        <v>343</v>
      </c>
      <c r="O146" s="4" t="s">
        <v>345</v>
      </c>
      <c r="P146" s="4">
        <v>0.255</v>
      </c>
      <c r="Q146" s="12">
        <v>31747</v>
      </c>
      <c r="R146" s="4" t="s">
        <v>291</v>
      </c>
      <c r="S146" s="9"/>
      <c r="T146" s="9"/>
      <c r="U146" s="9"/>
      <c r="V146" s="28" t="s">
        <v>1346</v>
      </c>
    </row>
    <row r="147" spans="1:23" ht="36" x14ac:dyDescent="0.2">
      <c r="A147" s="41"/>
      <c r="B147" s="42"/>
      <c r="C147" s="9"/>
      <c r="D147" s="28"/>
      <c r="E147" s="28"/>
      <c r="F147" s="9"/>
      <c r="G147" s="28"/>
      <c r="H147" s="28"/>
      <c r="I147" s="28"/>
      <c r="J147" s="28"/>
      <c r="K147" s="28"/>
      <c r="L147" s="28"/>
      <c r="M147" s="11" t="s">
        <v>1337</v>
      </c>
      <c r="N147" s="4" t="s">
        <v>343</v>
      </c>
      <c r="O147" s="4" t="s">
        <v>346</v>
      </c>
      <c r="P147" s="4">
        <v>0.19600000000000001</v>
      </c>
      <c r="Q147" s="12">
        <v>33208</v>
      </c>
      <c r="R147" s="4" t="s">
        <v>354</v>
      </c>
      <c r="S147" s="9"/>
      <c r="T147" s="9"/>
      <c r="U147" s="9"/>
      <c r="V147" s="28" t="s">
        <v>1346</v>
      </c>
    </row>
    <row r="148" spans="1:23" ht="36" x14ac:dyDescent="0.2">
      <c r="A148" s="41"/>
      <c r="B148" s="42"/>
      <c r="C148" s="9"/>
      <c r="D148" s="28"/>
      <c r="E148" s="28"/>
      <c r="F148" s="9"/>
      <c r="G148" s="28"/>
      <c r="H148" s="28"/>
      <c r="I148" s="28"/>
      <c r="J148" s="28"/>
      <c r="K148" s="28"/>
      <c r="L148" s="28"/>
      <c r="M148" s="11" t="s">
        <v>1338</v>
      </c>
      <c r="N148" s="4" t="s">
        <v>343</v>
      </c>
      <c r="O148" s="4" t="s">
        <v>347</v>
      </c>
      <c r="P148" s="4">
        <v>8.8999999999999996E-2</v>
      </c>
      <c r="Q148" s="13">
        <v>1969</v>
      </c>
      <c r="R148" s="4" t="s">
        <v>221</v>
      </c>
      <c r="S148" s="9"/>
      <c r="T148" s="9"/>
      <c r="U148" s="9"/>
      <c r="V148" s="28" t="s">
        <v>1346</v>
      </c>
    </row>
    <row r="149" spans="1:23" ht="36" x14ac:dyDescent="0.2">
      <c r="A149" s="41"/>
      <c r="B149" s="42"/>
      <c r="C149" s="9"/>
      <c r="D149" s="28"/>
      <c r="E149" s="28"/>
      <c r="F149" s="9"/>
      <c r="G149" s="28"/>
      <c r="H149" s="28"/>
      <c r="I149" s="28"/>
      <c r="J149" s="28"/>
      <c r="K149" s="28"/>
      <c r="L149" s="28"/>
      <c r="M149" s="11" t="s">
        <v>1339</v>
      </c>
      <c r="N149" s="4" t="s">
        <v>343</v>
      </c>
      <c r="O149" s="4" t="s">
        <v>348</v>
      </c>
      <c r="P149" s="4">
        <v>0.13800000000000001</v>
      </c>
      <c r="Q149" s="13">
        <v>1969</v>
      </c>
      <c r="R149" s="4" t="s">
        <v>291</v>
      </c>
      <c r="S149" s="9"/>
      <c r="T149" s="9"/>
      <c r="U149" s="9"/>
      <c r="V149" s="28" t="s">
        <v>1346</v>
      </c>
    </row>
    <row r="150" spans="1:23" ht="36" x14ac:dyDescent="0.2">
      <c r="A150" s="41"/>
      <c r="B150" s="42"/>
      <c r="C150" s="9"/>
      <c r="D150" s="28"/>
      <c r="E150" s="28"/>
      <c r="F150" s="9"/>
      <c r="G150" s="28"/>
      <c r="H150" s="28"/>
      <c r="I150" s="28"/>
      <c r="J150" s="28"/>
      <c r="K150" s="28"/>
      <c r="L150" s="28"/>
      <c r="M150" s="11" t="s">
        <v>1340</v>
      </c>
      <c r="N150" s="4" t="s">
        <v>343</v>
      </c>
      <c r="O150" s="4" t="s">
        <v>349</v>
      </c>
      <c r="P150" s="4">
        <v>5.1999999999999998E-2</v>
      </c>
      <c r="Q150" s="13">
        <v>1983</v>
      </c>
      <c r="R150" s="4" t="s">
        <v>221</v>
      </c>
      <c r="S150" s="9"/>
      <c r="T150" s="9"/>
      <c r="U150" s="9"/>
      <c r="V150" s="28" t="s">
        <v>1346</v>
      </c>
    </row>
    <row r="151" spans="1:23" ht="36" x14ac:dyDescent="0.2">
      <c r="A151" s="41"/>
      <c r="B151" s="42"/>
      <c r="C151" s="9"/>
      <c r="D151" s="28"/>
      <c r="E151" s="28"/>
      <c r="F151" s="9"/>
      <c r="G151" s="28"/>
      <c r="H151" s="28"/>
      <c r="I151" s="28"/>
      <c r="J151" s="28"/>
      <c r="K151" s="28"/>
      <c r="L151" s="28"/>
      <c r="M151" s="11" t="s">
        <v>1341</v>
      </c>
      <c r="N151" s="4" t="s">
        <v>343</v>
      </c>
      <c r="O151" s="4" t="s">
        <v>350</v>
      </c>
      <c r="P151" s="4">
        <v>6.8000000000000005E-2</v>
      </c>
      <c r="Q151" s="13">
        <v>1969</v>
      </c>
      <c r="R151" s="4" t="s">
        <v>342</v>
      </c>
      <c r="S151" s="9"/>
      <c r="T151" s="9"/>
      <c r="U151" s="9"/>
      <c r="V151" s="28" t="s">
        <v>1346</v>
      </c>
    </row>
    <row r="152" spans="1:23" ht="36" x14ac:dyDescent="0.2">
      <c r="A152" s="41"/>
      <c r="B152" s="42"/>
      <c r="C152" s="9"/>
      <c r="D152" s="28"/>
      <c r="E152" s="28"/>
      <c r="F152" s="9"/>
      <c r="G152" s="28"/>
      <c r="H152" s="28"/>
      <c r="I152" s="28"/>
      <c r="J152" s="28"/>
      <c r="K152" s="28"/>
      <c r="L152" s="28"/>
      <c r="M152" s="11" t="s">
        <v>1342</v>
      </c>
      <c r="N152" s="4" t="s">
        <v>343</v>
      </c>
      <c r="O152" s="4" t="s">
        <v>351</v>
      </c>
      <c r="P152" s="4">
        <v>9.7000000000000003E-2</v>
      </c>
      <c r="Q152" s="13">
        <v>1971</v>
      </c>
      <c r="R152" s="4" t="s">
        <v>221</v>
      </c>
      <c r="S152" s="9"/>
      <c r="T152" s="9"/>
      <c r="U152" s="9"/>
      <c r="V152" s="28" t="s">
        <v>1346</v>
      </c>
    </row>
    <row r="153" spans="1:23" ht="36" x14ac:dyDescent="0.2">
      <c r="A153" s="41"/>
      <c r="B153" s="42"/>
      <c r="C153" s="9"/>
      <c r="D153" s="28"/>
      <c r="E153" s="28"/>
      <c r="F153" s="9"/>
      <c r="G153" s="28"/>
      <c r="H153" s="28"/>
      <c r="I153" s="28"/>
      <c r="J153" s="28"/>
      <c r="K153" s="28"/>
      <c r="L153" s="28"/>
      <c r="M153" s="11" t="s">
        <v>1343</v>
      </c>
      <c r="N153" s="4" t="s">
        <v>343</v>
      </c>
      <c r="O153" s="4" t="s">
        <v>352</v>
      </c>
      <c r="P153" s="4">
        <v>0.2</v>
      </c>
      <c r="Q153" s="13">
        <v>1969</v>
      </c>
      <c r="R153" s="4" t="s">
        <v>342</v>
      </c>
      <c r="S153" s="9"/>
      <c r="T153" s="9"/>
      <c r="U153" s="9"/>
      <c r="V153" s="28" t="s">
        <v>1346</v>
      </c>
    </row>
    <row r="154" spans="1:23" ht="36" x14ac:dyDescent="0.2">
      <c r="A154" s="41"/>
      <c r="B154" s="42"/>
      <c r="C154" s="9"/>
      <c r="D154" s="28"/>
      <c r="E154" s="28"/>
      <c r="F154" s="9"/>
      <c r="G154" s="28"/>
      <c r="H154" s="28"/>
      <c r="I154" s="28"/>
      <c r="J154" s="28"/>
      <c r="K154" s="28"/>
      <c r="L154" s="28"/>
      <c r="M154" s="11"/>
      <c r="N154" s="4" t="s">
        <v>343</v>
      </c>
      <c r="O154" s="4" t="s">
        <v>2245</v>
      </c>
      <c r="P154" s="4">
        <v>0.28999999999999998</v>
      </c>
      <c r="Q154" s="13">
        <v>2015</v>
      </c>
      <c r="R154" s="4" t="s">
        <v>407</v>
      </c>
      <c r="S154" s="9"/>
      <c r="T154" s="9"/>
      <c r="U154" s="9"/>
      <c r="V154" s="28" t="s">
        <v>1346</v>
      </c>
      <c r="W154" s="32" t="s">
        <v>2241</v>
      </c>
    </row>
    <row r="155" spans="1:23" ht="25.5" customHeight="1" x14ac:dyDescent="0.2">
      <c r="A155" s="41"/>
      <c r="B155" s="42"/>
      <c r="C155" s="9"/>
      <c r="D155" s="28"/>
      <c r="E155" s="28"/>
      <c r="F155" s="9"/>
      <c r="G155" s="28"/>
      <c r="H155" s="28"/>
      <c r="I155" s="28"/>
      <c r="J155" s="28"/>
      <c r="K155" s="3" t="s">
        <v>355</v>
      </c>
      <c r="L155" s="9">
        <v>400</v>
      </c>
      <c r="M155" s="39" t="s">
        <v>1344</v>
      </c>
      <c r="N155" s="40"/>
      <c r="O155" s="40"/>
      <c r="P155" s="40"/>
      <c r="Q155" s="40"/>
      <c r="R155" s="40"/>
      <c r="S155" s="40"/>
      <c r="T155" s="40"/>
      <c r="U155" s="40"/>
      <c r="V155" s="28" t="s">
        <v>1346</v>
      </c>
    </row>
    <row r="156" spans="1:23" ht="52.5" customHeight="1" x14ac:dyDescent="0.2">
      <c r="A156" s="41"/>
      <c r="B156" s="42"/>
      <c r="C156" s="9"/>
      <c r="D156" s="28"/>
      <c r="E156" s="28"/>
      <c r="F156" s="9"/>
      <c r="G156" s="28"/>
      <c r="H156" s="28"/>
      <c r="I156" s="28"/>
      <c r="J156" s="28"/>
      <c r="K156" s="14" t="s">
        <v>1345</v>
      </c>
      <c r="L156" s="9"/>
      <c r="M156" s="11" t="s">
        <v>1347</v>
      </c>
      <c r="N156" s="4" t="s">
        <v>356</v>
      </c>
      <c r="O156" s="4" t="s">
        <v>357</v>
      </c>
      <c r="P156" s="4">
        <v>0.14000000000000001</v>
      </c>
      <c r="Q156" s="12">
        <v>24077</v>
      </c>
      <c r="R156" s="4" t="s">
        <v>221</v>
      </c>
      <c r="S156" s="9"/>
      <c r="T156" s="9"/>
      <c r="U156" s="9"/>
      <c r="V156" s="28" t="s">
        <v>1346</v>
      </c>
    </row>
    <row r="157" spans="1:23" ht="36" x14ac:dyDescent="0.2">
      <c r="A157" s="41"/>
      <c r="B157" s="42"/>
      <c r="C157" s="9"/>
      <c r="D157" s="28"/>
      <c r="E157" s="28"/>
      <c r="F157" s="9"/>
      <c r="G157" s="28"/>
      <c r="H157" s="28"/>
      <c r="I157" s="28"/>
      <c r="J157" s="28"/>
      <c r="L157" s="28"/>
      <c r="M157" s="11" t="s">
        <v>1351</v>
      </c>
      <c r="N157" s="4" t="s">
        <v>356</v>
      </c>
      <c r="O157" s="4" t="s">
        <v>358</v>
      </c>
      <c r="P157" s="4">
        <v>0.16500000000000001</v>
      </c>
      <c r="Q157" s="4">
        <v>1975</v>
      </c>
      <c r="R157" s="4" t="s">
        <v>318</v>
      </c>
      <c r="S157" s="9"/>
      <c r="T157" s="9"/>
      <c r="U157" s="9"/>
      <c r="V157" s="28" t="s">
        <v>1346</v>
      </c>
    </row>
    <row r="158" spans="1:23" ht="36" x14ac:dyDescent="0.2">
      <c r="A158" s="41"/>
      <c r="B158" s="42"/>
      <c r="C158" s="9"/>
      <c r="D158" s="28"/>
      <c r="E158" s="28"/>
      <c r="F158" s="9"/>
      <c r="G158" s="28"/>
      <c r="H158" s="28"/>
      <c r="I158" s="28"/>
      <c r="J158" s="28"/>
      <c r="K158" s="28"/>
      <c r="L158" s="28"/>
      <c r="M158" s="11" t="s">
        <v>1352</v>
      </c>
      <c r="N158" s="4" t="s">
        <v>356</v>
      </c>
      <c r="O158" s="4" t="s">
        <v>359</v>
      </c>
      <c r="P158" s="4">
        <v>0.124</v>
      </c>
      <c r="Q158" s="4">
        <v>1975</v>
      </c>
      <c r="R158" s="4" t="s">
        <v>318</v>
      </c>
      <c r="S158" s="9"/>
      <c r="T158" s="9"/>
      <c r="U158" s="9"/>
      <c r="V158" s="28" t="s">
        <v>1346</v>
      </c>
    </row>
    <row r="159" spans="1:23" ht="36" x14ac:dyDescent="0.2">
      <c r="A159" s="41"/>
      <c r="B159" s="42"/>
      <c r="C159" s="9"/>
      <c r="D159" s="28"/>
      <c r="E159" s="28"/>
      <c r="F159" s="9"/>
      <c r="G159" s="28"/>
      <c r="H159" s="28"/>
      <c r="I159" s="28"/>
      <c r="J159" s="28"/>
      <c r="K159" s="28"/>
      <c r="L159" s="28"/>
      <c r="M159" s="11" t="s">
        <v>1353</v>
      </c>
      <c r="N159" s="4" t="s">
        <v>356</v>
      </c>
      <c r="O159" s="4" t="s">
        <v>360</v>
      </c>
      <c r="P159" s="4">
        <v>0.114</v>
      </c>
      <c r="Q159" s="4">
        <v>1975</v>
      </c>
      <c r="R159" s="4" t="s">
        <v>221</v>
      </c>
      <c r="S159" s="9"/>
      <c r="T159" s="9"/>
      <c r="U159" s="9"/>
      <c r="V159" s="28" t="s">
        <v>1346</v>
      </c>
    </row>
    <row r="160" spans="1:23" ht="36" x14ac:dyDescent="0.2">
      <c r="A160" s="41"/>
      <c r="B160" s="42"/>
      <c r="C160" s="9"/>
      <c r="D160" s="28"/>
      <c r="E160" s="28"/>
      <c r="F160" s="9"/>
      <c r="G160" s="28"/>
      <c r="H160" s="28"/>
      <c r="I160" s="28"/>
      <c r="J160" s="28"/>
      <c r="K160" s="28"/>
      <c r="L160" s="28"/>
      <c r="M160" s="11" t="s">
        <v>1354</v>
      </c>
      <c r="N160" s="4" t="s">
        <v>356</v>
      </c>
      <c r="O160" s="4" t="s">
        <v>361</v>
      </c>
      <c r="P160" s="4">
        <v>0.11</v>
      </c>
      <c r="Q160" s="4">
        <v>1975</v>
      </c>
      <c r="R160" s="4" t="s">
        <v>221</v>
      </c>
      <c r="S160" s="9"/>
      <c r="T160" s="9"/>
      <c r="U160" s="9"/>
      <c r="V160" s="28" t="s">
        <v>1346</v>
      </c>
    </row>
    <row r="161" spans="1:22" ht="36" x14ac:dyDescent="0.2">
      <c r="A161" s="41"/>
      <c r="B161" s="42"/>
      <c r="C161" s="9"/>
      <c r="D161" s="28"/>
      <c r="E161" s="28"/>
      <c r="F161" s="9"/>
      <c r="G161" s="28"/>
      <c r="H161" s="28"/>
      <c r="I161" s="28"/>
      <c r="J161" s="28"/>
      <c r="K161" s="28"/>
      <c r="L161" s="28"/>
      <c r="M161" s="11" t="s">
        <v>1355</v>
      </c>
      <c r="N161" s="4" t="s">
        <v>356</v>
      </c>
      <c r="O161" s="4" t="s">
        <v>362</v>
      </c>
      <c r="P161" s="4">
        <v>6.2E-2</v>
      </c>
      <c r="Q161" s="4">
        <v>1975</v>
      </c>
      <c r="R161" s="4" t="s">
        <v>221</v>
      </c>
      <c r="S161" s="9"/>
      <c r="T161" s="9"/>
      <c r="U161" s="9"/>
      <c r="V161" s="28" t="s">
        <v>1346</v>
      </c>
    </row>
    <row r="162" spans="1:22" ht="36" x14ac:dyDescent="0.2">
      <c r="A162" s="41"/>
      <c r="B162" s="42"/>
      <c r="C162" s="9"/>
      <c r="D162" s="28"/>
      <c r="E162" s="28"/>
      <c r="F162" s="9"/>
      <c r="G162" s="28"/>
      <c r="H162" s="28"/>
      <c r="I162" s="28"/>
      <c r="J162" s="28"/>
      <c r="K162" s="28"/>
      <c r="L162" s="28"/>
      <c r="M162" s="11" t="s">
        <v>1350</v>
      </c>
      <c r="N162" s="4" t="s">
        <v>356</v>
      </c>
      <c r="O162" s="4" t="s">
        <v>364</v>
      </c>
      <c r="P162" s="4">
        <v>0.16800000000000001</v>
      </c>
      <c r="Q162" s="4">
        <v>1969</v>
      </c>
      <c r="R162" s="4" t="s">
        <v>318</v>
      </c>
      <c r="S162" s="9"/>
      <c r="T162" s="9"/>
      <c r="U162" s="9"/>
      <c r="V162" s="28" t="s">
        <v>1346</v>
      </c>
    </row>
    <row r="163" spans="1:22" ht="36" x14ac:dyDescent="0.2">
      <c r="A163" s="41"/>
      <c r="B163" s="42"/>
      <c r="C163" s="9"/>
      <c r="D163" s="28"/>
      <c r="E163" s="28"/>
      <c r="F163" s="9"/>
      <c r="G163" s="28"/>
      <c r="H163" s="28"/>
      <c r="I163" s="28"/>
      <c r="J163" s="28"/>
      <c r="K163" s="28"/>
      <c r="L163" s="28"/>
      <c r="M163" s="11" t="s">
        <v>1349</v>
      </c>
      <c r="N163" s="4" t="s">
        <v>356</v>
      </c>
      <c r="O163" s="4" t="s">
        <v>365</v>
      </c>
      <c r="P163" s="4">
        <v>0.125</v>
      </c>
      <c r="Q163" s="4">
        <v>2003</v>
      </c>
      <c r="R163" s="4" t="s">
        <v>367</v>
      </c>
      <c r="S163" s="9"/>
      <c r="T163" s="9"/>
      <c r="U163" s="9"/>
      <c r="V163" s="28" t="s">
        <v>1346</v>
      </c>
    </row>
    <row r="164" spans="1:22" ht="36" x14ac:dyDescent="0.2">
      <c r="A164" s="41"/>
      <c r="B164" s="42"/>
      <c r="C164" s="9"/>
      <c r="D164" s="28"/>
      <c r="E164" s="28"/>
      <c r="F164" s="9"/>
      <c r="G164" s="28"/>
      <c r="H164" s="28"/>
      <c r="I164" s="28"/>
      <c r="J164" s="28"/>
      <c r="K164" s="28"/>
      <c r="L164" s="28"/>
      <c r="M164" s="11" t="s">
        <v>1348</v>
      </c>
      <c r="N164" s="4" t="s">
        <v>356</v>
      </c>
      <c r="O164" s="4" t="s">
        <v>363</v>
      </c>
      <c r="P164" s="4">
        <v>4.4999999999999998E-2</v>
      </c>
      <c r="Q164" s="4">
        <v>1975</v>
      </c>
      <c r="R164" s="4" t="s">
        <v>366</v>
      </c>
      <c r="S164" s="9"/>
      <c r="T164" s="9"/>
      <c r="U164" s="9"/>
      <c r="V164" s="28" t="s">
        <v>1346</v>
      </c>
    </row>
    <row r="165" spans="1:22" ht="22.5" customHeight="1" x14ac:dyDescent="0.2">
      <c r="A165" s="41"/>
      <c r="B165" s="42"/>
      <c r="C165" s="9"/>
      <c r="D165" s="28"/>
      <c r="E165" s="28"/>
      <c r="F165" s="9"/>
      <c r="G165" s="28"/>
      <c r="H165" s="28"/>
      <c r="I165" s="28"/>
      <c r="J165" s="28"/>
      <c r="K165" s="3" t="s">
        <v>368</v>
      </c>
      <c r="L165" s="9" t="s">
        <v>454</v>
      </c>
      <c r="M165" s="39" t="s">
        <v>1356</v>
      </c>
      <c r="N165" s="40"/>
      <c r="O165" s="40"/>
      <c r="P165" s="40"/>
      <c r="Q165" s="40"/>
      <c r="R165" s="40"/>
      <c r="S165" s="40"/>
      <c r="T165" s="40"/>
      <c r="U165" s="40"/>
      <c r="V165" s="28" t="s">
        <v>1346</v>
      </c>
    </row>
    <row r="166" spans="1:22" ht="28.5" customHeight="1" x14ac:dyDescent="0.2">
      <c r="A166" s="41"/>
      <c r="B166" s="42"/>
      <c r="C166" s="9"/>
      <c r="D166" s="28"/>
      <c r="E166" s="28"/>
      <c r="F166" s="9"/>
      <c r="G166" s="28"/>
      <c r="H166" s="28"/>
      <c r="I166" s="28"/>
      <c r="J166" s="28"/>
      <c r="K166" s="28" t="s">
        <v>490</v>
      </c>
      <c r="L166" s="9"/>
      <c r="M166" s="11" t="s">
        <v>1357</v>
      </c>
      <c r="N166" s="4" t="s">
        <v>369</v>
      </c>
      <c r="O166" s="4" t="s">
        <v>370</v>
      </c>
      <c r="P166" s="4">
        <v>8.7999999999999995E-2</v>
      </c>
      <c r="Q166" s="12">
        <v>36373</v>
      </c>
      <c r="R166" s="4" t="s">
        <v>290</v>
      </c>
      <c r="S166" s="9"/>
      <c r="T166" s="9"/>
      <c r="U166" s="9"/>
      <c r="V166" s="28" t="s">
        <v>1346</v>
      </c>
    </row>
    <row r="167" spans="1:22" ht="36" x14ac:dyDescent="0.2">
      <c r="A167" s="41"/>
      <c r="B167" s="42"/>
      <c r="C167" s="9"/>
      <c r="D167" s="28"/>
      <c r="E167" s="28"/>
      <c r="F167" s="9"/>
      <c r="G167" s="28"/>
      <c r="H167" s="28"/>
      <c r="I167" s="28"/>
      <c r="J167" s="28"/>
      <c r="L167" s="28"/>
      <c r="M167" s="11" t="s">
        <v>1358</v>
      </c>
      <c r="N167" s="4" t="s">
        <v>369</v>
      </c>
      <c r="O167" s="4" t="s">
        <v>371</v>
      </c>
      <c r="P167" s="4">
        <v>0.19500000000000001</v>
      </c>
      <c r="Q167" s="12">
        <v>32843</v>
      </c>
      <c r="R167" s="4" t="s">
        <v>247</v>
      </c>
      <c r="S167" s="9"/>
      <c r="T167" s="9"/>
      <c r="U167" s="9"/>
      <c r="V167" s="28" t="s">
        <v>1346</v>
      </c>
    </row>
    <row r="168" spans="1:22" ht="36" x14ac:dyDescent="0.2">
      <c r="A168" s="41"/>
      <c r="B168" s="42"/>
      <c r="C168" s="9"/>
      <c r="D168" s="28"/>
      <c r="E168" s="28"/>
      <c r="F168" s="9"/>
      <c r="G168" s="28"/>
      <c r="H168" s="28"/>
      <c r="I168" s="28"/>
      <c r="J168" s="28"/>
      <c r="K168" s="28"/>
      <c r="L168" s="28"/>
      <c r="M168" s="11" t="s">
        <v>1359</v>
      </c>
      <c r="N168" s="4" t="s">
        <v>369</v>
      </c>
      <c r="O168" s="4" t="s">
        <v>372</v>
      </c>
      <c r="P168" s="4">
        <v>0.13200000000000001</v>
      </c>
      <c r="Q168" s="12">
        <v>32843</v>
      </c>
      <c r="R168" s="4" t="s">
        <v>250</v>
      </c>
      <c r="S168" s="9"/>
      <c r="T168" s="9"/>
      <c r="U168" s="9"/>
      <c r="V168" s="28" t="s">
        <v>1346</v>
      </c>
    </row>
    <row r="169" spans="1:22" ht="36" x14ac:dyDescent="0.2">
      <c r="A169" s="41"/>
      <c r="B169" s="42"/>
      <c r="C169" s="9"/>
      <c r="D169" s="28"/>
      <c r="E169" s="28"/>
      <c r="F169" s="9"/>
      <c r="G169" s="28"/>
      <c r="H169" s="28"/>
      <c r="I169" s="28"/>
      <c r="J169" s="28"/>
      <c r="K169" s="28"/>
      <c r="L169" s="28"/>
      <c r="M169" s="11" t="s">
        <v>1360</v>
      </c>
      <c r="N169" s="4" t="s">
        <v>369</v>
      </c>
      <c r="O169" s="4" t="s">
        <v>373</v>
      </c>
      <c r="P169" s="4">
        <v>0.19500000000000001</v>
      </c>
      <c r="Q169" s="4">
        <v>1968</v>
      </c>
      <c r="R169" s="4" t="s">
        <v>247</v>
      </c>
      <c r="S169" s="9"/>
      <c r="T169" s="9"/>
      <c r="U169" s="9"/>
      <c r="V169" s="28" t="s">
        <v>1346</v>
      </c>
    </row>
    <row r="170" spans="1:22" ht="36" x14ac:dyDescent="0.2">
      <c r="A170" s="41"/>
      <c r="B170" s="42"/>
      <c r="C170" s="9"/>
      <c r="D170" s="28"/>
      <c r="E170" s="28"/>
      <c r="F170" s="9"/>
      <c r="G170" s="28"/>
      <c r="H170" s="28"/>
      <c r="I170" s="28"/>
      <c r="J170" s="28"/>
      <c r="K170" s="28"/>
      <c r="L170" s="28"/>
      <c r="M170" s="11" t="s">
        <v>1361</v>
      </c>
      <c r="N170" s="4" t="s">
        <v>369</v>
      </c>
      <c r="O170" s="4" t="s">
        <v>373</v>
      </c>
      <c r="P170" s="4">
        <v>0.19500000000000001</v>
      </c>
      <c r="Q170" s="4">
        <v>1968</v>
      </c>
      <c r="R170" s="4" t="s">
        <v>247</v>
      </c>
      <c r="S170" s="9"/>
      <c r="T170" s="9"/>
      <c r="U170" s="9"/>
      <c r="V170" s="28" t="s">
        <v>1346</v>
      </c>
    </row>
    <row r="171" spans="1:22" ht="36" x14ac:dyDescent="0.2">
      <c r="A171" s="41"/>
      <c r="B171" s="42"/>
      <c r="C171" s="9"/>
      <c r="D171" s="28"/>
      <c r="E171" s="28"/>
      <c r="F171" s="9"/>
      <c r="G171" s="28"/>
      <c r="H171" s="28"/>
      <c r="I171" s="28"/>
      <c r="J171" s="28"/>
      <c r="K171" s="28"/>
      <c r="L171" s="28"/>
      <c r="M171" s="11" t="s">
        <v>1362</v>
      </c>
      <c r="N171" s="4" t="s">
        <v>369</v>
      </c>
      <c r="O171" s="4" t="s">
        <v>374</v>
      </c>
      <c r="P171" s="4">
        <v>0.28000000000000003</v>
      </c>
      <c r="Q171" s="4">
        <v>1968</v>
      </c>
      <c r="R171" s="4" t="s">
        <v>389</v>
      </c>
      <c r="S171" s="9"/>
      <c r="T171" s="9"/>
      <c r="U171" s="9"/>
      <c r="V171" s="28" t="s">
        <v>1346</v>
      </c>
    </row>
    <row r="172" spans="1:22" ht="36" x14ac:dyDescent="0.2">
      <c r="A172" s="41"/>
      <c r="B172" s="42"/>
      <c r="C172" s="9"/>
      <c r="D172" s="28"/>
      <c r="E172" s="28"/>
      <c r="F172" s="9"/>
      <c r="G172" s="28"/>
      <c r="H172" s="28"/>
      <c r="I172" s="28"/>
      <c r="J172" s="28"/>
      <c r="K172" s="28"/>
      <c r="L172" s="28"/>
      <c r="M172" s="11" t="s">
        <v>1363</v>
      </c>
      <c r="N172" s="4" t="s">
        <v>369</v>
      </c>
      <c r="O172" s="4" t="s">
        <v>375</v>
      </c>
      <c r="P172" s="4">
        <v>0.215</v>
      </c>
      <c r="Q172" s="4">
        <v>1968</v>
      </c>
      <c r="R172" s="4" t="s">
        <v>250</v>
      </c>
      <c r="S172" s="9"/>
      <c r="T172" s="9"/>
      <c r="U172" s="9"/>
      <c r="V172" s="28" t="s">
        <v>1346</v>
      </c>
    </row>
    <row r="173" spans="1:22" ht="36" x14ac:dyDescent="0.2">
      <c r="A173" s="41"/>
      <c r="B173" s="42"/>
      <c r="C173" s="9"/>
      <c r="D173" s="28"/>
      <c r="E173" s="28"/>
      <c r="F173" s="9"/>
      <c r="G173" s="28"/>
      <c r="H173" s="28"/>
      <c r="I173" s="28"/>
      <c r="J173" s="28"/>
      <c r="K173" s="28"/>
      <c r="L173" s="28"/>
      <c r="M173" s="11" t="s">
        <v>1364</v>
      </c>
      <c r="N173" s="4" t="s">
        <v>369</v>
      </c>
      <c r="O173" s="4" t="s">
        <v>376</v>
      </c>
      <c r="P173" s="4">
        <v>0.14099999999999999</v>
      </c>
      <c r="Q173" s="4">
        <v>1968</v>
      </c>
      <c r="R173" s="4" t="s">
        <v>390</v>
      </c>
      <c r="S173" s="9"/>
      <c r="T173" s="9"/>
      <c r="U173" s="9"/>
      <c r="V173" s="28" t="s">
        <v>1346</v>
      </c>
    </row>
    <row r="174" spans="1:22" ht="36" x14ac:dyDescent="0.2">
      <c r="A174" s="41"/>
      <c r="B174" s="42"/>
      <c r="C174" s="9"/>
      <c r="D174" s="28"/>
      <c r="E174" s="28"/>
      <c r="F174" s="9"/>
      <c r="G174" s="28"/>
      <c r="H174" s="28"/>
      <c r="I174" s="28"/>
      <c r="J174" s="28"/>
      <c r="K174" s="28"/>
      <c r="L174" s="28"/>
      <c r="M174" s="11" t="s">
        <v>1365</v>
      </c>
      <c r="N174" s="4" t="s">
        <v>369</v>
      </c>
      <c r="O174" s="4" t="s">
        <v>377</v>
      </c>
      <c r="P174" s="4">
        <v>0.04</v>
      </c>
      <c r="Q174" s="4">
        <v>1968</v>
      </c>
      <c r="R174" s="4" t="s">
        <v>391</v>
      </c>
      <c r="S174" s="9"/>
      <c r="T174" s="9"/>
      <c r="U174" s="9"/>
      <c r="V174" s="28" t="s">
        <v>1346</v>
      </c>
    </row>
    <row r="175" spans="1:22" ht="36" x14ac:dyDescent="0.2">
      <c r="A175" s="41"/>
      <c r="B175" s="42"/>
      <c r="C175" s="9"/>
      <c r="D175" s="28"/>
      <c r="E175" s="28"/>
      <c r="F175" s="9"/>
      <c r="G175" s="28"/>
      <c r="H175" s="28"/>
      <c r="I175" s="28"/>
      <c r="J175" s="28"/>
      <c r="K175" s="28"/>
      <c r="L175" s="28"/>
      <c r="M175" s="11" t="s">
        <v>1366</v>
      </c>
      <c r="N175" s="4" t="s">
        <v>369</v>
      </c>
      <c r="O175" s="4" t="s">
        <v>378</v>
      </c>
      <c r="P175" s="4">
        <v>9.7000000000000003E-2</v>
      </c>
      <c r="Q175" s="4">
        <v>1968</v>
      </c>
      <c r="R175" s="4" t="s">
        <v>391</v>
      </c>
      <c r="S175" s="9"/>
      <c r="T175" s="9"/>
      <c r="U175" s="9"/>
      <c r="V175" s="28" t="s">
        <v>1346</v>
      </c>
    </row>
    <row r="176" spans="1:22" ht="36" x14ac:dyDescent="0.2">
      <c r="A176" s="41"/>
      <c r="B176" s="42"/>
      <c r="C176" s="9"/>
      <c r="D176" s="28"/>
      <c r="E176" s="28"/>
      <c r="F176" s="9"/>
      <c r="G176" s="28"/>
      <c r="H176" s="28"/>
      <c r="I176" s="28"/>
      <c r="J176" s="28"/>
      <c r="K176" s="28"/>
      <c r="L176" s="28"/>
      <c r="M176" s="11" t="s">
        <v>1367</v>
      </c>
      <c r="N176" s="4" t="s">
        <v>369</v>
      </c>
      <c r="O176" s="4" t="s">
        <v>379</v>
      </c>
      <c r="P176" s="4">
        <v>0.311</v>
      </c>
      <c r="Q176" s="4">
        <v>1968</v>
      </c>
      <c r="R176" s="4" t="s">
        <v>392</v>
      </c>
      <c r="S176" s="9"/>
      <c r="T176" s="9"/>
      <c r="U176" s="9"/>
      <c r="V176" s="28" t="s">
        <v>1346</v>
      </c>
    </row>
    <row r="177" spans="1:22" ht="36" x14ac:dyDescent="0.2">
      <c r="A177" s="41"/>
      <c r="B177" s="42"/>
      <c r="C177" s="9"/>
      <c r="D177" s="28"/>
      <c r="E177" s="28"/>
      <c r="F177" s="9"/>
      <c r="G177" s="28"/>
      <c r="H177" s="28"/>
      <c r="I177" s="28"/>
      <c r="J177" s="28"/>
      <c r="K177" s="28"/>
      <c r="L177" s="28"/>
      <c r="M177" s="11" t="s">
        <v>1368</v>
      </c>
      <c r="N177" s="4" t="s">
        <v>369</v>
      </c>
      <c r="O177" s="4" t="s">
        <v>380</v>
      </c>
      <c r="P177" s="4">
        <v>0.22</v>
      </c>
      <c r="Q177" s="4">
        <v>1968</v>
      </c>
      <c r="R177" s="4" t="s">
        <v>393</v>
      </c>
      <c r="S177" s="9"/>
      <c r="T177" s="9"/>
      <c r="U177" s="9"/>
      <c r="V177" s="28" t="s">
        <v>1346</v>
      </c>
    </row>
    <row r="178" spans="1:22" ht="36" x14ac:dyDescent="0.2">
      <c r="A178" s="41"/>
      <c r="B178" s="42"/>
      <c r="C178" s="9"/>
      <c r="D178" s="28"/>
      <c r="E178" s="28"/>
      <c r="F178" s="9"/>
      <c r="G178" s="28"/>
      <c r="H178" s="28"/>
      <c r="I178" s="28"/>
      <c r="J178" s="28"/>
      <c r="K178" s="28"/>
      <c r="L178" s="28"/>
      <c r="M178" s="11" t="s">
        <v>1369</v>
      </c>
      <c r="N178" s="4" t="s">
        <v>369</v>
      </c>
      <c r="O178" s="4" t="s">
        <v>381</v>
      </c>
      <c r="P178" s="4">
        <v>8.5000000000000006E-2</v>
      </c>
      <c r="Q178" s="4">
        <v>1968</v>
      </c>
      <c r="R178" s="4" t="s">
        <v>393</v>
      </c>
      <c r="S178" s="9"/>
      <c r="T178" s="9"/>
      <c r="U178" s="9"/>
      <c r="V178" s="28" t="s">
        <v>1346</v>
      </c>
    </row>
    <row r="179" spans="1:22" ht="36" x14ac:dyDescent="0.2">
      <c r="A179" s="41"/>
      <c r="B179" s="42"/>
      <c r="C179" s="9"/>
      <c r="D179" s="28"/>
      <c r="E179" s="28"/>
      <c r="F179" s="9"/>
      <c r="G179" s="28"/>
      <c r="H179" s="28"/>
      <c r="I179" s="28"/>
      <c r="J179" s="28"/>
      <c r="K179" s="28"/>
      <c r="L179" s="28"/>
      <c r="M179" s="11" t="s">
        <v>1370</v>
      </c>
      <c r="N179" s="4" t="s">
        <v>369</v>
      </c>
      <c r="O179" s="4" t="s">
        <v>382</v>
      </c>
      <c r="P179" s="4">
        <v>0.11799999999999999</v>
      </c>
      <c r="Q179" s="4">
        <v>1968</v>
      </c>
      <c r="R179" s="4" t="s">
        <v>393</v>
      </c>
      <c r="S179" s="9"/>
      <c r="T179" s="9"/>
      <c r="U179" s="9"/>
      <c r="V179" s="28" t="s">
        <v>1346</v>
      </c>
    </row>
    <row r="180" spans="1:22" ht="36" x14ac:dyDescent="0.2">
      <c r="A180" s="41"/>
      <c r="B180" s="42"/>
      <c r="C180" s="9"/>
      <c r="D180" s="28"/>
      <c r="E180" s="28"/>
      <c r="F180" s="9"/>
      <c r="G180" s="28"/>
      <c r="H180" s="28"/>
      <c r="I180" s="28"/>
      <c r="J180" s="28"/>
      <c r="K180" s="28"/>
      <c r="L180" s="28"/>
      <c r="M180" s="11" t="s">
        <v>1371</v>
      </c>
      <c r="N180" s="4" t="s">
        <v>369</v>
      </c>
      <c r="O180" s="4" t="s">
        <v>383</v>
      </c>
      <c r="P180" s="4">
        <v>0.114</v>
      </c>
      <c r="Q180" s="4">
        <v>1968</v>
      </c>
      <c r="R180" s="4" t="s">
        <v>392</v>
      </c>
      <c r="S180" s="9"/>
      <c r="T180" s="9"/>
      <c r="U180" s="9"/>
      <c r="V180" s="28" t="s">
        <v>1346</v>
      </c>
    </row>
    <row r="181" spans="1:22" ht="36" x14ac:dyDescent="0.2">
      <c r="A181" s="41"/>
      <c r="B181" s="42"/>
      <c r="C181" s="9"/>
      <c r="D181" s="28"/>
      <c r="E181" s="28"/>
      <c r="F181" s="9"/>
      <c r="G181" s="28"/>
      <c r="H181" s="28"/>
      <c r="I181" s="28"/>
      <c r="J181" s="28"/>
      <c r="K181" s="28"/>
      <c r="L181" s="28"/>
      <c r="M181" s="11" t="s">
        <v>1372</v>
      </c>
      <c r="N181" s="4" t="s">
        <v>369</v>
      </c>
      <c r="O181" s="4" t="s">
        <v>384</v>
      </c>
      <c r="P181" s="4">
        <v>7.3999999999999996E-2</v>
      </c>
      <c r="Q181" s="4">
        <v>1968</v>
      </c>
      <c r="R181" s="4" t="s">
        <v>394</v>
      </c>
      <c r="S181" s="9"/>
      <c r="T181" s="9"/>
      <c r="U181" s="9"/>
      <c r="V181" s="28" t="s">
        <v>1346</v>
      </c>
    </row>
    <row r="182" spans="1:22" ht="36" x14ac:dyDescent="0.2">
      <c r="A182" s="41"/>
      <c r="B182" s="42"/>
      <c r="C182" s="9"/>
      <c r="D182" s="28"/>
      <c r="E182" s="28"/>
      <c r="F182" s="9"/>
      <c r="G182" s="28"/>
      <c r="H182" s="28"/>
      <c r="I182" s="28"/>
      <c r="J182" s="28"/>
      <c r="K182" s="28"/>
      <c r="L182" s="28"/>
      <c r="M182" s="11" t="s">
        <v>1373</v>
      </c>
      <c r="N182" s="4" t="s">
        <v>369</v>
      </c>
      <c r="O182" s="4" t="s">
        <v>385</v>
      </c>
      <c r="P182" s="4">
        <v>0.121</v>
      </c>
      <c r="Q182" s="4">
        <v>1968</v>
      </c>
      <c r="R182" s="4" t="s">
        <v>290</v>
      </c>
      <c r="S182" s="9"/>
      <c r="T182" s="9"/>
      <c r="U182" s="9"/>
      <c r="V182" s="28" t="s">
        <v>1346</v>
      </c>
    </row>
    <row r="183" spans="1:22" ht="36" x14ac:dyDescent="0.2">
      <c r="A183" s="41"/>
      <c r="B183" s="42"/>
      <c r="C183" s="9"/>
      <c r="D183" s="28"/>
      <c r="E183" s="28"/>
      <c r="F183" s="9"/>
      <c r="G183" s="28"/>
      <c r="H183" s="28"/>
      <c r="I183" s="28"/>
      <c r="J183" s="28"/>
      <c r="K183" s="28"/>
      <c r="L183" s="28"/>
      <c r="M183" s="11" t="s">
        <v>1374</v>
      </c>
      <c r="N183" s="4" t="s">
        <v>369</v>
      </c>
      <c r="O183" s="4" t="s">
        <v>386</v>
      </c>
      <c r="P183" s="4">
        <v>0.04</v>
      </c>
      <c r="Q183" s="4">
        <v>1968</v>
      </c>
      <c r="R183" s="4" t="s">
        <v>288</v>
      </c>
      <c r="S183" s="9"/>
      <c r="T183" s="9"/>
      <c r="U183" s="9"/>
      <c r="V183" s="28" t="s">
        <v>1346</v>
      </c>
    </row>
    <row r="184" spans="1:22" ht="36" x14ac:dyDescent="0.2">
      <c r="A184" s="41"/>
      <c r="B184" s="42"/>
      <c r="C184" s="9"/>
      <c r="D184" s="28"/>
      <c r="E184" s="28"/>
      <c r="F184" s="9"/>
      <c r="G184" s="28"/>
      <c r="H184" s="28"/>
      <c r="I184" s="28"/>
      <c r="J184" s="28"/>
      <c r="K184" s="28"/>
      <c r="L184" s="28"/>
      <c r="M184" s="11" t="s">
        <v>1375</v>
      </c>
      <c r="N184" s="4" t="s">
        <v>369</v>
      </c>
      <c r="O184" s="4" t="s">
        <v>387</v>
      </c>
      <c r="P184" s="4">
        <v>5.5E-2</v>
      </c>
      <c r="Q184" s="4">
        <v>1968</v>
      </c>
      <c r="R184" s="4" t="s">
        <v>288</v>
      </c>
      <c r="S184" s="9"/>
      <c r="T184" s="9"/>
      <c r="U184" s="9"/>
      <c r="V184" s="28" t="s">
        <v>1346</v>
      </c>
    </row>
    <row r="185" spans="1:22" ht="36" x14ac:dyDescent="0.2">
      <c r="A185" s="41"/>
      <c r="B185" s="42"/>
      <c r="C185" s="9"/>
      <c r="D185" s="28"/>
      <c r="E185" s="28"/>
      <c r="F185" s="9"/>
      <c r="G185" s="28"/>
      <c r="H185" s="28"/>
      <c r="I185" s="28"/>
      <c r="J185" s="28"/>
      <c r="K185" s="28"/>
      <c r="L185" s="28"/>
      <c r="M185" s="11" t="s">
        <v>1376</v>
      </c>
      <c r="N185" s="4" t="s">
        <v>369</v>
      </c>
      <c r="O185" s="4" t="s">
        <v>388</v>
      </c>
      <c r="P185" s="4">
        <v>0.14799999999999999</v>
      </c>
      <c r="Q185" s="4">
        <v>1968</v>
      </c>
      <c r="R185" s="4" t="s">
        <v>290</v>
      </c>
      <c r="S185" s="9"/>
      <c r="T185" s="9"/>
      <c r="U185" s="9"/>
      <c r="V185" s="28" t="s">
        <v>1346</v>
      </c>
    </row>
    <row r="186" spans="1:22" ht="35.25" customHeight="1" x14ac:dyDescent="0.2">
      <c r="A186" s="41"/>
      <c r="B186" s="42"/>
      <c r="C186" s="9"/>
      <c r="D186" s="28"/>
      <c r="E186" s="28"/>
      <c r="F186" s="9"/>
      <c r="G186" s="28"/>
      <c r="H186" s="28"/>
      <c r="I186" s="28"/>
      <c r="J186" s="28"/>
      <c r="K186" s="3" t="s">
        <v>395</v>
      </c>
      <c r="L186" s="9">
        <v>400</v>
      </c>
      <c r="M186" s="39" t="s">
        <v>1377</v>
      </c>
      <c r="N186" s="40"/>
      <c r="O186" s="40"/>
      <c r="P186" s="40"/>
      <c r="Q186" s="40"/>
      <c r="R186" s="40"/>
      <c r="S186" s="40"/>
      <c r="T186" s="40"/>
      <c r="U186" s="40"/>
      <c r="V186" s="28" t="s">
        <v>1346</v>
      </c>
    </row>
    <row r="187" spans="1:22" ht="37.5" customHeight="1" x14ac:dyDescent="0.2">
      <c r="A187" s="41"/>
      <c r="B187" s="42"/>
      <c r="C187" s="9"/>
      <c r="D187" s="28"/>
      <c r="E187" s="28"/>
      <c r="F187" s="9"/>
      <c r="G187" s="28"/>
      <c r="H187" s="28"/>
      <c r="I187" s="28"/>
      <c r="J187" s="28"/>
      <c r="K187" s="28" t="s">
        <v>491</v>
      </c>
      <c r="L187" s="9"/>
      <c r="M187" s="11" t="s">
        <v>1378</v>
      </c>
      <c r="N187" s="4" t="s">
        <v>396</v>
      </c>
      <c r="O187" s="4" t="s">
        <v>397</v>
      </c>
      <c r="P187" s="4">
        <v>0.115</v>
      </c>
      <c r="Q187" s="12">
        <v>28460</v>
      </c>
      <c r="R187" s="4" t="s">
        <v>290</v>
      </c>
      <c r="S187" s="9"/>
      <c r="T187" s="9"/>
      <c r="U187" s="9"/>
      <c r="V187" s="28" t="s">
        <v>1346</v>
      </c>
    </row>
    <row r="188" spans="1:22" ht="36" x14ac:dyDescent="0.2">
      <c r="A188" s="41"/>
      <c r="B188" s="42"/>
      <c r="C188" s="9"/>
      <c r="D188" s="28"/>
      <c r="E188" s="28"/>
      <c r="F188" s="9"/>
      <c r="G188" s="28"/>
      <c r="H188" s="28"/>
      <c r="I188" s="28"/>
      <c r="J188" s="28"/>
      <c r="L188" s="28"/>
      <c r="M188" s="11" t="s">
        <v>1379</v>
      </c>
      <c r="N188" s="4" t="s">
        <v>396</v>
      </c>
      <c r="O188" s="4" t="s">
        <v>398</v>
      </c>
      <c r="P188" s="4">
        <v>9.8000000000000004E-2</v>
      </c>
      <c r="Q188" s="12">
        <v>32843</v>
      </c>
      <c r="R188" s="4" t="s">
        <v>290</v>
      </c>
      <c r="S188" s="9"/>
      <c r="T188" s="9"/>
      <c r="U188" s="9"/>
      <c r="V188" s="28" t="s">
        <v>1346</v>
      </c>
    </row>
    <row r="189" spans="1:22" ht="36" x14ac:dyDescent="0.2">
      <c r="A189" s="41"/>
      <c r="B189" s="42"/>
      <c r="C189" s="9"/>
      <c r="D189" s="28"/>
      <c r="E189" s="28"/>
      <c r="F189" s="9"/>
      <c r="G189" s="28"/>
      <c r="H189" s="28"/>
      <c r="I189" s="28"/>
      <c r="J189" s="28"/>
      <c r="K189" s="28"/>
      <c r="L189" s="28"/>
      <c r="M189" s="11" t="s">
        <v>1380</v>
      </c>
      <c r="N189" s="4" t="s">
        <v>396</v>
      </c>
      <c r="O189" s="4" t="s">
        <v>399</v>
      </c>
      <c r="P189" s="4">
        <v>0.112</v>
      </c>
      <c r="Q189" s="12">
        <v>32843</v>
      </c>
      <c r="R189" s="4" t="s">
        <v>342</v>
      </c>
      <c r="S189" s="9"/>
      <c r="T189" s="9"/>
      <c r="U189" s="9"/>
      <c r="V189" s="28" t="s">
        <v>1346</v>
      </c>
    </row>
    <row r="190" spans="1:22" ht="36" x14ac:dyDescent="0.2">
      <c r="A190" s="41"/>
      <c r="B190" s="42"/>
      <c r="C190" s="9"/>
      <c r="D190" s="28"/>
      <c r="E190" s="28"/>
      <c r="F190" s="9"/>
      <c r="G190" s="28"/>
      <c r="H190" s="28"/>
      <c r="I190" s="28"/>
      <c r="J190" s="28"/>
      <c r="K190" s="28"/>
      <c r="L190" s="28"/>
      <c r="M190" s="11" t="s">
        <v>1381</v>
      </c>
      <c r="N190" s="4" t="s">
        <v>396</v>
      </c>
      <c r="O190" s="4" t="s">
        <v>400</v>
      </c>
      <c r="P190" s="4">
        <v>0.20599999999999999</v>
      </c>
      <c r="Q190" s="12">
        <v>32843</v>
      </c>
      <c r="R190" s="4" t="s">
        <v>289</v>
      </c>
      <c r="S190" s="9"/>
      <c r="T190" s="9"/>
      <c r="U190" s="9"/>
      <c r="V190" s="28" t="s">
        <v>1346</v>
      </c>
    </row>
    <row r="191" spans="1:22" ht="36" x14ac:dyDescent="0.2">
      <c r="A191" s="41"/>
      <c r="B191" s="42"/>
      <c r="C191" s="9"/>
      <c r="D191" s="28"/>
      <c r="E191" s="28"/>
      <c r="F191" s="9"/>
      <c r="G191" s="28"/>
      <c r="H191" s="28"/>
      <c r="I191" s="28"/>
      <c r="J191" s="28"/>
      <c r="K191" s="28"/>
      <c r="L191" s="28"/>
      <c r="M191" s="11" t="s">
        <v>1382</v>
      </c>
      <c r="N191" s="4" t="s">
        <v>396</v>
      </c>
      <c r="O191" s="4" t="s">
        <v>401</v>
      </c>
      <c r="P191" s="4">
        <v>0.14000000000000001</v>
      </c>
      <c r="Q191" s="4">
        <v>1974</v>
      </c>
      <c r="R191" s="4" t="s">
        <v>403</v>
      </c>
      <c r="S191" s="9"/>
      <c r="T191" s="9"/>
      <c r="U191" s="9"/>
      <c r="V191" s="28" t="s">
        <v>1346</v>
      </c>
    </row>
    <row r="192" spans="1:22" ht="36" x14ac:dyDescent="0.2">
      <c r="A192" s="41"/>
      <c r="B192" s="42"/>
      <c r="C192" s="9"/>
      <c r="D192" s="28"/>
      <c r="E192" s="28"/>
      <c r="F192" s="9"/>
      <c r="G192" s="28"/>
      <c r="H192" s="28"/>
      <c r="I192" s="28"/>
      <c r="J192" s="28"/>
      <c r="K192" s="28"/>
      <c r="L192" s="28"/>
      <c r="M192" s="11" t="s">
        <v>1383</v>
      </c>
      <c r="N192" s="4" t="s">
        <v>396</v>
      </c>
      <c r="O192" s="4" t="s">
        <v>402</v>
      </c>
      <c r="P192" s="4">
        <v>3.3000000000000002E-2</v>
      </c>
      <c r="Q192" s="4">
        <v>1974</v>
      </c>
      <c r="R192" s="4" t="s">
        <v>318</v>
      </c>
      <c r="S192" s="9"/>
      <c r="T192" s="9"/>
      <c r="U192" s="9"/>
      <c r="V192" s="28" t="s">
        <v>1346</v>
      </c>
    </row>
    <row r="193" spans="1:22" ht="36" x14ac:dyDescent="0.2">
      <c r="A193" s="41"/>
      <c r="B193" s="42"/>
      <c r="C193" s="9"/>
      <c r="D193" s="28"/>
      <c r="E193" s="28"/>
      <c r="F193" s="9"/>
      <c r="G193" s="28"/>
      <c r="H193" s="28"/>
      <c r="I193" s="28"/>
      <c r="J193" s="28"/>
      <c r="K193" s="28"/>
      <c r="L193" s="28"/>
      <c r="M193" s="11" t="s">
        <v>1384</v>
      </c>
      <c r="N193" s="4" t="s">
        <v>396</v>
      </c>
      <c r="O193" s="4" t="s">
        <v>398</v>
      </c>
      <c r="P193" s="4">
        <v>9.8000000000000004E-2</v>
      </c>
      <c r="Q193" s="4">
        <v>2003</v>
      </c>
      <c r="R193" s="4" t="s">
        <v>221</v>
      </c>
      <c r="S193" s="9"/>
      <c r="T193" s="9"/>
      <c r="U193" s="9"/>
      <c r="V193" s="28" t="s">
        <v>1346</v>
      </c>
    </row>
    <row r="194" spans="1:22" ht="25.5" x14ac:dyDescent="0.2">
      <c r="A194" s="41"/>
      <c r="B194" s="42"/>
      <c r="C194" s="9"/>
      <c r="D194" s="28"/>
      <c r="E194" s="28"/>
      <c r="F194" s="9"/>
      <c r="G194" s="28"/>
      <c r="H194" s="28"/>
      <c r="I194" s="28"/>
      <c r="J194" s="28"/>
      <c r="K194" s="9" t="s">
        <v>953</v>
      </c>
      <c r="L194" s="9" t="s">
        <v>246</v>
      </c>
      <c r="M194" s="11"/>
      <c r="N194" s="4"/>
      <c r="O194" s="4"/>
      <c r="P194" s="4"/>
      <c r="Q194" s="4"/>
      <c r="R194" s="4"/>
      <c r="S194" s="9"/>
      <c r="T194" s="9"/>
      <c r="U194" s="9"/>
      <c r="V194" s="28" t="s">
        <v>955</v>
      </c>
    </row>
    <row r="195" spans="1:22" ht="25.5" x14ac:dyDescent="0.2">
      <c r="A195" s="41"/>
      <c r="B195" s="42"/>
      <c r="C195" s="9"/>
      <c r="D195" s="28"/>
      <c r="E195" s="28"/>
      <c r="F195" s="9"/>
      <c r="G195" s="28"/>
      <c r="H195" s="28"/>
      <c r="I195" s="28"/>
      <c r="J195" s="28"/>
      <c r="K195" s="9" t="s">
        <v>954</v>
      </c>
      <c r="L195" s="28"/>
      <c r="M195" s="11"/>
      <c r="N195" s="4"/>
      <c r="O195" s="4"/>
      <c r="P195" s="4"/>
      <c r="Q195" s="4"/>
      <c r="R195" s="4"/>
      <c r="S195" s="9"/>
      <c r="T195" s="9"/>
      <c r="U195" s="9"/>
      <c r="V195" s="28"/>
    </row>
    <row r="196" spans="1:22" ht="22.5" customHeight="1" x14ac:dyDescent="0.2">
      <c r="A196" s="41"/>
      <c r="B196" s="42"/>
      <c r="C196" s="9" t="s">
        <v>2274</v>
      </c>
      <c r="D196" s="28"/>
      <c r="E196" s="28">
        <v>2016</v>
      </c>
      <c r="F196" s="9"/>
      <c r="G196" s="28"/>
      <c r="H196" s="28"/>
      <c r="I196" s="28"/>
      <c r="J196" s="28"/>
      <c r="K196" s="9" t="s">
        <v>2230</v>
      </c>
      <c r="L196" s="28" t="s">
        <v>454</v>
      </c>
      <c r="M196" s="11" t="s">
        <v>2231</v>
      </c>
      <c r="N196" s="4"/>
      <c r="O196" s="4"/>
      <c r="P196" s="4"/>
      <c r="Q196" s="4"/>
      <c r="R196" s="4"/>
      <c r="S196" s="9"/>
      <c r="T196" s="9"/>
      <c r="U196" s="9"/>
      <c r="V196" s="28" t="s">
        <v>1346</v>
      </c>
    </row>
    <row r="197" spans="1:22" ht="25.5" x14ac:dyDescent="0.2">
      <c r="A197" s="41"/>
      <c r="B197" s="42"/>
      <c r="C197" s="9"/>
      <c r="D197" s="28"/>
      <c r="E197" s="28"/>
      <c r="F197" s="9"/>
      <c r="G197" s="28"/>
      <c r="H197" s="28"/>
      <c r="I197" s="28"/>
      <c r="J197" s="28"/>
      <c r="K197" s="9" t="s">
        <v>2232</v>
      </c>
      <c r="L197" s="28"/>
      <c r="M197" s="11"/>
      <c r="N197" s="4" t="s">
        <v>2271</v>
      </c>
      <c r="O197" s="4" t="s">
        <v>2272</v>
      </c>
      <c r="P197" s="4"/>
      <c r="Q197" s="4"/>
      <c r="R197" s="4"/>
      <c r="S197" s="9"/>
      <c r="T197" s="9"/>
      <c r="U197" s="9"/>
      <c r="V197" s="28"/>
    </row>
    <row r="198" spans="1:22" x14ac:dyDescent="0.2">
      <c r="A198" s="41"/>
      <c r="B198" s="42"/>
      <c r="C198" s="9"/>
      <c r="D198" s="28"/>
      <c r="E198" s="28"/>
      <c r="F198" s="9"/>
      <c r="G198" s="28"/>
      <c r="H198" s="28"/>
      <c r="I198" s="28"/>
      <c r="J198" s="28"/>
      <c r="K198" s="9" t="s">
        <v>2273</v>
      </c>
      <c r="L198" s="28" t="s">
        <v>246</v>
      </c>
      <c r="M198" s="11"/>
      <c r="N198" s="4"/>
      <c r="O198" s="4"/>
      <c r="P198" s="4"/>
      <c r="Q198" s="4"/>
      <c r="R198" s="4"/>
      <c r="S198" s="9"/>
      <c r="T198" s="9"/>
      <c r="U198" s="9"/>
      <c r="V198" s="28"/>
    </row>
    <row r="199" spans="1:22" x14ac:dyDescent="0.2">
      <c r="A199" s="41"/>
      <c r="B199" s="42"/>
      <c r="C199" s="9"/>
      <c r="D199" s="28"/>
      <c r="E199" s="28"/>
      <c r="F199" s="9"/>
      <c r="G199" s="28"/>
      <c r="H199" s="28"/>
      <c r="I199" s="28"/>
      <c r="J199" s="28"/>
      <c r="K199" s="9"/>
      <c r="L199" s="28"/>
      <c r="M199" s="11"/>
      <c r="N199" s="4"/>
      <c r="O199" s="4"/>
      <c r="P199" s="4"/>
      <c r="Q199" s="4"/>
      <c r="R199" s="4"/>
      <c r="S199" s="9"/>
      <c r="T199" s="9"/>
      <c r="U199" s="9"/>
      <c r="V199" s="28"/>
    </row>
    <row r="200" spans="1:22" x14ac:dyDescent="0.2">
      <c r="A200" s="43"/>
      <c r="B200" s="42"/>
      <c r="C200" s="9"/>
      <c r="D200" s="28"/>
      <c r="E200" s="28"/>
      <c r="F200" s="9"/>
      <c r="G200" s="28"/>
      <c r="H200" s="28"/>
      <c r="I200" s="28"/>
      <c r="J200" s="28"/>
      <c r="K200" s="28"/>
      <c r="L200" s="28"/>
      <c r="M200" s="11"/>
      <c r="N200" s="4"/>
      <c r="O200" s="4"/>
      <c r="P200" s="4"/>
      <c r="Q200" s="4"/>
      <c r="R200" s="4"/>
      <c r="S200" s="9"/>
      <c r="T200" s="9"/>
      <c r="U200" s="9"/>
      <c r="V200" s="28"/>
    </row>
    <row r="201" spans="1:22" x14ac:dyDescent="0.2">
      <c r="A201" s="41">
        <v>3</v>
      </c>
      <c r="B201" s="38"/>
      <c r="C201" s="842" t="s">
        <v>46</v>
      </c>
      <c r="D201" s="850"/>
      <c r="E201" s="850"/>
      <c r="F201" s="850"/>
      <c r="G201" s="850"/>
      <c r="H201" s="850"/>
      <c r="I201" s="850"/>
      <c r="J201" s="850"/>
      <c r="K201" s="850"/>
      <c r="L201" s="850"/>
      <c r="M201" s="11"/>
      <c r="N201" s="4"/>
      <c r="O201" s="4"/>
      <c r="P201" s="4"/>
      <c r="Q201" s="4"/>
      <c r="R201" s="4"/>
      <c r="S201" s="9"/>
      <c r="T201" s="9"/>
      <c r="U201" s="9"/>
      <c r="V201" s="28"/>
    </row>
    <row r="202" spans="1:22" ht="63.75" x14ac:dyDescent="0.2">
      <c r="A202" s="37"/>
      <c r="B202" s="15" t="s">
        <v>1385</v>
      </c>
      <c r="C202" s="2" t="s">
        <v>107</v>
      </c>
      <c r="D202" s="2">
        <v>0.192</v>
      </c>
      <c r="E202" s="2">
        <v>1966</v>
      </c>
      <c r="F202" s="2" t="s">
        <v>45</v>
      </c>
      <c r="G202" s="2" t="s">
        <v>1126</v>
      </c>
      <c r="H202" s="28"/>
      <c r="I202" s="28"/>
      <c r="J202" s="28"/>
      <c r="K202" s="9" t="s">
        <v>956</v>
      </c>
      <c r="L202" s="9" t="s">
        <v>454</v>
      </c>
      <c r="M202" s="30"/>
      <c r="N202" s="4"/>
      <c r="O202" s="4"/>
      <c r="P202" s="4"/>
      <c r="Q202" s="13"/>
      <c r="R202" s="4"/>
      <c r="S202" s="9"/>
      <c r="T202" s="9"/>
      <c r="U202" s="9"/>
      <c r="V202" s="28" t="s">
        <v>958</v>
      </c>
    </row>
    <row r="203" spans="1:22" ht="25.5" x14ac:dyDescent="0.2">
      <c r="A203" s="41"/>
      <c r="B203" s="15" t="s">
        <v>1386</v>
      </c>
      <c r="C203" s="2" t="s">
        <v>969</v>
      </c>
      <c r="D203" s="2">
        <v>9.0999999999999998E-2</v>
      </c>
      <c r="E203" s="2">
        <v>1966</v>
      </c>
      <c r="F203" s="2" t="s">
        <v>43</v>
      </c>
      <c r="G203" s="2"/>
      <c r="H203" s="28"/>
      <c r="I203" s="28"/>
      <c r="J203" s="28"/>
      <c r="K203" s="9" t="s">
        <v>957</v>
      </c>
      <c r="L203" s="28"/>
      <c r="M203" s="30"/>
      <c r="N203" s="9"/>
      <c r="O203" s="9"/>
      <c r="P203" s="9"/>
      <c r="Q203" s="9"/>
      <c r="R203" s="9"/>
      <c r="S203" s="9"/>
      <c r="T203" s="9"/>
      <c r="U203" s="9"/>
      <c r="V203" s="28"/>
    </row>
    <row r="204" spans="1:22" ht="19.149999999999999" customHeight="1" x14ac:dyDescent="0.2">
      <c r="A204" s="41"/>
      <c r="B204" s="15" t="s">
        <v>1387</v>
      </c>
      <c r="C204" s="2" t="s">
        <v>47</v>
      </c>
      <c r="D204" s="2">
        <v>0.02</v>
      </c>
      <c r="E204" s="2">
        <v>1968</v>
      </c>
      <c r="F204" s="2" t="s">
        <v>49</v>
      </c>
      <c r="G204" s="2"/>
      <c r="H204" s="28"/>
      <c r="I204" s="28"/>
      <c r="J204" s="28"/>
      <c r="K204" s="28"/>
      <c r="L204" s="28"/>
      <c r="M204" s="30"/>
      <c r="N204" s="9"/>
      <c r="O204" s="9"/>
      <c r="P204" s="9"/>
      <c r="Q204" s="9"/>
      <c r="R204" s="9"/>
      <c r="S204" s="9"/>
      <c r="T204" s="9"/>
      <c r="U204" s="9"/>
      <c r="V204" s="28"/>
    </row>
    <row r="205" spans="1:22" ht="34.5" customHeight="1" x14ac:dyDescent="0.2">
      <c r="A205" s="41"/>
      <c r="B205" s="15" t="s">
        <v>1389</v>
      </c>
      <c r="C205" s="9" t="s">
        <v>1388</v>
      </c>
      <c r="D205" s="2">
        <v>0.02</v>
      </c>
      <c r="E205" s="2">
        <v>2012</v>
      </c>
      <c r="F205" s="2" t="s">
        <v>50</v>
      </c>
      <c r="G205" s="2"/>
      <c r="H205" s="28"/>
      <c r="I205" s="28"/>
      <c r="J205" s="28"/>
      <c r="K205" s="3" t="s">
        <v>1185</v>
      </c>
      <c r="L205" s="9">
        <v>250</v>
      </c>
      <c r="M205" s="44" t="s">
        <v>1390</v>
      </c>
      <c r="N205" s="40"/>
      <c r="O205" s="40"/>
      <c r="P205" s="40"/>
      <c r="Q205" s="40"/>
      <c r="R205" s="40"/>
      <c r="S205" s="40"/>
      <c r="T205" s="40"/>
      <c r="U205" s="40"/>
      <c r="V205" s="28" t="s">
        <v>1346</v>
      </c>
    </row>
    <row r="206" spans="1:22" ht="39" customHeight="1" x14ac:dyDescent="0.2">
      <c r="A206" s="41"/>
      <c r="B206" s="15"/>
      <c r="C206" s="9"/>
      <c r="D206" s="2"/>
      <c r="E206" s="2"/>
      <c r="F206" s="2"/>
      <c r="G206" s="2"/>
      <c r="H206" s="28"/>
      <c r="I206" s="28"/>
      <c r="J206" s="28"/>
      <c r="K206" s="28" t="s">
        <v>959</v>
      </c>
      <c r="L206" s="9"/>
      <c r="M206" s="30" t="s">
        <v>1391</v>
      </c>
      <c r="N206" s="9" t="s">
        <v>1172</v>
      </c>
      <c r="O206" s="9" t="s">
        <v>1115</v>
      </c>
      <c r="P206" s="9">
        <v>0.77300000000000002</v>
      </c>
      <c r="Q206" s="9">
        <v>2012</v>
      </c>
      <c r="R206" s="9" t="s">
        <v>1186</v>
      </c>
      <c r="S206" s="9">
        <v>27</v>
      </c>
      <c r="T206" s="9"/>
      <c r="U206" s="9">
        <v>27</v>
      </c>
      <c r="V206" s="28" t="s">
        <v>1346</v>
      </c>
    </row>
    <row r="207" spans="1:22" ht="36.75" customHeight="1" x14ac:dyDescent="0.2">
      <c r="A207" s="41"/>
      <c r="B207" s="15" t="s">
        <v>2108</v>
      </c>
      <c r="C207" s="9" t="s">
        <v>48</v>
      </c>
      <c r="D207" s="2">
        <v>0.17</v>
      </c>
      <c r="E207" s="2">
        <v>1980</v>
      </c>
      <c r="F207" s="2" t="s">
        <v>51</v>
      </c>
      <c r="G207" s="2"/>
      <c r="H207" s="28"/>
      <c r="I207" s="28"/>
      <c r="J207" s="28"/>
      <c r="L207" s="28"/>
      <c r="M207" s="30" t="s">
        <v>1392</v>
      </c>
      <c r="N207" s="9" t="s">
        <v>1172</v>
      </c>
      <c r="O207" s="9" t="s">
        <v>1103</v>
      </c>
      <c r="P207" s="9" t="s">
        <v>1189</v>
      </c>
      <c r="Q207" s="9">
        <v>2012</v>
      </c>
      <c r="R207" s="9" t="s">
        <v>1106</v>
      </c>
      <c r="S207" s="9">
        <v>30</v>
      </c>
      <c r="T207" s="9"/>
      <c r="U207" s="9">
        <v>30</v>
      </c>
      <c r="V207" s="28" t="s">
        <v>1346</v>
      </c>
    </row>
    <row r="208" spans="1:22" ht="25.5" x14ac:dyDescent="0.2">
      <c r="A208" s="41"/>
      <c r="B208" s="15"/>
      <c r="C208" s="9"/>
      <c r="D208" s="2"/>
      <c r="E208" s="2"/>
      <c r="F208" s="2"/>
      <c r="G208" s="2"/>
      <c r="H208" s="28"/>
      <c r="I208" s="28"/>
      <c r="J208" s="28"/>
      <c r="K208" s="28"/>
      <c r="L208" s="28"/>
      <c r="M208" s="30" t="s">
        <v>1393</v>
      </c>
      <c r="N208" s="9" t="s">
        <v>1172</v>
      </c>
      <c r="O208" s="9" t="s">
        <v>1107</v>
      </c>
      <c r="P208" s="9">
        <v>0.51</v>
      </c>
      <c r="Q208" s="9">
        <v>2011</v>
      </c>
      <c r="R208" s="9" t="s">
        <v>1177</v>
      </c>
      <c r="S208" s="9">
        <v>20</v>
      </c>
      <c r="T208" s="9"/>
      <c r="U208" s="9">
        <v>20</v>
      </c>
      <c r="V208" s="28" t="s">
        <v>1346</v>
      </c>
    </row>
    <row r="209" spans="1:22" ht="30.75" customHeight="1" x14ac:dyDescent="0.2">
      <c r="A209" s="41"/>
      <c r="B209" s="15"/>
      <c r="C209" s="9"/>
      <c r="D209" s="2"/>
      <c r="E209" s="2"/>
      <c r="F209" s="2"/>
      <c r="G209" s="2"/>
      <c r="H209" s="28"/>
      <c r="I209" s="28"/>
      <c r="J209" s="28"/>
      <c r="K209" s="28"/>
      <c r="L209" s="28"/>
      <c r="M209" s="30" t="s">
        <v>1393</v>
      </c>
      <c r="N209" s="9" t="s">
        <v>1172</v>
      </c>
      <c r="O209" s="9" t="s">
        <v>1107</v>
      </c>
      <c r="P209" s="9">
        <v>0.121</v>
      </c>
      <c r="Q209" s="9">
        <v>2012</v>
      </c>
      <c r="R209" s="9" t="s">
        <v>1198</v>
      </c>
      <c r="S209" s="9">
        <v>4</v>
      </c>
      <c r="T209" s="9"/>
      <c r="U209" s="9">
        <v>4</v>
      </c>
      <c r="V209" s="28" t="s">
        <v>1346</v>
      </c>
    </row>
    <row r="210" spans="1:22" ht="20.45" customHeight="1" x14ac:dyDescent="0.2">
      <c r="A210" s="41"/>
      <c r="B210" s="15" t="s">
        <v>1394</v>
      </c>
      <c r="C210" s="9" t="s">
        <v>1162</v>
      </c>
      <c r="D210" s="2">
        <v>0.53</v>
      </c>
      <c r="E210" s="2">
        <v>1979</v>
      </c>
      <c r="F210" s="2" t="s">
        <v>971</v>
      </c>
      <c r="G210" s="2"/>
      <c r="H210" s="28">
        <v>7</v>
      </c>
      <c r="I210" s="28"/>
      <c r="J210" s="28">
        <v>7</v>
      </c>
      <c r="K210" s="28"/>
      <c r="L210" s="28"/>
      <c r="M210" s="30"/>
      <c r="N210" s="9"/>
      <c r="O210" s="9"/>
      <c r="P210" s="9"/>
      <c r="Q210" s="9"/>
      <c r="R210" s="9"/>
      <c r="S210" s="9"/>
      <c r="T210" s="9"/>
      <c r="U210" s="9"/>
      <c r="V210" s="28"/>
    </row>
    <row r="211" spans="1:22" ht="27.75" customHeight="1" x14ac:dyDescent="0.2">
      <c r="A211" s="41"/>
      <c r="B211" s="15"/>
      <c r="C211" s="9"/>
      <c r="D211" s="2"/>
      <c r="E211" s="2"/>
      <c r="F211" s="2"/>
      <c r="G211" s="2"/>
      <c r="H211" s="28"/>
      <c r="I211" s="28"/>
      <c r="J211" s="28"/>
      <c r="K211" s="3" t="s">
        <v>1085</v>
      </c>
      <c r="L211" s="9">
        <v>250</v>
      </c>
      <c r="M211" s="44" t="s">
        <v>1395</v>
      </c>
      <c r="N211" s="40"/>
      <c r="O211" s="40"/>
      <c r="P211" s="40"/>
      <c r="Q211" s="40"/>
      <c r="R211" s="40"/>
      <c r="S211" s="40"/>
      <c r="T211" s="40"/>
      <c r="U211" s="40"/>
      <c r="V211" s="28" t="s">
        <v>1346</v>
      </c>
    </row>
    <row r="212" spans="1:22" ht="54.75" customHeight="1" x14ac:dyDescent="0.2">
      <c r="A212" s="41"/>
      <c r="B212" s="15"/>
      <c r="C212" s="9"/>
      <c r="D212" s="2"/>
      <c r="E212" s="2"/>
      <c r="F212" s="2"/>
      <c r="G212" s="2"/>
      <c r="H212" s="28"/>
      <c r="I212" s="28"/>
      <c r="J212" s="28"/>
      <c r="K212" s="9" t="s">
        <v>1086</v>
      </c>
      <c r="L212" s="9"/>
      <c r="M212" s="30" t="s">
        <v>1396</v>
      </c>
      <c r="N212" s="9" t="s">
        <v>1113</v>
      </c>
      <c r="O212" s="9" t="s">
        <v>1087</v>
      </c>
      <c r="P212" s="9">
        <v>2.1800000000000002</v>
      </c>
      <c r="Q212" s="9">
        <v>1970</v>
      </c>
      <c r="R212" s="9" t="s">
        <v>2159</v>
      </c>
      <c r="S212" s="9">
        <v>54</v>
      </c>
      <c r="T212" s="9"/>
      <c r="U212" s="9">
        <f>SUM(S212:T212)</f>
        <v>54</v>
      </c>
      <c r="V212" s="28" t="s">
        <v>1346</v>
      </c>
    </row>
    <row r="213" spans="1:22" ht="72" customHeight="1" x14ac:dyDescent="0.2">
      <c r="A213" s="41"/>
      <c r="B213" s="15"/>
      <c r="C213" s="9"/>
      <c r="D213" s="2"/>
      <c r="E213" s="2"/>
      <c r="F213" s="2"/>
      <c r="G213" s="2"/>
      <c r="H213" s="28"/>
      <c r="I213" s="28"/>
      <c r="J213" s="28"/>
      <c r="L213" s="28"/>
      <c r="M213" s="30" t="s">
        <v>1396</v>
      </c>
      <c r="N213" s="9" t="s">
        <v>1113</v>
      </c>
      <c r="O213" s="9" t="s">
        <v>1088</v>
      </c>
      <c r="P213" s="9">
        <v>1.1000000000000001</v>
      </c>
      <c r="Q213" s="9">
        <v>1970</v>
      </c>
      <c r="R213" s="9" t="s">
        <v>2160</v>
      </c>
      <c r="S213" s="9">
        <v>18</v>
      </c>
      <c r="T213" s="9">
        <v>3</v>
      </c>
      <c r="U213" s="9">
        <f t="shared" ref="U213:U214" si="0">SUM(S213:T213)</f>
        <v>21</v>
      </c>
      <c r="V213" s="28" t="s">
        <v>1346</v>
      </c>
    </row>
    <row r="214" spans="1:22" ht="93" customHeight="1" x14ac:dyDescent="0.2">
      <c r="A214" s="41"/>
      <c r="B214" s="15"/>
      <c r="C214" s="9"/>
      <c r="D214" s="2"/>
      <c r="E214" s="2"/>
      <c r="F214" s="2"/>
      <c r="G214" s="2"/>
      <c r="H214" s="28"/>
      <c r="I214" s="28"/>
      <c r="J214" s="28"/>
      <c r="K214" s="28"/>
      <c r="L214" s="28"/>
      <c r="M214" s="30" t="s">
        <v>1396</v>
      </c>
      <c r="N214" s="9" t="s">
        <v>1113</v>
      </c>
      <c r="O214" s="9" t="s">
        <v>1089</v>
      </c>
      <c r="P214" s="9">
        <v>0.96</v>
      </c>
      <c r="Q214" s="9">
        <v>1964</v>
      </c>
      <c r="R214" s="9" t="s">
        <v>2209</v>
      </c>
      <c r="S214" s="9">
        <v>31</v>
      </c>
      <c r="T214" s="9"/>
      <c r="U214" s="9">
        <f t="shared" si="0"/>
        <v>31</v>
      </c>
      <c r="V214" s="28" t="s">
        <v>1346</v>
      </c>
    </row>
    <row r="215" spans="1:22" ht="30" customHeight="1" x14ac:dyDescent="0.2">
      <c r="A215" s="41"/>
      <c r="B215" s="15" t="s">
        <v>1398</v>
      </c>
      <c r="C215" s="2" t="s">
        <v>200</v>
      </c>
      <c r="D215" s="2">
        <v>0.47</v>
      </c>
      <c r="E215" s="2">
        <v>1984</v>
      </c>
      <c r="F215" s="2" t="s">
        <v>42</v>
      </c>
      <c r="G215" s="2"/>
      <c r="H215" s="28"/>
      <c r="I215" s="28"/>
      <c r="J215" s="28"/>
      <c r="K215" s="3" t="s">
        <v>960</v>
      </c>
      <c r="L215" s="9">
        <v>400</v>
      </c>
      <c r="M215" s="30" t="s">
        <v>1397</v>
      </c>
      <c r="N215" s="9"/>
      <c r="O215" s="9"/>
      <c r="P215" s="9"/>
      <c r="Q215" s="9"/>
      <c r="R215" s="9"/>
      <c r="S215" s="9"/>
      <c r="T215" s="9"/>
      <c r="U215" s="9"/>
      <c r="V215" s="28" t="s">
        <v>1346</v>
      </c>
    </row>
    <row r="216" spans="1:22" ht="85.5" customHeight="1" x14ac:dyDescent="0.2">
      <c r="A216" s="41"/>
      <c r="B216" s="15" t="s">
        <v>2122</v>
      </c>
      <c r="C216" s="2" t="s">
        <v>199</v>
      </c>
      <c r="D216" s="2">
        <v>0.502</v>
      </c>
      <c r="E216" s="2">
        <v>1984</v>
      </c>
      <c r="F216" s="2" t="s">
        <v>42</v>
      </c>
      <c r="G216" s="2"/>
      <c r="H216" s="28"/>
      <c r="I216" s="28"/>
      <c r="J216" s="28"/>
      <c r="K216" s="28" t="s">
        <v>961</v>
      </c>
      <c r="L216" s="9"/>
      <c r="M216" s="30" t="s">
        <v>1392</v>
      </c>
      <c r="N216" s="9" t="s">
        <v>1172</v>
      </c>
      <c r="O216" s="9" t="s">
        <v>1111</v>
      </c>
      <c r="P216" s="9">
        <v>0.94399999999999995</v>
      </c>
      <c r="Q216" s="9">
        <v>2011</v>
      </c>
      <c r="R216" s="9" t="s">
        <v>1194</v>
      </c>
      <c r="S216" s="9">
        <v>46</v>
      </c>
      <c r="T216" s="9"/>
      <c r="U216" s="9">
        <v>46</v>
      </c>
      <c r="V216" s="28" t="s">
        <v>1346</v>
      </c>
    </row>
    <row r="217" spans="1:22" ht="89.25" customHeight="1" x14ac:dyDescent="0.2">
      <c r="A217" s="41"/>
      <c r="B217" s="15"/>
      <c r="C217" s="2"/>
      <c r="D217" s="2"/>
      <c r="E217" s="2"/>
      <c r="F217" s="2"/>
      <c r="G217" s="2"/>
      <c r="H217" s="28"/>
      <c r="I217" s="28"/>
      <c r="J217" s="28"/>
      <c r="K217" s="28"/>
      <c r="L217" s="9"/>
      <c r="M217" s="30" t="s">
        <v>2147</v>
      </c>
      <c r="N217" s="9" t="s">
        <v>1172</v>
      </c>
      <c r="O217" s="9" t="s">
        <v>1192</v>
      </c>
      <c r="P217" s="9">
        <v>0.58299999999999996</v>
      </c>
      <c r="Q217" s="9">
        <v>2011</v>
      </c>
      <c r="R217" s="9" t="s">
        <v>1193</v>
      </c>
      <c r="S217" s="9">
        <v>23</v>
      </c>
      <c r="T217" s="9"/>
      <c r="U217" s="9">
        <v>23</v>
      </c>
      <c r="V217" s="28" t="s">
        <v>1346</v>
      </c>
    </row>
    <row r="218" spans="1:22" ht="72.75" customHeight="1" x14ac:dyDescent="0.2">
      <c r="A218" s="47"/>
      <c r="B218" s="16"/>
      <c r="C218" s="2"/>
      <c r="D218" s="2"/>
      <c r="E218" s="2"/>
      <c r="G218" s="2"/>
      <c r="H218" s="28"/>
      <c r="I218" s="28"/>
      <c r="J218" s="28"/>
      <c r="K218" s="28"/>
      <c r="L218" s="9"/>
      <c r="M218" s="30" t="s">
        <v>2146</v>
      </c>
      <c r="N218" s="9" t="s">
        <v>1172</v>
      </c>
      <c r="O218" s="9" t="s">
        <v>1118</v>
      </c>
      <c r="P218" s="9">
        <v>0.36499999999999999</v>
      </c>
      <c r="Q218" s="9">
        <v>2011</v>
      </c>
      <c r="R218" s="9" t="s">
        <v>1199</v>
      </c>
      <c r="S218" s="9">
        <v>9</v>
      </c>
      <c r="T218" s="9"/>
      <c r="U218" s="9">
        <v>9</v>
      </c>
      <c r="V218" s="28" t="s">
        <v>1346</v>
      </c>
    </row>
    <row r="219" spans="1:22" ht="31.5" customHeight="1" x14ac:dyDescent="0.2">
      <c r="A219" s="41"/>
      <c r="B219" s="15"/>
      <c r="C219" s="2"/>
      <c r="D219" s="2"/>
      <c r="E219" s="2"/>
      <c r="F219" s="2"/>
      <c r="G219" s="2"/>
      <c r="H219" s="28"/>
      <c r="I219" s="28"/>
      <c r="J219" s="28"/>
      <c r="K219" s="28"/>
      <c r="L219" s="9"/>
      <c r="M219" s="30" t="s">
        <v>1416</v>
      </c>
      <c r="N219" s="9" t="s">
        <v>1172</v>
      </c>
      <c r="O219" s="9" t="s">
        <v>1119</v>
      </c>
      <c r="P219" s="9">
        <v>0.41</v>
      </c>
      <c r="Q219" s="9">
        <v>2010</v>
      </c>
      <c r="R219" s="9" t="s">
        <v>1184</v>
      </c>
      <c r="S219" s="9">
        <v>17</v>
      </c>
      <c r="T219" s="9"/>
      <c r="U219" s="9">
        <v>17</v>
      </c>
      <c r="V219" s="28" t="s">
        <v>1346</v>
      </c>
    </row>
    <row r="220" spans="1:22" x14ac:dyDescent="0.2">
      <c r="A220" s="41"/>
      <c r="B220" s="15"/>
      <c r="C220" s="2"/>
      <c r="D220" s="2"/>
      <c r="E220" s="2"/>
      <c r="F220" s="2"/>
      <c r="G220" s="2"/>
      <c r="H220" s="28"/>
      <c r="I220" s="28"/>
      <c r="J220" s="28"/>
      <c r="K220" s="28"/>
      <c r="L220" s="9"/>
      <c r="M220" s="30" t="s">
        <v>1416</v>
      </c>
      <c r="N220" s="9" t="s">
        <v>1172</v>
      </c>
      <c r="O220" s="9" t="s">
        <v>1120</v>
      </c>
      <c r="P220" s="9">
        <v>0.2</v>
      </c>
      <c r="Q220" s="9">
        <v>2010</v>
      </c>
      <c r="R220" s="9" t="s">
        <v>1184</v>
      </c>
      <c r="S220" s="9">
        <v>4</v>
      </c>
      <c r="T220" s="9"/>
      <c r="U220" s="9">
        <v>4</v>
      </c>
      <c r="V220" s="28" t="s">
        <v>1346</v>
      </c>
    </row>
    <row r="221" spans="1:22" ht="21.6" customHeight="1" x14ac:dyDescent="0.2">
      <c r="A221" s="41"/>
      <c r="B221" s="15"/>
      <c r="C221" s="2"/>
      <c r="D221" s="2"/>
      <c r="E221" s="2"/>
      <c r="F221" s="2"/>
      <c r="G221" s="2"/>
      <c r="H221" s="28"/>
      <c r="I221" s="28"/>
      <c r="J221" s="28"/>
      <c r="K221" s="28"/>
      <c r="L221" s="9"/>
      <c r="M221" s="30"/>
      <c r="N221" s="9"/>
      <c r="O221" s="9"/>
      <c r="P221" s="9"/>
      <c r="Q221" s="9"/>
      <c r="R221" s="9"/>
      <c r="S221" s="9"/>
      <c r="T221" s="9"/>
      <c r="U221" s="9"/>
      <c r="V221" s="28"/>
    </row>
    <row r="222" spans="1:22" ht="25.5" x14ac:dyDescent="0.2">
      <c r="A222" s="41"/>
      <c r="B222" s="15" t="s">
        <v>1399</v>
      </c>
      <c r="C222" s="2" t="s">
        <v>198</v>
      </c>
      <c r="D222" s="2">
        <v>0.45100000000000001</v>
      </c>
      <c r="E222" s="2">
        <v>1970</v>
      </c>
      <c r="F222" s="2" t="s">
        <v>51</v>
      </c>
      <c r="G222" s="2"/>
      <c r="H222" s="28"/>
      <c r="I222" s="28"/>
      <c r="J222" s="28"/>
      <c r="K222" s="28"/>
      <c r="L222" s="28"/>
      <c r="M222" s="30"/>
      <c r="N222" s="9"/>
      <c r="O222" s="9"/>
      <c r="P222" s="9"/>
      <c r="Q222" s="9"/>
      <c r="R222" s="9"/>
      <c r="S222" s="9"/>
      <c r="T222" s="9"/>
      <c r="U222" s="9"/>
      <c r="V222" s="28"/>
    </row>
    <row r="223" spans="1:22" ht="33" customHeight="1" x14ac:dyDescent="0.2">
      <c r="A223" s="41"/>
      <c r="B223" s="15" t="s">
        <v>1394</v>
      </c>
      <c r="C223" s="2" t="s">
        <v>970</v>
      </c>
      <c r="D223" s="2">
        <v>0.53</v>
      </c>
      <c r="E223" s="2">
        <v>1966</v>
      </c>
      <c r="F223" s="2" t="s">
        <v>971</v>
      </c>
      <c r="G223" s="2"/>
      <c r="H223" s="28"/>
      <c r="I223" s="28"/>
      <c r="J223" s="28"/>
      <c r="K223" s="3" t="s">
        <v>962</v>
      </c>
      <c r="L223" s="9">
        <v>320</v>
      </c>
      <c r="M223" s="44" t="s">
        <v>1400</v>
      </c>
      <c r="N223" s="40"/>
      <c r="O223" s="40"/>
      <c r="P223" s="40"/>
      <c r="Q223" s="40"/>
      <c r="R223" s="40"/>
      <c r="S223" s="40"/>
      <c r="T223" s="40"/>
      <c r="U223" s="40"/>
      <c r="V223" s="28" t="s">
        <v>1346</v>
      </c>
    </row>
    <row r="224" spans="1:22" ht="36.75" customHeight="1" x14ac:dyDescent="0.2">
      <c r="A224" s="41"/>
      <c r="B224" s="15"/>
      <c r="C224" s="2"/>
      <c r="D224" s="2"/>
      <c r="E224" s="2"/>
      <c r="F224" s="2"/>
      <c r="G224" s="2"/>
      <c r="H224" s="28"/>
      <c r="I224" s="28"/>
      <c r="J224" s="28"/>
      <c r="K224" s="28" t="s">
        <v>1105</v>
      </c>
      <c r="L224" s="9"/>
      <c r="M224" s="30" t="s">
        <v>1401</v>
      </c>
      <c r="N224" s="9" t="s">
        <v>1172</v>
      </c>
      <c r="O224" s="9" t="s">
        <v>1102</v>
      </c>
      <c r="P224" s="9">
        <v>0.61799999999999999</v>
      </c>
      <c r="Q224" s="9" t="s">
        <v>1176</v>
      </c>
      <c r="R224" s="9" t="s">
        <v>1106</v>
      </c>
      <c r="S224" s="9" t="s">
        <v>1187</v>
      </c>
      <c r="T224" s="9"/>
      <c r="U224" s="9" t="s">
        <v>1188</v>
      </c>
      <c r="V224" s="28" t="s">
        <v>1346</v>
      </c>
    </row>
    <row r="225" spans="1:23" ht="25.5" x14ac:dyDescent="0.2">
      <c r="A225" s="41"/>
      <c r="B225" s="15"/>
      <c r="C225" s="2"/>
      <c r="D225" s="2"/>
      <c r="E225" s="2"/>
      <c r="F225" s="2"/>
      <c r="G225" s="2"/>
      <c r="H225" s="28"/>
      <c r="I225" s="28"/>
      <c r="J225" s="28"/>
      <c r="K225" s="28"/>
      <c r="L225" s="28"/>
      <c r="M225" s="30" t="s">
        <v>1401</v>
      </c>
      <c r="N225" s="9" t="s">
        <v>1172</v>
      </c>
      <c r="O225" s="9" t="s">
        <v>1104</v>
      </c>
      <c r="P225" s="9">
        <v>0.24</v>
      </c>
      <c r="Q225" s="9">
        <v>2005</v>
      </c>
      <c r="R225" s="9" t="s">
        <v>1106</v>
      </c>
      <c r="S225" s="9">
        <v>8</v>
      </c>
      <c r="T225" s="9">
        <v>4</v>
      </c>
      <c r="U225" s="9">
        <v>12</v>
      </c>
      <c r="V225" s="28" t="s">
        <v>1346</v>
      </c>
    </row>
    <row r="226" spans="1:23" ht="48" customHeight="1" x14ac:dyDescent="0.2">
      <c r="A226" s="41"/>
      <c r="B226" s="15"/>
      <c r="C226" s="2"/>
      <c r="D226" s="2"/>
      <c r="E226" s="2"/>
      <c r="F226" s="2"/>
      <c r="G226" s="2"/>
      <c r="H226" s="28"/>
      <c r="I226" s="28"/>
      <c r="J226" s="28"/>
      <c r="K226" s="28"/>
      <c r="L226" s="28"/>
      <c r="M226" s="30" t="s">
        <v>1401</v>
      </c>
      <c r="N226" s="9" t="s">
        <v>1172</v>
      </c>
      <c r="O226" s="9" t="s">
        <v>1108</v>
      </c>
      <c r="P226" s="9">
        <v>0.82499999999999996</v>
      </c>
      <c r="Q226" s="9">
        <v>2012</v>
      </c>
      <c r="R226" s="9" t="s">
        <v>1191</v>
      </c>
      <c r="S226" s="9">
        <v>31</v>
      </c>
      <c r="T226" s="9"/>
      <c r="U226" s="9">
        <v>31</v>
      </c>
      <c r="V226" s="28" t="s">
        <v>1346</v>
      </c>
    </row>
    <row r="227" spans="1:23" ht="44.25" customHeight="1" x14ac:dyDescent="0.2">
      <c r="A227" s="41"/>
      <c r="B227" s="15"/>
      <c r="C227" s="2"/>
      <c r="D227" s="2"/>
      <c r="E227" s="2"/>
      <c r="F227" s="2"/>
      <c r="G227" s="2"/>
      <c r="H227" s="28"/>
      <c r="I227" s="28"/>
      <c r="J227" s="28"/>
      <c r="K227" s="28"/>
      <c r="L227" s="28"/>
      <c r="M227" s="30" t="s">
        <v>1392</v>
      </c>
      <c r="N227" s="9" t="s">
        <v>1172</v>
      </c>
      <c r="O227" s="9" t="s">
        <v>1108</v>
      </c>
      <c r="P227" s="9">
        <v>7.4999999999999997E-2</v>
      </c>
      <c r="Q227" s="9">
        <v>2012</v>
      </c>
      <c r="R227" s="9" t="s">
        <v>1190</v>
      </c>
      <c r="S227" s="9">
        <v>3</v>
      </c>
      <c r="T227" s="9"/>
      <c r="U227" s="9">
        <v>3</v>
      </c>
      <c r="V227" s="28" t="s">
        <v>1346</v>
      </c>
    </row>
    <row r="228" spans="1:23" ht="22.5" customHeight="1" x14ac:dyDescent="0.2">
      <c r="A228" s="41"/>
      <c r="B228" s="15"/>
      <c r="C228" s="2"/>
      <c r="D228" s="2"/>
      <c r="E228" s="2"/>
      <c r="F228" s="2"/>
      <c r="G228" s="2"/>
      <c r="H228" s="28"/>
      <c r="I228" s="28"/>
      <c r="J228" s="28"/>
      <c r="K228" s="28"/>
      <c r="L228" s="28"/>
      <c r="M228" s="30"/>
      <c r="N228" s="9"/>
      <c r="O228" s="9"/>
      <c r="P228" s="9"/>
      <c r="Q228" s="9"/>
      <c r="R228" s="9"/>
      <c r="S228" s="9"/>
      <c r="T228" s="9"/>
      <c r="U228" s="9"/>
      <c r="V228" s="28"/>
    </row>
    <row r="229" spans="1:23" ht="24" customHeight="1" x14ac:dyDescent="0.2">
      <c r="A229" s="41"/>
      <c r="B229" s="15" t="s">
        <v>103</v>
      </c>
      <c r="C229" s="2" t="s">
        <v>1050</v>
      </c>
      <c r="D229" s="2">
        <v>0.2</v>
      </c>
      <c r="E229" s="2">
        <v>1980</v>
      </c>
      <c r="F229" s="2" t="s">
        <v>1046</v>
      </c>
      <c r="G229" s="2"/>
      <c r="H229" s="28"/>
      <c r="I229" s="28"/>
      <c r="J229" s="28"/>
      <c r="K229" s="9" t="s">
        <v>1402</v>
      </c>
      <c r="L229" s="9">
        <v>250</v>
      </c>
      <c r="M229" s="30"/>
      <c r="N229" s="9"/>
      <c r="O229" s="9"/>
      <c r="P229" s="9"/>
      <c r="Q229" s="9"/>
      <c r="R229" s="9"/>
      <c r="S229" s="9"/>
      <c r="T229" s="9"/>
      <c r="U229" s="9"/>
      <c r="V229" s="28" t="s">
        <v>1403</v>
      </c>
    </row>
    <row r="230" spans="1:23" ht="26.25" customHeight="1" x14ac:dyDescent="0.2">
      <c r="A230" s="41"/>
      <c r="B230" s="45"/>
      <c r="C230" s="40"/>
      <c r="D230" s="46"/>
      <c r="E230" s="46"/>
      <c r="F230" s="40"/>
      <c r="G230" s="2"/>
      <c r="H230" s="28"/>
      <c r="I230" s="28"/>
      <c r="J230" s="28"/>
      <c r="K230" s="3" t="s">
        <v>963</v>
      </c>
      <c r="L230" s="9">
        <v>400</v>
      </c>
      <c r="M230" s="44" t="s">
        <v>1404</v>
      </c>
      <c r="N230" s="40"/>
      <c r="O230" s="40"/>
      <c r="P230" s="40"/>
      <c r="Q230" s="40"/>
      <c r="R230" s="40"/>
      <c r="S230" s="40"/>
      <c r="T230" s="40"/>
      <c r="U230" s="40"/>
      <c r="V230" s="48" t="s">
        <v>1346</v>
      </c>
    </row>
    <row r="231" spans="1:23" ht="51" x14ac:dyDescent="0.2">
      <c r="A231" s="41"/>
      <c r="B231" s="15"/>
      <c r="C231" s="2"/>
      <c r="D231" s="2"/>
      <c r="E231" s="2"/>
      <c r="F231" s="2"/>
      <c r="G231" s="2"/>
      <c r="H231" s="28"/>
      <c r="I231" s="28"/>
      <c r="J231" s="28"/>
      <c r="K231" s="28" t="s">
        <v>964</v>
      </c>
      <c r="L231" s="28"/>
      <c r="M231" s="30" t="s">
        <v>1393</v>
      </c>
      <c r="N231" s="9" t="s">
        <v>1172</v>
      </c>
      <c r="O231" s="9" t="s">
        <v>1121</v>
      </c>
      <c r="P231" s="9" t="s">
        <v>1178</v>
      </c>
      <c r="Q231" s="9" t="s">
        <v>1179</v>
      </c>
      <c r="R231" s="9" t="s">
        <v>1180</v>
      </c>
      <c r="S231" s="9" t="s">
        <v>1181</v>
      </c>
      <c r="T231" s="9"/>
      <c r="U231" s="9" t="s">
        <v>1182</v>
      </c>
      <c r="V231" s="28" t="s">
        <v>1346</v>
      </c>
    </row>
    <row r="232" spans="1:23" ht="30.75" customHeight="1" x14ac:dyDescent="0.2">
      <c r="A232" s="41"/>
      <c r="B232" s="15"/>
      <c r="C232" s="2"/>
      <c r="D232" s="2"/>
      <c r="E232" s="2"/>
      <c r="F232" s="2"/>
      <c r="G232" s="2"/>
      <c r="H232" s="28"/>
      <c r="I232" s="28"/>
      <c r="J232" s="28"/>
      <c r="K232" s="28"/>
      <c r="L232" s="28"/>
      <c r="M232" s="30" t="s">
        <v>1393</v>
      </c>
      <c r="N232" s="9" t="s">
        <v>1172</v>
      </c>
      <c r="O232" s="9" t="s">
        <v>1208</v>
      </c>
      <c r="P232" s="9">
        <v>0.24</v>
      </c>
      <c r="Q232" s="9">
        <v>2005</v>
      </c>
      <c r="R232" s="9" t="s">
        <v>1191</v>
      </c>
      <c r="S232" s="9">
        <v>12</v>
      </c>
      <c r="T232" s="9"/>
      <c r="U232" s="9">
        <v>12</v>
      </c>
      <c r="V232" s="28" t="s">
        <v>1346</v>
      </c>
    </row>
    <row r="233" spans="1:23" ht="30.75" customHeight="1" x14ac:dyDescent="0.2">
      <c r="A233" s="41"/>
      <c r="B233" s="15"/>
      <c r="C233" s="2"/>
      <c r="D233" s="2"/>
      <c r="E233" s="2"/>
      <c r="F233" s="2"/>
      <c r="G233" s="2"/>
      <c r="H233" s="28"/>
      <c r="I233" s="28"/>
      <c r="J233" s="28"/>
      <c r="K233" s="28"/>
      <c r="L233" s="28"/>
      <c r="M233" s="30" t="s">
        <v>2234</v>
      </c>
      <c r="N233" s="9" t="s">
        <v>1172</v>
      </c>
      <c r="O233" s="9" t="s">
        <v>1121</v>
      </c>
      <c r="P233" s="9">
        <v>0.34</v>
      </c>
      <c r="Q233" s="9">
        <v>2015</v>
      </c>
      <c r="R233" s="9" t="s">
        <v>2235</v>
      </c>
      <c r="S233" s="9">
        <v>13</v>
      </c>
      <c r="T233" s="9"/>
      <c r="U233" s="9">
        <v>13</v>
      </c>
      <c r="V233" s="28" t="s">
        <v>1346</v>
      </c>
    </row>
    <row r="234" spans="1:23" ht="29.25" customHeight="1" x14ac:dyDescent="0.2">
      <c r="A234" s="41"/>
      <c r="B234" s="15"/>
      <c r="C234" s="2"/>
      <c r="D234" s="2"/>
      <c r="E234" s="2"/>
      <c r="F234" s="2"/>
      <c r="G234" s="2"/>
      <c r="H234" s="28"/>
      <c r="I234" s="28"/>
      <c r="J234" s="28"/>
      <c r="K234" s="3" t="s">
        <v>965</v>
      </c>
      <c r="L234" s="9">
        <v>630</v>
      </c>
      <c r="M234" s="30" t="s">
        <v>1405</v>
      </c>
      <c r="N234" s="9"/>
      <c r="O234" s="9"/>
      <c r="P234" s="9"/>
      <c r="Q234" s="9"/>
      <c r="R234" s="9"/>
      <c r="S234" s="9"/>
      <c r="T234" s="9"/>
      <c r="U234" s="9"/>
      <c r="V234" s="28" t="s">
        <v>1346</v>
      </c>
    </row>
    <row r="235" spans="1:23" ht="25.5" x14ac:dyDescent="0.2">
      <c r="A235" s="41"/>
      <c r="B235" s="15"/>
      <c r="C235" s="2"/>
      <c r="D235" s="2"/>
      <c r="E235" s="2"/>
      <c r="F235" s="2"/>
      <c r="G235" s="2"/>
      <c r="H235" s="28"/>
      <c r="I235" s="28"/>
      <c r="J235" s="28"/>
      <c r="K235" s="28" t="s">
        <v>948</v>
      </c>
      <c r="L235" s="28"/>
      <c r="M235" s="30"/>
      <c r="N235" s="9"/>
      <c r="O235" s="9"/>
      <c r="P235" s="9"/>
      <c r="Q235" s="9"/>
      <c r="R235" s="9"/>
      <c r="S235" s="9"/>
      <c r="T235" s="9"/>
      <c r="U235" s="9"/>
      <c r="V235" s="28"/>
    </row>
    <row r="236" spans="1:23" ht="27" customHeight="1" x14ac:dyDescent="0.2">
      <c r="A236" s="41"/>
      <c r="B236" s="15"/>
      <c r="C236" s="2"/>
      <c r="D236" s="2"/>
      <c r="E236" s="2"/>
      <c r="F236" s="2"/>
      <c r="G236" s="2"/>
      <c r="H236" s="28"/>
      <c r="I236" s="28"/>
      <c r="J236" s="28"/>
      <c r="K236" s="3" t="s">
        <v>966</v>
      </c>
      <c r="M236" s="30" t="s">
        <v>1407</v>
      </c>
      <c r="N236" s="9"/>
      <c r="O236" s="9"/>
      <c r="P236" s="9"/>
      <c r="Q236" s="9"/>
      <c r="R236" s="9"/>
      <c r="S236" s="9"/>
      <c r="T236" s="9"/>
      <c r="U236" s="9"/>
      <c r="V236" s="28" t="s">
        <v>1346</v>
      </c>
      <c r="W236" s="32" t="s">
        <v>2289</v>
      </c>
    </row>
    <row r="237" spans="1:23" ht="22.5" customHeight="1" x14ac:dyDescent="0.2">
      <c r="A237" s="41"/>
      <c r="B237" s="15"/>
      <c r="C237" s="2"/>
      <c r="D237" s="2"/>
      <c r="E237" s="2"/>
      <c r="F237" s="2"/>
      <c r="G237" s="2"/>
      <c r="H237" s="28"/>
      <c r="I237" s="28"/>
      <c r="J237" s="28"/>
      <c r="K237" s="28" t="s">
        <v>1406</v>
      </c>
      <c r="L237" s="28"/>
      <c r="M237" s="30" t="s">
        <v>1408</v>
      </c>
      <c r="N237" s="9" t="s">
        <v>1080</v>
      </c>
      <c r="O237" s="9" t="s">
        <v>1409</v>
      </c>
      <c r="P237" s="9"/>
      <c r="Q237" s="9"/>
      <c r="R237" s="9"/>
      <c r="S237" s="9"/>
      <c r="T237" s="9"/>
      <c r="U237" s="9"/>
      <c r="V237" s="28" t="s">
        <v>1346</v>
      </c>
    </row>
    <row r="238" spans="1:23" ht="25.5" x14ac:dyDescent="0.2">
      <c r="A238" s="41"/>
      <c r="B238" s="15"/>
      <c r="C238" s="2"/>
      <c r="D238" s="2"/>
      <c r="E238" s="2"/>
      <c r="F238" s="2"/>
      <c r="G238" s="2"/>
      <c r="H238" s="28"/>
      <c r="I238" s="28"/>
      <c r="J238" s="28"/>
      <c r="K238" s="28"/>
      <c r="L238" s="28"/>
      <c r="M238" s="30" t="s">
        <v>1410</v>
      </c>
      <c r="N238" s="9" t="s">
        <v>1411</v>
      </c>
      <c r="O238" s="9" t="s">
        <v>1412</v>
      </c>
      <c r="P238" s="9">
        <v>0.85899999999999999</v>
      </c>
      <c r="Q238" s="9">
        <v>1963</v>
      </c>
      <c r="R238" s="9"/>
      <c r="S238" s="9"/>
      <c r="T238" s="9"/>
      <c r="U238" s="9"/>
      <c r="V238" s="28" t="s">
        <v>1346</v>
      </c>
    </row>
    <row r="239" spans="1:23" x14ac:dyDescent="0.2">
      <c r="A239" s="41"/>
      <c r="B239" s="15"/>
      <c r="C239" s="2"/>
      <c r="D239" s="2"/>
      <c r="E239" s="2"/>
      <c r="F239" s="2"/>
      <c r="G239" s="2"/>
      <c r="H239" s="28"/>
      <c r="I239" s="28"/>
      <c r="J239" s="28"/>
      <c r="K239" s="28"/>
      <c r="L239" s="28"/>
      <c r="M239" s="30" t="s">
        <v>2277</v>
      </c>
      <c r="N239" s="9" t="s">
        <v>2276</v>
      </c>
      <c r="O239" s="9" t="s">
        <v>2275</v>
      </c>
      <c r="P239" s="9">
        <v>0.62</v>
      </c>
      <c r="Q239" s="9">
        <v>2016</v>
      </c>
      <c r="R239" s="9"/>
      <c r="S239" s="9"/>
      <c r="T239" s="9"/>
      <c r="U239" s="9"/>
      <c r="V239" s="28"/>
    </row>
    <row r="240" spans="1:23" x14ac:dyDescent="0.2">
      <c r="A240" s="41"/>
      <c r="B240" s="15"/>
      <c r="C240" s="2"/>
      <c r="D240" s="2"/>
      <c r="E240" s="2"/>
      <c r="F240" s="2"/>
      <c r="G240" s="2"/>
      <c r="H240" s="28"/>
      <c r="I240" s="28"/>
      <c r="J240" s="28"/>
      <c r="K240" s="28" t="s">
        <v>2290</v>
      </c>
      <c r="L240" s="9" t="s">
        <v>246</v>
      </c>
      <c r="M240" s="30" t="s">
        <v>2291</v>
      </c>
      <c r="N240" s="9"/>
      <c r="O240" s="9"/>
      <c r="P240" s="9"/>
      <c r="Q240" s="9"/>
      <c r="R240" s="9"/>
      <c r="S240" s="9"/>
      <c r="T240" s="9"/>
      <c r="U240" s="9"/>
      <c r="V240" s="28"/>
    </row>
    <row r="241" spans="1:22" x14ac:dyDescent="0.2">
      <c r="A241" s="41"/>
      <c r="B241" s="15"/>
      <c r="C241" s="2"/>
      <c r="D241" s="2"/>
      <c r="E241" s="2"/>
      <c r="F241" s="2"/>
      <c r="G241" s="2"/>
      <c r="H241" s="28"/>
      <c r="I241" s="28"/>
      <c r="J241" s="28"/>
      <c r="K241" s="28"/>
      <c r="L241" s="28"/>
      <c r="M241" s="30"/>
      <c r="N241" s="9"/>
      <c r="O241" s="9"/>
      <c r="P241" s="9"/>
      <c r="Q241" s="9"/>
      <c r="R241" s="9"/>
      <c r="S241" s="9"/>
      <c r="T241" s="9"/>
      <c r="U241" s="9"/>
      <c r="V241" s="28"/>
    </row>
    <row r="242" spans="1:22" x14ac:dyDescent="0.2">
      <c r="A242" s="41"/>
      <c r="B242" s="15"/>
      <c r="C242" s="2"/>
      <c r="D242" s="2"/>
      <c r="E242" s="2"/>
      <c r="F242" s="2"/>
      <c r="G242" s="2"/>
      <c r="H242" s="28"/>
      <c r="I242" s="28"/>
      <c r="J242" s="28"/>
      <c r="K242" s="28"/>
      <c r="L242" s="28"/>
      <c r="M242" s="30"/>
      <c r="N242" s="9"/>
      <c r="O242" s="9"/>
      <c r="P242" s="9"/>
      <c r="Q242" s="9"/>
      <c r="R242" s="9"/>
      <c r="S242" s="9"/>
      <c r="T242" s="9"/>
      <c r="U242" s="9"/>
      <c r="V242" s="28"/>
    </row>
    <row r="243" spans="1:22" x14ac:dyDescent="0.2">
      <c r="A243" s="41"/>
      <c r="B243" s="15"/>
      <c r="C243" s="2"/>
      <c r="D243" s="2"/>
      <c r="E243" s="2"/>
      <c r="F243" s="2"/>
      <c r="G243" s="2"/>
      <c r="H243" s="28"/>
      <c r="I243" s="28"/>
      <c r="J243" s="28"/>
      <c r="K243" s="28"/>
      <c r="L243" s="28"/>
      <c r="M243" s="30"/>
      <c r="N243" s="9"/>
      <c r="O243" s="9"/>
      <c r="P243" s="9"/>
      <c r="Q243" s="9"/>
      <c r="R243" s="9"/>
      <c r="S243" s="9"/>
      <c r="T243" s="9"/>
      <c r="U243" s="9"/>
      <c r="V243" s="28"/>
    </row>
    <row r="244" spans="1:22" x14ac:dyDescent="0.2">
      <c r="A244" s="41"/>
      <c r="B244" s="15"/>
      <c r="C244" s="2"/>
      <c r="D244" s="2"/>
      <c r="E244" s="2"/>
      <c r="F244" s="2"/>
      <c r="G244" s="2"/>
      <c r="H244" s="28"/>
      <c r="I244" s="28"/>
      <c r="J244" s="28"/>
      <c r="K244" s="28"/>
      <c r="L244" s="28"/>
      <c r="M244" s="30"/>
      <c r="N244" s="9"/>
      <c r="O244" s="9"/>
      <c r="P244" s="9"/>
      <c r="Q244" s="9"/>
      <c r="R244" s="9"/>
      <c r="S244" s="9"/>
      <c r="T244" s="9"/>
      <c r="U244" s="9"/>
      <c r="V244" s="28"/>
    </row>
    <row r="245" spans="1:22" x14ac:dyDescent="0.2">
      <c r="A245" s="41"/>
      <c r="B245" s="15"/>
      <c r="C245" s="2"/>
      <c r="D245" s="2"/>
      <c r="E245" s="2"/>
      <c r="F245" s="2"/>
      <c r="G245" s="2"/>
      <c r="H245" s="28"/>
      <c r="I245" s="28"/>
      <c r="J245" s="28"/>
      <c r="K245" s="28"/>
      <c r="L245" s="28"/>
      <c r="M245" s="30"/>
      <c r="N245" s="9"/>
      <c r="O245" s="9"/>
      <c r="P245" s="9"/>
      <c r="Q245" s="9"/>
      <c r="R245" s="9"/>
      <c r="S245" s="9"/>
      <c r="T245" s="9"/>
      <c r="U245" s="9"/>
      <c r="V245" s="28"/>
    </row>
    <row r="246" spans="1:22" ht="34.5" customHeight="1" x14ac:dyDescent="0.2">
      <c r="A246" s="41"/>
      <c r="B246" s="15"/>
      <c r="C246" s="2"/>
      <c r="D246" s="2"/>
      <c r="E246" s="2"/>
      <c r="F246" s="2"/>
      <c r="G246" s="2"/>
      <c r="H246" s="28"/>
      <c r="I246" s="28"/>
      <c r="J246" s="28"/>
      <c r="K246" s="3" t="s">
        <v>967</v>
      </c>
      <c r="L246" s="9" t="s">
        <v>246</v>
      </c>
      <c r="M246" s="30" t="s">
        <v>1413</v>
      </c>
      <c r="N246" s="9"/>
      <c r="O246" s="9"/>
      <c r="P246" s="9"/>
      <c r="Q246" s="9"/>
      <c r="R246" s="9"/>
      <c r="S246" s="9"/>
      <c r="T246" s="9"/>
      <c r="U246" s="9"/>
      <c r="V246" s="28" t="s">
        <v>1346</v>
      </c>
    </row>
    <row r="247" spans="1:22" ht="25.5" x14ac:dyDescent="0.2">
      <c r="A247" s="41"/>
      <c r="B247" s="15"/>
      <c r="C247" s="2"/>
      <c r="D247" s="2"/>
      <c r="E247" s="2"/>
      <c r="F247" s="2"/>
      <c r="G247" s="2"/>
      <c r="H247" s="28"/>
      <c r="I247" s="28"/>
      <c r="J247" s="28"/>
      <c r="K247" s="28" t="s">
        <v>968</v>
      </c>
      <c r="L247" s="28"/>
      <c r="M247" s="30"/>
      <c r="N247" s="9"/>
      <c r="O247" s="9"/>
      <c r="P247" s="9"/>
      <c r="Q247" s="9"/>
      <c r="R247" s="9"/>
      <c r="S247" s="9"/>
      <c r="T247" s="9"/>
      <c r="U247" s="9"/>
      <c r="V247" s="28"/>
    </row>
    <row r="248" spans="1:22" ht="41.25" customHeight="1" x14ac:dyDescent="0.2">
      <c r="A248" s="41"/>
      <c r="B248" s="15"/>
      <c r="C248" s="2"/>
      <c r="D248" s="2"/>
      <c r="E248" s="2"/>
      <c r="F248" s="2"/>
      <c r="G248" s="2"/>
      <c r="H248" s="28"/>
      <c r="I248" s="28"/>
      <c r="J248" s="28"/>
      <c r="K248" s="3" t="s">
        <v>1051</v>
      </c>
      <c r="L248" s="9">
        <v>400</v>
      </c>
      <c r="M248" s="30" t="s">
        <v>1414</v>
      </c>
      <c r="N248" s="9"/>
      <c r="O248" s="9"/>
      <c r="P248" s="9"/>
      <c r="Q248" s="9"/>
      <c r="R248" s="9"/>
      <c r="S248" s="9"/>
      <c r="T248" s="9"/>
      <c r="U248" s="9"/>
      <c r="V248" s="28" t="s">
        <v>1346</v>
      </c>
    </row>
    <row r="249" spans="1:22" ht="25.5" x14ac:dyDescent="0.2">
      <c r="A249" s="41"/>
      <c r="B249" s="15"/>
      <c r="C249" s="2"/>
      <c r="D249" s="2"/>
      <c r="E249" s="2"/>
      <c r="F249" s="2"/>
      <c r="G249" s="2"/>
      <c r="H249" s="28"/>
      <c r="I249" s="28"/>
      <c r="J249" s="28"/>
      <c r="K249" s="28" t="s">
        <v>1052</v>
      </c>
      <c r="L249" s="28"/>
      <c r="M249" s="30"/>
      <c r="N249" s="9"/>
      <c r="O249" s="9"/>
      <c r="P249" s="9"/>
      <c r="Q249" s="9"/>
      <c r="R249" s="9"/>
      <c r="S249" s="9"/>
      <c r="T249" s="9"/>
      <c r="U249" s="9"/>
      <c r="V249" s="28"/>
    </row>
    <row r="250" spans="1:22" x14ac:dyDescent="0.2">
      <c r="A250" s="41"/>
      <c r="B250" s="15"/>
      <c r="C250" s="2"/>
      <c r="D250" s="2"/>
      <c r="E250" s="2"/>
      <c r="F250" s="2"/>
      <c r="G250" s="2"/>
      <c r="H250" s="28"/>
      <c r="I250" s="28"/>
      <c r="J250" s="28"/>
      <c r="K250" s="28"/>
      <c r="L250" s="28"/>
      <c r="M250" s="30"/>
      <c r="N250" s="9"/>
      <c r="O250" s="9"/>
      <c r="P250" s="9"/>
      <c r="Q250" s="9"/>
      <c r="R250" s="9"/>
      <c r="S250" s="9"/>
      <c r="T250" s="9"/>
      <c r="U250" s="9"/>
      <c r="V250" s="28"/>
    </row>
    <row r="251" spans="1:22" ht="32.25" customHeight="1" x14ac:dyDescent="0.2">
      <c r="A251" s="41"/>
      <c r="B251" s="15"/>
      <c r="C251" s="2"/>
      <c r="D251" s="2"/>
      <c r="E251" s="2"/>
      <c r="F251" s="2"/>
      <c r="G251" s="2"/>
      <c r="H251" s="28"/>
      <c r="I251" s="28"/>
      <c r="J251" s="28"/>
      <c r="K251" s="10" t="s">
        <v>1109</v>
      </c>
      <c r="L251" s="9">
        <v>630</v>
      </c>
      <c r="M251" s="44" t="s">
        <v>1415</v>
      </c>
      <c r="N251" s="40"/>
      <c r="O251" s="40"/>
      <c r="P251" s="40"/>
      <c r="Q251" s="40"/>
      <c r="R251" s="40"/>
      <c r="S251" s="40"/>
      <c r="T251" s="40"/>
      <c r="U251" s="40"/>
      <c r="V251" s="46"/>
    </row>
    <row r="252" spans="1:22" ht="41.25" customHeight="1" x14ac:dyDescent="0.2">
      <c r="A252" s="41"/>
      <c r="B252" s="15"/>
      <c r="C252" s="2"/>
      <c r="D252" s="2"/>
      <c r="E252" s="2"/>
      <c r="F252" s="2"/>
      <c r="G252" s="2"/>
      <c r="H252" s="28"/>
      <c r="I252" s="28"/>
      <c r="J252" s="28"/>
      <c r="K252" s="28" t="s">
        <v>1110</v>
      </c>
      <c r="L252" s="9"/>
      <c r="M252" s="30" t="s">
        <v>2144</v>
      </c>
      <c r="N252" s="9" t="s">
        <v>1080</v>
      </c>
      <c r="O252" s="9" t="s">
        <v>1111</v>
      </c>
      <c r="P252" s="9">
        <v>1.79</v>
      </c>
      <c r="Q252" s="9">
        <v>2012</v>
      </c>
      <c r="R252" s="9" t="s">
        <v>1204</v>
      </c>
      <c r="S252" s="9">
        <v>31</v>
      </c>
      <c r="T252" s="9">
        <v>2</v>
      </c>
      <c r="U252" s="9">
        <v>33</v>
      </c>
      <c r="V252" s="28" t="s">
        <v>1346</v>
      </c>
    </row>
    <row r="253" spans="1:22" ht="76.5" customHeight="1" x14ac:dyDescent="0.2">
      <c r="A253" s="41"/>
      <c r="B253" s="15"/>
      <c r="C253" s="2"/>
      <c r="D253" s="2"/>
      <c r="E253" s="2"/>
      <c r="F253" s="2"/>
      <c r="G253" s="2"/>
      <c r="H253" s="28"/>
      <c r="I253" s="28"/>
      <c r="J253" s="28"/>
      <c r="L253" s="28"/>
      <c r="M253" s="30" t="s">
        <v>2145</v>
      </c>
      <c r="N253" s="9" t="s">
        <v>1172</v>
      </c>
      <c r="O253" s="9" t="s">
        <v>1110</v>
      </c>
      <c r="P253" s="9">
        <v>0.47599999999999998</v>
      </c>
      <c r="Q253" s="9">
        <v>2012</v>
      </c>
      <c r="R253" s="9" t="s">
        <v>1204</v>
      </c>
      <c r="S253" s="9">
        <v>24</v>
      </c>
      <c r="T253" s="9"/>
      <c r="U253" s="9">
        <v>24</v>
      </c>
      <c r="V253" s="28" t="s">
        <v>1346</v>
      </c>
    </row>
    <row r="254" spans="1:22" ht="52.5" customHeight="1" x14ac:dyDescent="0.2">
      <c r="A254" s="41"/>
      <c r="B254" s="15"/>
      <c r="C254" s="2"/>
      <c r="E254" s="2"/>
      <c r="F254" s="2"/>
      <c r="G254" s="2"/>
      <c r="H254" s="28"/>
      <c r="I254" s="28"/>
      <c r="J254" s="28"/>
      <c r="K254" s="28"/>
      <c r="L254" s="28"/>
      <c r="M254" s="30" t="s">
        <v>1391</v>
      </c>
      <c r="N254" s="9" t="s">
        <v>1172</v>
      </c>
      <c r="O254" s="9" t="s">
        <v>1104</v>
      </c>
      <c r="P254" s="9">
        <v>0.68</v>
      </c>
      <c r="Q254" s="9">
        <v>2013</v>
      </c>
      <c r="R254" s="9" t="s">
        <v>1112</v>
      </c>
      <c r="S254" s="9">
        <v>28</v>
      </c>
      <c r="T254" s="9"/>
      <c r="U254" s="9">
        <v>28</v>
      </c>
      <c r="V254" s="28" t="s">
        <v>1346</v>
      </c>
    </row>
    <row r="255" spans="1:22" ht="58.5" customHeight="1" x14ac:dyDescent="0.2">
      <c r="A255" s="41"/>
      <c r="B255" s="16"/>
      <c r="C255" s="9"/>
      <c r="D255" s="28"/>
      <c r="E255" s="28"/>
      <c r="F255" s="9"/>
      <c r="G255" s="28"/>
      <c r="H255" s="28"/>
      <c r="I255" s="28"/>
      <c r="J255" s="28"/>
      <c r="K255" s="28"/>
      <c r="L255" s="28"/>
      <c r="M255" s="30" t="s">
        <v>1392</v>
      </c>
      <c r="N255" s="9" t="s">
        <v>1172</v>
      </c>
      <c r="O255" s="9" t="s">
        <v>1114</v>
      </c>
      <c r="P255" s="9">
        <v>0.35399999999999998</v>
      </c>
      <c r="Q255" s="9">
        <v>2012</v>
      </c>
      <c r="R255" s="9" t="s">
        <v>1207</v>
      </c>
      <c r="S255" s="9">
        <v>18</v>
      </c>
      <c r="T255" s="9"/>
      <c r="U255" s="9">
        <v>18</v>
      </c>
      <c r="V255" s="28" t="s">
        <v>1346</v>
      </c>
    </row>
    <row r="256" spans="1:22" ht="32.25" customHeight="1" x14ac:dyDescent="0.2">
      <c r="A256" s="41"/>
      <c r="B256" s="42"/>
      <c r="C256" s="9"/>
      <c r="D256" s="28"/>
      <c r="E256" s="28"/>
      <c r="F256" s="9"/>
      <c r="G256" s="28"/>
      <c r="H256" s="28"/>
      <c r="I256" s="28"/>
      <c r="J256" s="28"/>
      <c r="K256" s="28"/>
      <c r="L256" s="28"/>
      <c r="M256" s="30" t="s">
        <v>1391</v>
      </c>
      <c r="N256" s="9" t="s">
        <v>1172</v>
      </c>
      <c r="O256" s="9" t="s">
        <v>1115</v>
      </c>
      <c r="P256" s="9">
        <v>0.73699999999999999</v>
      </c>
      <c r="Q256" s="9">
        <v>2012</v>
      </c>
      <c r="R256" s="9" t="s">
        <v>1112</v>
      </c>
      <c r="S256" s="9">
        <v>31</v>
      </c>
      <c r="T256" s="9"/>
      <c r="U256" s="9">
        <v>31</v>
      </c>
      <c r="V256" s="28" t="s">
        <v>1346</v>
      </c>
    </row>
    <row r="257" spans="1:22" ht="27" customHeight="1" x14ac:dyDescent="0.2">
      <c r="A257" s="41"/>
      <c r="B257" s="42"/>
      <c r="C257" s="9"/>
      <c r="D257" s="28"/>
      <c r="E257" s="28"/>
      <c r="F257" s="9"/>
      <c r="G257" s="28"/>
      <c r="H257" s="28"/>
      <c r="I257" s="28"/>
      <c r="J257" s="28"/>
      <c r="K257" s="28"/>
      <c r="L257" s="28"/>
      <c r="M257" s="30" t="s">
        <v>1391</v>
      </c>
      <c r="N257" s="9" t="s">
        <v>1172</v>
      </c>
      <c r="O257" s="9" t="s">
        <v>1116</v>
      </c>
      <c r="P257" s="9">
        <v>0.7</v>
      </c>
      <c r="Q257" s="9">
        <v>2008</v>
      </c>
      <c r="R257" s="9" t="s">
        <v>1112</v>
      </c>
      <c r="S257" s="9">
        <v>42</v>
      </c>
      <c r="T257" s="9"/>
      <c r="U257" s="9">
        <v>42</v>
      </c>
      <c r="V257" s="28" t="s">
        <v>1346</v>
      </c>
    </row>
    <row r="258" spans="1:22" ht="40.5" customHeight="1" x14ac:dyDescent="0.2">
      <c r="A258" s="43"/>
      <c r="B258" s="42" t="s">
        <v>1419</v>
      </c>
      <c r="C258" s="9" t="s">
        <v>1160</v>
      </c>
      <c r="D258" s="28">
        <v>0.38</v>
      </c>
      <c r="E258" s="28">
        <v>2012</v>
      </c>
      <c r="F258" s="9" t="s">
        <v>1046</v>
      </c>
      <c r="G258" s="28"/>
      <c r="H258" s="9">
        <v>2</v>
      </c>
      <c r="I258" s="9">
        <v>5</v>
      </c>
      <c r="J258" s="9">
        <v>7</v>
      </c>
      <c r="K258" s="3" t="s">
        <v>2101</v>
      </c>
      <c r="L258" s="9">
        <v>250</v>
      </c>
      <c r="M258" s="44" t="s">
        <v>1417</v>
      </c>
      <c r="N258" s="40"/>
      <c r="O258" s="40"/>
      <c r="P258" s="40"/>
      <c r="Q258" s="40"/>
      <c r="R258" s="40"/>
      <c r="S258" s="40"/>
      <c r="T258" s="40"/>
      <c r="U258" s="40"/>
      <c r="V258" s="48" t="s">
        <v>1418</v>
      </c>
    </row>
    <row r="259" spans="1:22" ht="45" customHeight="1" x14ac:dyDescent="0.2">
      <c r="A259" s="41"/>
      <c r="B259" s="42"/>
      <c r="C259" s="9"/>
      <c r="D259" s="28"/>
      <c r="E259" s="28"/>
      <c r="F259" s="9"/>
      <c r="G259" s="28"/>
      <c r="H259" s="9"/>
      <c r="I259" s="9"/>
      <c r="J259" s="9"/>
      <c r="K259" s="28"/>
      <c r="L259" s="9"/>
      <c r="M259" s="30" t="s">
        <v>2146</v>
      </c>
      <c r="N259" s="9" t="s">
        <v>1172</v>
      </c>
      <c r="O259" s="9" t="s">
        <v>1118</v>
      </c>
      <c r="P259" s="9">
        <v>0.67800000000000005</v>
      </c>
      <c r="Q259" s="9">
        <v>2011</v>
      </c>
      <c r="R259" s="9" t="s">
        <v>1195</v>
      </c>
      <c r="S259" s="9">
        <v>22</v>
      </c>
      <c r="T259" s="9"/>
      <c r="U259" s="9">
        <v>22</v>
      </c>
      <c r="V259" s="28" t="s">
        <v>1346</v>
      </c>
    </row>
    <row r="260" spans="1:22" ht="38.25" customHeight="1" x14ac:dyDescent="0.2">
      <c r="A260" s="41"/>
      <c r="B260" s="42"/>
      <c r="C260" s="9"/>
      <c r="D260" s="28"/>
      <c r="E260" s="28"/>
      <c r="F260" s="9"/>
      <c r="G260" s="28"/>
      <c r="H260" s="9"/>
      <c r="I260" s="9"/>
      <c r="J260" s="9"/>
      <c r="K260" s="28"/>
      <c r="L260" s="9"/>
      <c r="M260" s="30" t="s">
        <v>2146</v>
      </c>
      <c r="N260" s="9" t="s">
        <v>1172</v>
      </c>
      <c r="O260" s="9" t="s">
        <v>1200</v>
      </c>
      <c r="P260" s="9">
        <v>0.27500000000000002</v>
      </c>
      <c r="Q260" s="9">
        <v>2011</v>
      </c>
      <c r="R260" s="9" t="s">
        <v>1201</v>
      </c>
      <c r="S260" s="9">
        <v>12</v>
      </c>
      <c r="T260" s="9"/>
      <c r="U260" s="9">
        <v>12</v>
      </c>
      <c r="V260" s="28" t="s">
        <v>1346</v>
      </c>
    </row>
    <row r="261" spans="1:22" ht="35.25" customHeight="1" x14ac:dyDescent="0.2">
      <c r="A261" s="41"/>
      <c r="B261" s="42"/>
      <c r="C261" s="9"/>
      <c r="D261" s="28"/>
      <c r="E261" s="28"/>
      <c r="F261" s="9"/>
      <c r="G261" s="28"/>
      <c r="H261" s="9"/>
      <c r="I261" s="9"/>
      <c r="J261" s="9"/>
      <c r="K261" s="28"/>
      <c r="L261" s="9"/>
      <c r="M261" s="30" t="s">
        <v>1401</v>
      </c>
      <c r="N261" s="9" t="s">
        <v>1172</v>
      </c>
      <c r="O261" s="9" t="s">
        <v>1110</v>
      </c>
      <c r="P261" s="9">
        <v>0.38</v>
      </c>
      <c r="Q261" s="9">
        <v>2012</v>
      </c>
      <c r="R261" s="9" t="s">
        <v>1112</v>
      </c>
      <c r="S261" s="9">
        <v>19</v>
      </c>
      <c r="T261" s="9"/>
      <c r="U261" s="9">
        <v>19</v>
      </c>
      <c r="V261" s="28" t="s">
        <v>1346</v>
      </c>
    </row>
    <row r="262" spans="1:22" ht="46.5" customHeight="1" x14ac:dyDescent="0.2">
      <c r="A262" s="41"/>
      <c r="B262" s="42" t="s">
        <v>1420</v>
      </c>
      <c r="C262" s="9" t="s">
        <v>1161</v>
      </c>
      <c r="D262" s="28">
        <v>4.3099999999999996</v>
      </c>
      <c r="E262" s="28">
        <v>1969</v>
      </c>
      <c r="F262" s="9" t="s">
        <v>1046</v>
      </c>
      <c r="G262" s="28"/>
      <c r="H262" s="9">
        <v>33</v>
      </c>
      <c r="I262" s="9">
        <v>24</v>
      </c>
      <c r="J262" s="9">
        <v>57</v>
      </c>
      <c r="K262" s="3" t="s">
        <v>1421</v>
      </c>
      <c r="L262" s="9">
        <v>400</v>
      </c>
      <c r="M262" s="30" t="s">
        <v>1422</v>
      </c>
      <c r="N262" s="9"/>
      <c r="O262" s="9"/>
      <c r="P262" s="9"/>
      <c r="Q262" s="9"/>
      <c r="R262" s="9"/>
      <c r="S262" s="9"/>
      <c r="T262" s="9"/>
      <c r="U262" s="9"/>
      <c r="V262" s="28" t="s">
        <v>1346</v>
      </c>
    </row>
    <row r="263" spans="1:22" ht="33.75" customHeight="1" x14ac:dyDescent="0.2">
      <c r="A263" s="41"/>
      <c r="B263" s="42"/>
      <c r="C263" s="9"/>
      <c r="D263" s="28"/>
      <c r="E263" s="28"/>
      <c r="F263" s="9"/>
      <c r="G263" s="28"/>
      <c r="H263" s="9"/>
      <c r="I263" s="9"/>
      <c r="J263" s="9"/>
      <c r="K263" s="3" t="s">
        <v>2293</v>
      </c>
      <c r="L263" s="9">
        <v>400</v>
      </c>
      <c r="M263" s="30"/>
      <c r="N263" s="9"/>
      <c r="O263" s="9"/>
      <c r="P263" s="9"/>
      <c r="Q263" s="9"/>
      <c r="R263" s="9"/>
      <c r="S263" s="9"/>
      <c r="T263" s="9"/>
      <c r="U263" s="9"/>
      <c r="V263" s="28" t="s">
        <v>1346</v>
      </c>
    </row>
    <row r="264" spans="1:22" x14ac:dyDescent="0.2">
      <c r="A264" s="41"/>
      <c r="B264" s="42"/>
      <c r="C264" s="9"/>
      <c r="D264" s="28"/>
      <c r="E264" s="28"/>
      <c r="F264" s="9"/>
      <c r="G264" s="28"/>
      <c r="H264" s="9"/>
      <c r="I264" s="9"/>
      <c r="J264" s="9"/>
      <c r="K264" s="28"/>
      <c r="L264" s="9"/>
      <c r="M264" s="30"/>
      <c r="N264" s="9"/>
      <c r="O264" s="9"/>
      <c r="P264" s="9"/>
      <c r="Q264" s="9"/>
      <c r="R264" s="9"/>
      <c r="S264" s="9"/>
      <c r="T264" s="9"/>
      <c r="U264" s="9"/>
      <c r="V264" s="28"/>
    </row>
    <row r="265" spans="1:22" x14ac:dyDescent="0.2">
      <c r="A265" s="41">
        <v>4</v>
      </c>
      <c r="B265" s="38"/>
      <c r="C265" s="842" t="s">
        <v>53</v>
      </c>
      <c r="D265" s="850"/>
      <c r="E265" s="850"/>
      <c r="F265" s="850"/>
      <c r="G265" s="850"/>
      <c r="H265" s="850"/>
      <c r="I265" s="850"/>
      <c r="J265" s="850"/>
      <c r="K265" s="850"/>
      <c r="L265" s="850"/>
      <c r="M265" s="30"/>
      <c r="N265" s="9"/>
      <c r="O265" s="9"/>
      <c r="P265" s="9"/>
      <c r="Q265" s="9"/>
      <c r="R265" s="4"/>
      <c r="S265" s="9"/>
      <c r="T265" s="9"/>
      <c r="U265" s="9"/>
      <c r="V265" s="28"/>
    </row>
    <row r="266" spans="1:22" ht="63.75" customHeight="1" x14ac:dyDescent="0.2">
      <c r="A266" s="37"/>
      <c r="B266" s="15" t="s">
        <v>1424</v>
      </c>
      <c r="C266" s="9" t="s">
        <v>197</v>
      </c>
      <c r="D266" s="9">
        <v>0.91</v>
      </c>
      <c r="E266" s="9">
        <v>1989</v>
      </c>
      <c r="F266" s="9" t="s">
        <v>45</v>
      </c>
      <c r="G266" s="9" t="s">
        <v>1127</v>
      </c>
      <c r="H266" s="28"/>
      <c r="I266" s="28"/>
      <c r="J266" s="28"/>
      <c r="K266" s="3" t="s">
        <v>2098</v>
      </c>
      <c r="L266" s="9" t="s">
        <v>404</v>
      </c>
      <c r="M266" s="44" t="s">
        <v>1423</v>
      </c>
      <c r="N266" s="40"/>
      <c r="O266" s="40"/>
      <c r="P266" s="40"/>
      <c r="Q266" s="40"/>
      <c r="R266" s="40"/>
      <c r="S266" s="40"/>
      <c r="T266" s="40"/>
      <c r="U266" s="40"/>
      <c r="V266" s="28" t="s">
        <v>1346</v>
      </c>
    </row>
    <row r="267" spans="1:22" ht="51" x14ac:dyDescent="0.2">
      <c r="A267" s="41"/>
      <c r="B267" s="15" t="s">
        <v>1425</v>
      </c>
      <c r="C267" s="2" t="s">
        <v>196</v>
      </c>
      <c r="D267" s="2">
        <v>0.14000000000000001</v>
      </c>
      <c r="E267" s="2">
        <v>1989</v>
      </c>
      <c r="F267" s="9" t="s">
        <v>45</v>
      </c>
      <c r="G267" s="9" t="s">
        <v>1128</v>
      </c>
      <c r="H267" s="28"/>
      <c r="I267" s="28"/>
      <c r="J267" s="28"/>
      <c r="K267" s="28" t="s">
        <v>1435</v>
      </c>
      <c r="L267" s="28"/>
      <c r="M267" s="11" t="s">
        <v>1436</v>
      </c>
      <c r="N267" s="4" t="s">
        <v>405</v>
      </c>
      <c r="O267" s="4" t="s">
        <v>406</v>
      </c>
      <c r="P267" s="4">
        <v>0.56999999999999995</v>
      </c>
      <c r="Q267" s="13">
        <v>2006</v>
      </c>
      <c r="R267" s="4" t="s">
        <v>407</v>
      </c>
      <c r="S267" s="9"/>
      <c r="T267" s="9"/>
      <c r="U267" s="9"/>
      <c r="V267" s="28"/>
    </row>
    <row r="268" spans="1:22" ht="38.25" x14ac:dyDescent="0.2">
      <c r="A268" s="41"/>
      <c r="B268" s="15" t="s">
        <v>1426</v>
      </c>
      <c r="C268" s="2" t="s">
        <v>195</v>
      </c>
      <c r="D268" s="2">
        <v>0.47</v>
      </c>
      <c r="E268" s="2">
        <v>1969</v>
      </c>
      <c r="F268" s="9" t="s">
        <v>42</v>
      </c>
      <c r="G268" s="9" t="s">
        <v>1129</v>
      </c>
      <c r="H268" s="28"/>
      <c r="I268" s="28"/>
      <c r="J268" s="28"/>
      <c r="K268" s="9" t="s">
        <v>972</v>
      </c>
      <c r="L268" s="9">
        <v>630</v>
      </c>
      <c r="M268" s="30"/>
      <c r="N268" s="9"/>
      <c r="O268" s="9"/>
      <c r="P268" s="9"/>
      <c r="Q268" s="9"/>
      <c r="R268" s="9"/>
      <c r="S268" s="9"/>
      <c r="T268" s="9"/>
      <c r="U268" s="9"/>
      <c r="V268" s="28" t="s">
        <v>974</v>
      </c>
    </row>
    <row r="269" spans="1:22" ht="25.5" x14ac:dyDescent="0.2">
      <c r="A269" s="41"/>
      <c r="B269" s="15" t="s">
        <v>1427</v>
      </c>
      <c r="C269" s="2" t="s">
        <v>1060</v>
      </c>
      <c r="D269" s="2">
        <v>0.51400000000000001</v>
      </c>
      <c r="E269" s="2">
        <v>1970</v>
      </c>
      <c r="F269" s="2" t="s">
        <v>54</v>
      </c>
      <c r="G269" s="2"/>
      <c r="H269" s="28"/>
      <c r="I269" s="28"/>
      <c r="J269" s="28"/>
      <c r="K269" s="28" t="s">
        <v>973</v>
      </c>
      <c r="L269" s="28"/>
      <c r="M269" s="30"/>
      <c r="N269" s="9"/>
      <c r="O269" s="9"/>
      <c r="P269" s="9"/>
      <c r="Q269" s="9"/>
      <c r="R269" s="9"/>
      <c r="S269" s="9"/>
      <c r="T269" s="9"/>
      <c r="U269" s="9"/>
      <c r="V269" s="28"/>
    </row>
    <row r="270" spans="1:22" ht="38.25" x14ac:dyDescent="0.2">
      <c r="A270" s="41"/>
      <c r="B270" s="15" t="s">
        <v>1427</v>
      </c>
      <c r="C270" s="2" t="s">
        <v>194</v>
      </c>
      <c r="D270" s="2">
        <v>0.442</v>
      </c>
      <c r="E270" s="2">
        <v>1986</v>
      </c>
      <c r="F270" s="2" t="s">
        <v>55</v>
      </c>
      <c r="G270" s="2" t="s">
        <v>1152</v>
      </c>
      <c r="H270" s="28"/>
      <c r="I270" s="28"/>
      <c r="J270" s="28"/>
      <c r="K270" s="3" t="s">
        <v>975</v>
      </c>
      <c r="L270" s="9" t="s">
        <v>246</v>
      </c>
      <c r="M270" s="30"/>
      <c r="N270" s="9"/>
      <c r="O270" s="9"/>
      <c r="P270" s="9"/>
      <c r="Q270" s="9"/>
      <c r="R270" s="9"/>
      <c r="S270" s="9"/>
      <c r="T270" s="9"/>
      <c r="U270" s="9"/>
      <c r="V270" s="28" t="s">
        <v>1431</v>
      </c>
    </row>
    <row r="271" spans="1:22" ht="25.5" x14ac:dyDescent="0.2">
      <c r="A271" s="41"/>
      <c r="B271" s="15" t="s">
        <v>1428</v>
      </c>
      <c r="C271" s="9" t="s">
        <v>208</v>
      </c>
      <c r="D271" s="2">
        <v>9.7000000000000003E-2</v>
      </c>
      <c r="E271" s="2">
        <v>1986</v>
      </c>
      <c r="F271" s="9" t="s">
        <v>104</v>
      </c>
      <c r="G271" s="9"/>
      <c r="H271" s="28"/>
      <c r="I271" s="28"/>
      <c r="J271" s="28"/>
      <c r="K271" s="28" t="s">
        <v>943</v>
      </c>
      <c r="L271" s="28"/>
      <c r="M271" s="30"/>
      <c r="N271" s="9"/>
      <c r="O271" s="9"/>
      <c r="P271" s="9"/>
      <c r="Q271" s="9"/>
      <c r="R271" s="9"/>
      <c r="S271" s="9"/>
      <c r="T271" s="9"/>
      <c r="U271" s="9"/>
      <c r="V271" s="28"/>
    </row>
    <row r="272" spans="1:22" ht="27.75" customHeight="1" x14ac:dyDescent="0.2">
      <c r="A272" s="41"/>
      <c r="B272" s="15" t="s">
        <v>2102</v>
      </c>
      <c r="C272" s="9" t="s">
        <v>2103</v>
      </c>
      <c r="D272" s="2">
        <v>0.6</v>
      </c>
      <c r="E272" s="2">
        <v>2008</v>
      </c>
      <c r="F272" s="2" t="s">
        <v>55</v>
      </c>
      <c r="G272" s="9"/>
      <c r="H272" s="28"/>
      <c r="I272" s="28"/>
      <c r="J272" s="28"/>
      <c r="K272" s="9" t="s">
        <v>1061</v>
      </c>
      <c r="L272" s="9">
        <v>160</v>
      </c>
      <c r="M272" s="30"/>
      <c r="N272" s="9"/>
      <c r="O272" s="9"/>
      <c r="P272" s="9"/>
      <c r="Q272" s="9"/>
      <c r="R272" s="9"/>
      <c r="S272" s="9"/>
      <c r="T272" s="9"/>
      <c r="U272" s="9"/>
      <c r="V272" s="28" t="s">
        <v>1062</v>
      </c>
    </row>
    <row r="273" spans="1:22" ht="25.5" x14ac:dyDescent="0.2">
      <c r="A273" s="41"/>
      <c r="B273" s="15" t="s">
        <v>2104</v>
      </c>
      <c r="C273" s="9" t="s">
        <v>2103</v>
      </c>
      <c r="D273" s="2">
        <v>0.81499999999999995</v>
      </c>
      <c r="E273" s="2">
        <v>2008</v>
      </c>
      <c r="F273" s="2" t="s">
        <v>55</v>
      </c>
      <c r="G273" s="9"/>
      <c r="H273" s="28"/>
      <c r="I273" s="28"/>
      <c r="J273" s="28"/>
      <c r="K273" s="28" t="s">
        <v>1429</v>
      </c>
      <c r="L273" s="28"/>
      <c r="M273" s="30"/>
      <c r="N273" s="9"/>
      <c r="O273" s="9"/>
      <c r="P273" s="9"/>
      <c r="Q273" s="9"/>
      <c r="R273" s="9"/>
      <c r="S273" s="9"/>
      <c r="T273" s="9"/>
      <c r="U273" s="9"/>
      <c r="V273" s="28"/>
    </row>
    <row r="274" spans="1:22" x14ac:dyDescent="0.2">
      <c r="A274" s="41"/>
      <c r="B274" s="15"/>
      <c r="C274" s="9"/>
      <c r="D274" s="2"/>
      <c r="E274" s="2"/>
      <c r="F274" s="9"/>
      <c r="G274" s="9"/>
      <c r="H274" s="28"/>
      <c r="I274" s="28"/>
      <c r="J274" s="28"/>
      <c r="K274" s="9" t="s">
        <v>1063</v>
      </c>
      <c r="L274" s="9">
        <v>400</v>
      </c>
      <c r="M274" s="30"/>
      <c r="N274" s="9"/>
      <c r="O274" s="9"/>
      <c r="P274" s="9"/>
      <c r="Q274" s="9"/>
      <c r="R274" s="9"/>
      <c r="S274" s="9"/>
      <c r="T274" s="9"/>
      <c r="U274" s="9"/>
      <c r="V274" s="28" t="s">
        <v>1064</v>
      </c>
    </row>
    <row r="275" spans="1:22" ht="25.5" x14ac:dyDescent="0.2">
      <c r="A275" s="41"/>
      <c r="B275" s="15"/>
      <c r="C275" s="9"/>
      <c r="D275" s="2"/>
      <c r="E275" s="2"/>
      <c r="F275" s="9"/>
      <c r="G275" s="9"/>
      <c r="H275" s="28"/>
      <c r="I275" s="28"/>
      <c r="J275" s="28"/>
      <c r="K275" s="28" t="s">
        <v>1430</v>
      </c>
      <c r="L275" s="28"/>
      <c r="M275" s="30"/>
      <c r="N275" s="9"/>
      <c r="O275" s="9"/>
      <c r="P275" s="9"/>
      <c r="Q275" s="9"/>
      <c r="R275" s="9"/>
      <c r="S275" s="9"/>
      <c r="T275" s="9"/>
      <c r="U275" s="9"/>
      <c r="V275" s="28"/>
    </row>
    <row r="276" spans="1:22" ht="20.45" customHeight="1" x14ac:dyDescent="0.2">
      <c r="A276" s="41"/>
      <c r="B276" s="15"/>
      <c r="C276" s="9"/>
      <c r="D276" s="2"/>
      <c r="E276" s="2"/>
      <c r="F276" s="9"/>
      <c r="G276" s="9"/>
      <c r="H276" s="28"/>
      <c r="I276" s="28"/>
      <c r="J276" s="28"/>
      <c r="K276" s="9" t="s">
        <v>1065</v>
      </c>
      <c r="L276" s="9">
        <v>630</v>
      </c>
      <c r="M276" s="30"/>
      <c r="N276" s="9"/>
      <c r="O276" s="9"/>
      <c r="P276" s="9"/>
      <c r="Q276" s="9"/>
      <c r="R276" s="9"/>
      <c r="S276" s="9"/>
      <c r="T276" s="9"/>
      <c r="U276" s="9"/>
      <c r="V276" s="28" t="s">
        <v>1066</v>
      </c>
    </row>
    <row r="277" spans="1:22" ht="25.5" x14ac:dyDescent="0.2">
      <c r="A277" s="43"/>
      <c r="B277" s="42"/>
      <c r="C277" s="9"/>
      <c r="D277" s="28"/>
      <c r="E277" s="28"/>
      <c r="F277" s="9"/>
      <c r="G277" s="28"/>
      <c r="H277" s="28"/>
      <c r="I277" s="28"/>
      <c r="J277" s="28"/>
      <c r="K277" s="28" t="s">
        <v>1429</v>
      </c>
      <c r="L277" s="28"/>
      <c r="M277" s="30"/>
      <c r="N277" s="9"/>
      <c r="O277" s="9"/>
      <c r="P277" s="9"/>
      <c r="Q277" s="9"/>
      <c r="R277" s="9"/>
      <c r="S277" s="9"/>
      <c r="T277" s="9"/>
      <c r="U277" s="9"/>
    </row>
    <row r="278" spans="1:22" ht="38.25" x14ac:dyDescent="0.2">
      <c r="A278" s="41"/>
      <c r="B278" s="42"/>
      <c r="C278" s="9"/>
      <c r="D278" s="28"/>
      <c r="E278" s="28"/>
      <c r="F278" s="9"/>
      <c r="G278" s="28"/>
      <c r="H278" s="28"/>
      <c r="I278" s="28"/>
      <c r="J278" s="28"/>
      <c r="K278" s="28" t="s">
        <v>2</v>
      </c>
      <c r="L278" s="28">
        <v>630</v>
      </c>
      <c r="M278" s="30"/>
      <c r="N278" s="9"/>
      <c r="O278" s="9"/>
      <c r="P278" s="9"/>
      <c r="Q278" s="9"/>
      <c r="R278" s="9"/>
      <c r="S278" s="9"/>
      <c r="T278" s="9"/>
      <c r="U278" s="9"/>
      <c r="V278" s="28" t="s">
        <v>1053</v>
      </c>
    </row>
    <row r="279" spans="1:22" x14ac:dyDescent="0.2">
      <c r="A279" s="41">
        <v>5</v>
      </c>
      <c r="B279" s="38"/>
      <c r="C279" s="842" t="s">
        <v>56</v>
      </c>
      <c r="D279" s="850"/>
      <c r="E279" s="850"/>
      <c r="F279" s="850"/>
      <c r="G279" s="850"/>
      <c r="H279" s="850"/>
      <c r="I279" s="850"/>
      <c r="J279" s="850"/>
      <c r="K279" s="850"/>
      <c r="L279" s="850"/>
      <c r="M279" s="30"/>
      <c r="N279" s="9"/>
      <c r="O279" s="9"/>
      <c r="P279" s="9"/>
      <c r="Q279" s="9"/>
      <c r="R279" s="9"/>
      <c r="S279" s="9"/>
      <c r="T279" s="9"/>
      <c r="U279" s="9"/>
      <c r="V279" s="28"/>
    </row>
    <row r="280" spans="1:22" ht="38.25" x14ac:dyDescent="0.2">
      <c r="A280" s="37"/>
      <c r="B280" s="15" t="s">
        <v>1432</v>
      </c>
      <c r="C280" s="2" t="s">
        <v>976</v>
      </c>
      <c r="D280" s="2">
        <v>0.375</v>
      </c>
      <c r="E280" s="2">
        <v>1970</v>
      </c>
      <c r="F280" s="2" t="s">
        <v>45</v>
      </c>
      <c r="G280" s="2" t="s">
        <v>1130</v>
      </c>
      <c r="H280" s="28"/>
      <c r="I280" s="28"/>
      <c r="J280" s="28"/>
      <c r="K280" s="28"/>
      <c r="L280" s="28"/>
      <c r="M280" s="30"/>
      <c r="N280" s="9"/>
      <c r="O280" s="9"/>
      <c r="P280" s="9"/>
      <c r="Q280" s="9"/>
      <c r="R280" s="9"/>
      <c r="S280" s="9"/>
      <c r="T280" s="9"/>
      <c r="U280" s="9"/>
      <c r="V280" s="28"/>
    </row>
    <row r="281" spans="1:22" ht="20.25" customHeight="1" x14ac:dyDescent="0.2">
      <c r="A281" s="41"/>
      <c r="B281" s="15" t="s">
        <v>2120</v>
      </c>
      <c r="C281" s="2" t="s">
        <v>2121</v>
      </c>
      <c r="D281" s="2">
        <v>0.05</v>
      </c>
      <c r="E281" s="2">
        <v>1970</v>
      </c>
      <c r="F281" s="2" t="s">
        <v>45</v>
      </c>
      <c r="G281" s="2"/>
      <c r="H281" s="28"/>
      <c r="I281" s="28"/>
      <c r="J281" s="28"/>
      <c r="K281" s="28"/>
      <c r="L281" s="28"/>
      <c r="M281" s="30"/>
      <c r="N281" s="9"/>
      <c r="O281" s="9"/>
      <c r="P281" s="9"/>
      <c r="Q281" s="9"/>
      <c r="R281" s="9"/>
      <c r="S281" s="9"/>
      <c r="T281" s="9"/>
      <c r="U281" s="9"/>
      <c r="V281" s="28"/>
    </row>
    <row r="282" spans="1:22" ht="20.25" customHeight="1" x14ac:dyDescent="0.2">
      <c r="A282" s="41"/>
      <c r="B282" s="15" t="s">
        <v>2194</v>
      </c>
      <c r="C282" s="2" t="s">
        <v>2195</v>
      </c>
      <c r="D282" s="2">
        <v>0.16</v>
      </c>
      <c r="E282" s="2">
        <v>2013</v>
      </c>
      <c r="F282" s="2" t="s">
        <v>2173</v>
      </c>
      <c r="G282" s="2"/>
      <c r="H282" s="28"/>
      <c r="I282" s="28"/>
      <c r="J282" s="28"/>
      <c r="K282" s="10" t="s">
        <v>2200</v>
      </c>
      <c r="L282" s="28">
        <v>630</v>
      </c>
      <c r="M282" s="30" t="s">
        <v>2202</v>
      </c>
      <c r="N282" s="9"/>
      <c r="O282" s="9"/>
      <c r="P282" s="9"/>
      <c r="Q282" s="9"/>
      <c r="R282" s="9"/>
      <c r="S282" s="9"/>
      <c r="T282" s="9"/>
      <c r="U282" s="9"/>
      <c r="V282" s="28" t="s">
        <v>1418</v>
      </c>
    </row>
    <row r="283" spans="1:22" ht="20.25" customHeight="1" x14ac:dyDescent="0.2">
      <c r="A283" s="41"/>
      <c r="B283" s="15" t="s">
        <v>2196</v>
      </c>
      <c r="C283" s="2" t="s">
        <v>2197</v>
      </c>
      <c r="D283" s="2">
        <v>0.95299999999999996</v>
      </c>
      <c r="E283" s="2">
        <v>2013</v>
      </c>
      <c r="F283" s="2" t="s">
        <v>2173</v>
      </c>
      <c r="G283" s="2"/>
      <c r="H283" s="28"/>
      <c r="I283" s="28"/>
      <c r="J283" s="28"/>
      <c r="K283" s="10" t="s">
        <v>2201</v>
      </c>
      <c r="L283" s="28">
        <v>630</v>
      </c>
      <c r="M283" s="30" t="s">
        <v>2203</v>
      </c>
      <c r="N283" s="9"/>
      <c r="O283" s="9"/>
      <c r="P283" s="9"/>
      <c r="Q283" s="9"/>
      <c r="R283" s="9"/>
      <c r="S283" s="9"/>
      <c r="T283" s="9"/>
      <c r="U283" s="9"/>
      <c r="V283" s="28" t="s">
        <v>1418</v>
      </c>
    </row>
    <row r="284" spans="1:22" x14ac:dyDescent="0.2">
      <c r="A284" s="43"/>
      <c r="B284" s="42"/>
      <c r="C284" s="9"/>
      <c r="D284" s="28"/>
      <c r="E284" s="28"/>
      <c r="F284" s="9"/>
      <c r="G284" s="28"/>
      <c r="H284" s="28"/>
      <c r="I284" s="28"/>
      <c r="J284" s="28"/>
      <c r="K284" s="28"/>
      <c r="L284" s="28"/>
      <c r="M284" s="30"/>
      <c r="N284" s="9"/>
      <c r="O284" s="9"/>
      <c r="P284" s="9"/>
      <c r="Q284" s="9"/>
      <c r="R284" s="9"/>
      <c r="S284" s="9"/>
      <c r="T284" s="9"/>
      <c r="U284" s="9"/>
      <c r="V284" s="28"/>
    </row>
    <row r="285" spans="1:22" x14ac:dyDescent="0.2">
      <c r="A285" s="41">
        <v>6</v>
      </c>
      <c r="B285" s="38"/>
      <c r="C285" s="842" t="s">
        <v>57</v>
      </c>
      <c r="D285" s="843"/>
      <c r="E285" s="843"/>
      <c r="F285" s="843"/>
      <c r="G285" s="843"/>
      <c r="H285" s="843"/>
      <c r="I285" s="843"/>
      <c r="J285" s="843"/>
      <c r="K285" s="843"/>
      <c r="L285" s="843"/>
      <c r="M285" s="30"/>
      <c r="N285" s="9"/>
      <c r="O285" s="9"/>
      <c r="P285" s="9"/>
      <c r="Q285" s="9"/>
      <c r="R285" s="9"/>
      <c r="S285" s="9"/>
      <c r="T285" s="9"/>
      <c r="U285" s="9"/>
      <c r="V285" s="28"/>
    </row>
    <row r="286" spans="1:22" ht="44.25" customHeight="1" x14ac:dyDescent="0.2">
      <c r="A286" s="37"/>
      <c r="B286" s="15" t="s">
        <v>1433</v>
      </c>
      <c r="C286" s="2" t="s">
        <v>193</v>
      </c>
      <c r="D286" s="2">
        <v>0.182</v>
      </c>
      <c r="E286" s="2">
        <v>1970</v>
      </c>
      <c r="F286" s="2" t="s">
        <v>45</v>
      </c>
      <c r="G286" s="2" t="s">
        <v>1131</v>
      </c>
      <c r="H286" s="28"/>
      <c r="I286" s="28"/>
      <c r="J286" s="28"/>
      <c r="K286" s="3" t="s">
        <v>408</v>
      </c>
      <c r="L286" s="9">
        <v>400</v>
      </c>
      <c r="M286" s="44" t="s">
        <v>1434</v>
      </c>
      <c r="N286" s="40"/>
      <c r="O286" s="40"/>
      <c r="P286" s="40"/>
      <c r="Q286" s="40"/>
      <c r="R286" s="40"/>
      <c r="S286" s="40"/>
      <c r="T286" s="40"/>
      <c r="U286" s="40"/>
      <c r="V286" s="28" t="s">
        <v>1346</v>
      </c>
    </row>
    <row r="287" spans="1:22" ht="36" customHeight="1" x14ac:dyDescent="0.2">
      <c r="A287" s="41"/>
      <c r="B287" s="15" t="s">
        <v>1437</v>
      </c>
      <c r="C287" s="2" t="s">
        <v>192</v>
      </c>
      <c r="D287" s="2">
        <v>0.38</v>
      </c>
      <c r="E287" s="2">
        <v>1971</v>
      </c>
      <c r="F287" s="2" t="s">
        <v>42</v>
      </c>
      <c r="G287" s="2"/>
      <c r="H287" s="28"/>
      <c r="I287" s="28"/>
      <c r="J287" s="28"/>
      <c r="K287" s="28" t="s">
        <v>492</v>
      </c>
      <c r="L287" s="9"/>
      <c r="M287" s="11" t="s">
        <v>1439</v>
      </c>
      <c r="N287" s="4" t="s">
        <v>409</v>
      </c>
      <c r="O287" s="4" t="s">
        <v>410</v>
      </c>
      <c r="P287" s="4">
        <v>0.14699999999999999</v>
      </c>
      <c r="Q287" s="12">
        <v>32843</v>
      </c>
      <c r="R287" s="4" t="s">
        <v>221</v>
      </c>
      <c r="S287" s="9"/>
      <c r="T287" s="9"/>
      <c r="U287" s="9"/>
      <c r="V287" s="28" t="s">
        <v>1346</v>
      </c>
    </row>
    <row r="288" spans="1:22" ht="36" x14ac:dyDescent="0.2">
      <c r="A288" s="41"/>
      <c r="B288" s="15" t="s">
        <v>1438</v>
      </c>
      <c r="C288" s="2" t="s">
        <v>191</v>
      </c>
      <c r="D288" s="2">
        <v>0.32400000000000001</v>
      </c>
      <c r="E288" s="2">
        <v>1971</v>
      </c>
      <c r="F288" s="2" t="s">
        <v>45</v>
      </c>
      <c r="G288" s="2"/>
      <c r="H288" s="28"/>
      <c r="I288" s="28"/>
      <c r="J288" s="28"/>
      <c r="L288" s="28"/>
      <c r="M288" s="11" t="s">
        <v>1440</v>
      </c>
      <c r="N288" s="4" t="s">
        <v>409</v>
      </c>
      <c r="O288" s="4" t="s">
        <v>411</v>
      </c>
      <c r="P288" s="4">
        <v>0.122</v>
      </c>
      <c r="Q288" s="12">
        <v>32843</v>
      </c>
      <c r="R288" s="4" t="s">
        <v>288</v>
      </c>
      <c r="S288" s="9"/>
      <c r="T288" s="9"/>
      <c r="U288" s="9"/>
      <c r="V288" s="28" t="s">
        <v>1346</v>
      </c>
    </row>
    <row r="289" spans="1:22" ht="36" x14ac:dyDescent="0.2">
      <c r="A289" s="41"/>
      <c r="B289" s="45"/>
      <c r="C289" s="40"/>
      <c r="D289" s="46"/>
      <c r="E289" s="46"/>
      <c r="F289" s="40"/>
      <c r="G289" s="46"/>
      <c r="H289" s="28"/>
      <c r="I289" s="28"/>
      <c r="J289" s="28"/>
      <c r="K289" s="28"/>
      <c r="L289" s="28"/>
      <c r="M289" s="11" t="s">
        <v>1441</v>
      </c>
      <c r="N289" s="4" t="s">
        <v>409</v>
      </c>
      <c r="O289" s="4" t="s">
        <v>412</v>
      </c>
      <c r="P289" s="4">
        <v>0.18</v>
      </c>
      <c r="Q289" s="12">
        <v>32843</v>
      </c>
      <c r="R289" s="4" t="s">
        <v>290</v>
      </c>
      <c r="S289" s="9"/>
      <c r="T289" s="9"/>
      <c r="U289" s="9"/>
      <c r="V289" s="28" t="s">
        <v>1346</v>
      </c>
    </row>
    <row r="290" spans="1:22" ht="36" x14ac:dyDescent="0.2">
      <c r="A290" s="41"/>
      <c r="B290" s="15"/>
      <c r="C290" s="2"/>
      <c r="D290" s="2"/>
      <c r="E290" s="2"/>
      <c r="F290" s="2"/>
      <c r="G290" s="2"/>
      <c r="H290" s="28"/>
      <c r="I290" s="28"/>
      <c r="J290" s="28"/>
      <c r="K290" s="28"/>
      <c r="L290" s="28"/>
      <c r="M290" s="11" t="s">
        <v>1442</v>
      </c>
      <c r="N290" s="4" t="s">
        <v>409</v>
      </c>
      <c r="O290" s="4" t="s">
        <v>413</v>
      </c>
      <c r="P290" s="4">
        <v>0.12</v>
      </c>
      <c r="Q290" s="12">
        <v>32843</v>
      </c>
      <c r="R290" s="4" t="s">
        <v>318</v>
      </c>
      <c r="S290" s="9"/>
      <c r="T290" s="9"/>
      <c r="U290" s="9"/>
      <c r="V290" s="28" t="s">
        <v>1346</v>
      </c>
    </row>
    <row r="291" spans="1:22" ht="48" x14ac:dyDescent="0.2">
      <c r="A291" s="41"/>
      <c r="B291" s="15"/>
      <c r="C291" s="2"/>
      <c r="D291" s="2"/>
      <c r="E291" s="2"/>
      <c r="F291" s="2"/>
      <c r="G291" s="2"/>
      <c r="H291" s="28"/>
      <c r="I291" s="28"/>
      <c r="J291" s="28"/>
      <c r="K291" s="28"/>
      <c r="L291" s="28"/>
      <c r="M291" s="11" t="s">
        <v>1443</v>
      </c>
      <c r="N291" s="4" t="s">
        <v>409</v>
      </c>
      <c r="O291" s="4" t="s">
        <v>414</v>
      </c>
      <c r="P291" s="4">
        <v>5.0999999999999997E-2</v>
      </c>
      <c r="Q291" s="12">
        <v>32843</v>
      </c>
      <c r="R291" s="4" t="s">
        <v>288</v>
      </c>
      <c r="S291" s="9"/>
      <c r="T291" s="9"/>
      <c r="U291" s="9"/>
      <c r="V291" s="28" t="s">
        <v>1346</v>
      </c>
    </row>
    <row r="292" spans="1:22" ht="48" x14ac:dyDescent="0.2">
      <c r="A292" s="41"/>
      <c r="B292" s="15"/>
      <c r="C292" s="2"/>
      <c r="D292" s="2"/>
      <c r="E292" s="2"/>
      <c r="F292" s="2"/>
      <c r="G292" s="2"/>
      <c r="H292" s="28"/>
      <c r="I292" s="28"/>
      <c r="J292" s="28"/>
      <c r="K292" s="28"/>
      <c r="L292" s="28"/>
      <c r="M292" s="11" t="s">
        <v>1444</v>
      </c>
      <c r="N292" s="4" t="s">
        <v>409</v>
      </c>
      <c r="O292" s="4" t="s">
        <v>415</v>
      </c>
      <c r="P292" s="4">
        <v>0.04</v>
      </c>
      <c r="Q292" s="12">
        <v>32843</v>
      </c>
      <c r="R292" s="4" t="s">
        <v>288</v>
      </c>
      <c r="S292" s="9"/>
      <c r="T292" s="9"/>
      <c r="U292" s="9"/>
      <c r="V292" s="28" t="s">
        <v>1346</v>
      </c>
    </row>
    <row r="293" spans="1:22" ht="48" x14ac:dyDescent="0.2">
      <c r="A293" s="41"/>
      <c r="B293" s="15"/>
      <c r="C293" s="2"/>
      <c r="D293" s="2"/>
      <c r="E293" s="2"/>
      <c r="F293" s="2"/>
      <c r="G293" s="2"/>
      <c r="H293" s="28"/>
      <c r="I293" s="28"/>
      <c r="J293" s="28"/>
      <c r="K293" s="28"/>
      <c r="L293" s="28"/>
      <c r="M293" s="11" t="s">
        <v>1445</v>
      </c>
      <c r="N293" s="4" t="s">
        <v>409</v>
      </c>
      <c r="O293" s="4" t="s">
        <v>416</v>
      </c>
      <c r="P293" s="4">
        <v>4.1000000000000002E-2</v>
      </c>
      <c r="Q293" s="12">
        <v>32843</v>
      </c>
      <c r="R293" s="4" t="s">
        <v>288</v>
      </c>
      <c r="S293" s="9"/>
      <c r="T293" s="9"/>
      <c r="U293" s="9"/>
      <c r="V293" s="28" t="s">
        <v>1346</v>
      </c>
    </row>
    <row r="294" spans="1:22" ht="48" x14ac:dyDescent="0.2">
      <c r="A294" s="41"/>
      <c r="B294" s="15"/>
      <c r="C294" s="2"/>
      <c r="D294" s="2"/>
      <c r="E294" s="2"/>
      <c r="F294" s="2"/>
      <c r="G294" s="2"/>
      <c r="H294" s="28"/>
      <c r="I294" s="28"/>
      <c r="J294" s="28"/>
      <c r="K294" s="28"/>
      <c r="L294" s="28"/>
      <c r="M294" s="11" t="s">
        <v>1446</v>
      </c>
      <c r="N294" s="4" t="s">
        <v>409</v>
      </c>
      <c r="O294" s="4" t="s">
        <v>417</v>
      </c>
      <c r="P294" s="4">
        <v>0.114</v>
      </c>
      <c r="Q294" s="12">
        <v>32843</v>
      </c>
      <c r="R294" s="4" t="s">
        <v>288</v>
      </c>
      <c r="S294" s="9"/>
      <c r="T294" s="9"/>
      <c r="U294" s="9"/>
      <c r="V294" s="28" t="s">
        <v>1346</v>
      </c>
    </row>
    <row r="295" spans="1:22" ht="48" x14ac:dyDescent="0.2">
      <c r="A295" s="41"/>
      <c r="B295" s="15"/>
      <c r="C295" s="2"/>
      <c r="D295" s="2"/>
      <c r="E295" s="2"/>
      <c r="F295" s="2"/>
      <c r="G295" s="2"/>
      <c r="H295" s="28"/>
      <c r="I295" s="28"/>
      <c r="J295" s="28"/>
      <c r="K295" s="28"/>
      <c r="L295" s="28"/>
      <c r="M295" s="11" t="s">
        <v>1447</v>
      </c>
      <c r="N295" s="4" t="s">
        <v>409</v>
      </c>
      <c r="O295" s="4" t="s">
        <v>414</v>
      </c>
      <c r="P295" s="4">
        <v>5.0999999999999997E-2</v>
      </c>
      <c r="Q295" s="4">
        <v>1973</v>
      </c>
      <c r="R295" s="4" t="s">
        <v>288</v>
      </c>
      <c r="S295" s="9"/>
      <c r="T295" s="9"/>
      <c r="U295" s="9"/>
      <c r="V295" s="28" t="s">
        <v>1346</v>
      </c>
    </row>
    <row r="296" spans="1:22" ht="48" x14ac:dyDescent="0.2">
      <c r="A296" s="41"/>
      <c r="B296" s="15"/>
      <c r="C296" s="2"/>
      <c r="D296" s="2"/>
      <c r="E296" s="2"/>
      <c r="F296" s="2"/>
      <c r="G296" s="2"/>
      <c r="H296" s="28"/>
      <c r="I296" s="28"/>
      <c r="J296" s="28"/>
      <c r="K296" s="28"/>
      <c r="L296" s="28"/>
      <c r="M296" s="11" t="s">
        <v>1448</v>
      </c>
      <c r="N296" s="4" t="s">
        <v>409</v>
      </c>
      <c r="O296" s="4" t="s">
        <v>415</v>
      </c>
      <c r="P296" s="4">
        <v>0.04</v>
      </c>
      <c r="Q296" s="4">
        <v>1973</v>
      </c>
      <c r="R296" s="4" t="s">
        <v>288</v>
      </c>
      <c r="S296" s="9"/>
      <c r="T296" s="9"/>
      <c r="U296" s="9"/>
      <c r="V296" s="28" t="s">
        <v>1346</v>
      </c>
    </row>
    <row r="297" spans="1:22" ht="48" x14ac:dyDescent="0.2">
      <c r="A297" s="41"/>
      <c r="B297" s="15"/>
      <c r="C297" s="2"/>
      <c r="D297" s="2"/>
      <c r="E297" s="2"/>
      <c r="F297" s="2"/>
      <c r="G297" s="2"/>
      <c r="H297" s="28"/>
      <c r="I297" s="28"/>
      <c r="J297" s="28"/>
      <c r="K297" s="28"/>
      <c r="L297" s="28"/>
      <c r="M297" s="11" t="s">
        <v>1449</v>
      </c>
      <c r="N297" s="4" t="s">
        <v>409</v>
      </c>
      <c r="O297" s="4" t="s">
        <v>418</v>
      </c>
      <c r="P297" s="4">
        <v>4.4999999999999998E-2</v>
      </c>
      <c r="Q297" s="4">
        <v>1973</v>
      </c>
      <c r="R297" s="4" t="s">
        <v>288</v>
      </c>
      <c r="S297" s="9"/>
      <c r="T297" s="9"/>
      <c r="U297" s="9"/>
      <c r="V297" s="28" t="s">
        <v>1346</v>
      </c>
    </row>
    <row r="298" spans="1:22" ht="48" x14ac:dyDescent="0.2">
      <c r="A298" s="41"/>
      <c r="B298" s="15"/>
      <c r="C298" s="2"/>
      <c r="D298" s="2"/>
      <c r="E298" s="2"/>
      <c r="F298" s="2"/>
      <c r="G298" s="2"/>
      <c r="H298" s="28"/>
      <c r="I298" s="28"/>
      <c r="J298" s="28"/>
      <c r="K298" s="28"/>
      <c r="L298" s="28"/>
      <c r="M298" s="11" t="s">
        <v>1450</v>
      </c>
      <c r="N298" s="4" t="s">
        <v>409</v>
      </c>
      <c r="O298" s="4" t="s">
        <v>416</v>
      </c>
      <c r="P298" s="4">
        <v>4.1000000000000002E-2</v>
      </c>
      <c r="Q298" s="4">
        <v>1973</v>
      </c>
      <c r="R298" s="4" t="s">
        <v>288</v>
      </c>
      <c r="S298" s="9"/>
      <c r="T298" s="9"/>
      <c r="U298" s="9"/>
      <c r="V298" s="28" t="s">
        <v>1346</v>
      </c>
    </row>
    <row r="299" spans="1:22" ht="48" x14ac:dyDescent="0.2">
      <c r="A299" s="41"/>
      <c r="B299" s="15"/>
      <c r="C299" s="2"/>
      <c r="D299" s="2"/>
      <c r="E299" s="2"/>
      <c r="F299" s="2"/>
      <c r="G299" s="2"/>
      <c r="H299" s="28"/>
      <c r="I299" s="28"/>
      <c r="J299" s="28"/>
      <c r="K299" s="28"/>
      <c r="L299" s="28"/>
      <c r="M299" s="11" t="s">
        <v>1451</v>
      </c>
      <c r="N299" s="4" t="s">
        <v>409</v>
      </c>
      <c r="O299" s="4" t="s">
        <v>417</v>
      </c>
      <c r="P299" s="4">
        <v>0.114</v>
      </c>
      <c r="Q299" s="4">
        <v>1973</v>
      </c>
      <c r="R299" s="4" t="s">
        <v>288</v>
      </c>
      <c r="S299" s="9"/>
      <c r="T299" s="9"/>
      <c r="U299" s="9"/>
      <c r="V299" s="28" t="s">
        <v>1346</v>
      </c>
    </row>
    <row r="300" spans="1:22" ht="36" x14ac:dyDescent="0.2">
      <c r="A300" s="41"/>
      <c r="B300" s="15"/>
      <c r="C300" s="2"/>
      <c r="D300" s="2"/>
      <c r="E300" s="2"/>
      <c r="F300" s="2"/>
      <c r="G300" s="2"/>
      <c r="H300" s="28"/>
      <c r="I300" s="28"/>
      <c r="J300" s="28"/>
      <c r="K300" s="28"/>
      <c r="L300" s="28"/>
      <c r="M300" s="11" t="s">
        <v>1452</v>
      </c>
      <c r="N300" s="4" t="s">
        <v>409</v>
      </c>
      <c r="O300" s="4" t="s">
        <v>410</v>
      </c>
      <c r="P300" s="4">
        <v>0.14699999999999999</v>
      </c>
      <c r="Q300" s="4">
        <v>1973</v>
      </c>
      <c r="R300" s="4" t="s">
        <v>221</v>
      </c>
      <c r="S300" s="9"/>
      <c r="T300" s="9"/>
      <c r="U300" s="9"/>
      <c r="V300" s="28" t="s">
        <v>1346</v>
      </c>
    </row>
    <row r="301" spans="1:22" ht="36" x14ac:dyDescent="0.2">
      <c r="A301" s="41"/>
      <c r="B301" s="15"/>
      <c r="C301" s="2"/>
      <c r="D301" s="2"/>
      <c r="E301" s="2"/>
      <c r="F301" s="2"/>
      <c r="G301" s="2"/>
      <c r="H301" s="28"/>
      <c r="I301" s="28"/>
      <c r="J301" s="28"/>
      <c r="K301" s="28"/>
      <c r="L301" s="28"/>
      <c r="M301" s="11" t="s">
        <v>1453</v>
      </c>
      <c r="N301" s="4" t="s">
        <v>409</v>
      </c>
      <c r="O301" s="4" t="s">
        <v>419</v>
      </c>
      <c r="P301" s="4">
        <v>6.6000000000000003E-2</v>
      </c>
      <c r="Q301" s="4">
        <v>1973</v>
      </c>
      <c r="R301" s="4" t="s">
        <v>425</v>
      </c>
      <c r="S301" s="9"/>
      <c r="T301" s="9"/>
      <c r="U301" s="9"/>
      <c r="V301" s="28" t="s">
        <v>1346</v>
      </c>
    </row>
    <row r="302" spans="1:22" ht="36" x14ac:dyDescent="0.2">
      <c r="A302" s="41"/>
      <c r="B302" s="15"/>
      <c r="C302" s="2"/>
      <c r="D302" s="2"/>
      <c r="E302" s="2"/>
      <c r="F302" s="2"/>
      <c r="G302" s="2"/>
      <c r="H302" s="28"/>
      <c r="I302" s="28"/>
      <c r="J302" s="28"/>
      <c r="K302" s="28"/>
      <c r="L302" s="28"/>
      <c r="M302" s="11" t="s">
        <v>1454</v>
      </c>
      <c r="N302" s="4" t="s">
        <v>409</v>
      </c>
      <c r="O302" s="4" t="s">
        <v>420</v>
      </c>
      <c r="P302" s="4">
        <v>0.09</v>
      </c>
      <c r="Q302" s="4">
        <v>1973</v>
      </c>
      <c r="R302" s="4" t="s">
        <v>425</v>
      </c>
      <c r="S302" s="9"/>
      <c r="T302" s="9"/>
      <c r="U302" s="9"/>
      <c r="V302" s="28" t="s">
        <v>1346</v>
      </c>
    </row>
    <row r="303" spans="1:22" ht="36" x14ac:dyDescent="0.2">
      <c r="A303" s="41"/>
      <c r="B303" s="15"/>
      <c r="C303" s="2"/>
      <c r="D303" s="2"/>
      <c r="E303" s="2"/>
      <c r="F303" s="2"/>
      <c r="G303" s="2"/>
      <c r="H303" s="28"/>
      <c r="I303" s="28"/>
      <c r="J303" s="28"/>
      <c r="K303" s="28"/>
      <c r="L303" s="28"/>
      <c r="M303" s="11" t="s">
        <v>1455</v>
      </c>
      <c r="N303" s="4" t="s">
        <v>409</v>
      </c>
      <c r="O303" s="4" t="s">
        <v>421</v>
      </c>
      <c r="P303" s="4">
        <v>4.4999999999999998E-2</v>
      </c>
      <c r="Q303" s="4">
        <v>1973</v>
      </c>
      <c r="R303" s="4" t="s">
        <v>425</v>
      </c>
      <c r="S303" s="9"/>
      <c r="T303" s="9"/>
      <c r="U303" s="9"/>
      <c r="V303" s="28" t="s">
        <v>1346</v>
      </c>
    </row>
    <row r="304" spans="1:22" ht="36" x14ac:dyDescent="0.2">
      <c r="A304" s="41"/>
      <c r="B304" s="15"/>
      <c r="C304" s="2"/>
      <c r="D304" s="2"/>
      <c r="E304" s="2"/>
      <c r="F304" s="2"/>
      <c r="G304" s="2"/>
      <c r="H304" s="28"/>
      <c r="I304" s="28"/>
      <c r="J304" s="28"/>
      <c r="K304" s="28"/>
      <c r="L304" s="28"/>
      <c r="M304" s="11" t="s">
        <v>1456</v>
      </c>
      <c r="N304" s="4" t="s">
        <v>409</v>
      </c>
      <c r="O304" s="4" t="s">
        <v>422</v>
      </c>
      <c r="P304" s="4">
        <v>0.11799999999999999</v>
      </c>
      <c r="Q304" s="4">
        <v>1973</v>
      </c>
      <c r="R304" s="4" t="s">
        <v>288</v>
      </c>
      <c r="S304" s="9"/>
      <c r="T304" s="9"/>
      <c r="U304" s="9"/>
      <c r="V304" s="28" t="s">
        <v>1346</v>
      </c>
    </row>
    <row r="305" spans="1:22" ht="36" x14ac:dyDescent="0.2">
      <c r="A305" s="41"/>
      <c r="B305" s="15"/>
      <c r="C305" s="2"/>
      <c r="D305" s="2"/>
      <c r="E305" s="2"/>
      <c r="F305" s="2"/>
      <c r="G305" s="2"/>
      <c r="H305" s="28"/>
      <c r="I305" s="28"/>
      <c r="J305" s="28"/>
      <c r="K305" s="28"/>
      <c r="L305" s="28"/>
      <c r="M305" s="11" t="s">
        <v>1457</v>
      </c>
      <c r="N305" s="4" t="s">
        <v>409</v>
      </c>
      <c r="O305" s="4" t="s">
        <v>423</v>
      </c>
      <c r="P305" s="4">
        <v>0.08</v>
      </c>
      <c r="Q305" s="4">
        <v>1973</v>
      </c>
      <c r="R305" s="4" t="s">
        <v>425</v>
      </c>
      <c r="S305" s="9"/>
      <c r="T305" s="9"/>
      <c r="U305" s="9"/>
      <c r="V305" s="28" t="s">
        <v>1346</v>
      </c>
    </row>
    <row r="306" spans="1:22" ht="36" x14ac:dyDescent="0.2">
      <c r="A306" s="41"/>
      <c r="B306" s="15"/>
      <c r="C306" s="2"/>
      <c r="D306" s="2"/>
      <c r="E306" s="2"/>
      <c r="F306" s="2"/>
      <c r="G306" s="2"/>
      <c r="H306" s="28"/>
      <c r="I306" s="28"/>
      <c r="J306" s="28"/>
      <c r="K306" s="28"/>
      <c r="L306" s="28"/>
      <c r="M306" s="11" t="s">
        <v>1458</v>
      </c>
      <c r="N306" s="4" t="s">
        <v>409</v>
      </c>
      <c r="O306" s="4" t="s">
        <v>424</v>
      </c>
      <c r="P306" s="4">
        <v>7.4999999999999997E-2</v>
      </c>
      <c r="Q306" s="4">
        <v>1973</v>
      </c>
      <c r="R306" s="4" t="s">
        <v>288</v>
      </c>
      <c r="S306" s="9"/>
      <c r="T306" s="9"/>
      <c r="U306" s="9"/>
      <c r="V306" s="28" t="s">
        <v>1346</v>
      </c>
    </row>
    <row r="307" spans="1:22" ht="25.5" customHeight="1" x14ac:dyDescent="0.2">
      <c r="A307" s="41"/>
      <c r="B307" s="15"/>
      <c r="C307" s="2"/>
      <c r="D307" s="2"/>
      <c r="E307" s="2"/>
      <c r="F307" s="2"/>
      <c r="G307" s="2"/>
      <c r="H307" s="28"/>
      <c r="I307" s="28"/>
      <c r="J307" s="28"/>
      <c r="K307" s="3" t="s">
        <v>426</v>
      </c>
      <c r="L307" s="9">
        <v>400</v>
      </c>
      <c r="M307" s="44" t="s">
        <v>1459</v>
      </c>
      <c r="N307" s="40"/>
      <c r="O307" s="40"/>
      <c r="P307" s="40"/>
      <c r="Q307" s="40"/>
      <c r="R307" s="40"/>
      <c r="S307" s="40"/>
      <c r="T307" s="40"/>
      <c r="U307" s="40"/>
      <c r="V307" s="28" t="s">
        <v>1346</v>
      </c>
    </row>
    <row r="308" spans="1:22" ht="39.75" customHeight="1" x14ac:dyDescent="0.2">
      <c r="A308" s="41"/>
      <c r="B308" s="15"/>
      <c r="C308" s="2"/>
      <c r="D308" s="2"/>
      <c r="E308" s="2"/>
      <c r="F308" s="2"/>
      <c r="G308" s="2"/>
      <c r="H308" s="28"/>
      <c r="I308" s="28"/>
      <c r="J308" s="28"/>
      <c r="K308" s="28" t="s">
        <v>493</v>
      </c>
      <c r="L308" s="9"/>
      <c r="M308" s="11" t="s">
        <v>1460</v>
      </c>
      <c r="N308" s="4" t="s">
        <v>427</v>
      </c>
      <c r="O308" s="4" t="s">
        <v>428</v>
      </c>
      <c r="P308" s="4">
        <v>0.08</v>
      </c>
      <c r="Q308" s="12">
        <v>27729</v>
      </c>
      <c r="R308" s="4" t="s">
        <v>445</v>
      </c>
      <c r="S308" s="4"/>
      <c r="T308" s="9"/>
      <c r="U308" s="9"/>
      <c r="V308" s="28" t="s">
        <v>1346</v>
      </c>
    </row>
    <row r="309" spans="1:22" ht="36" x14ac:dyDescent="0.2">
      <c r="A309" s="41"/>
      <c r="B309" s="15"/>
      <c r="C309" s="2"/>
      <c r="D309" s="2"/>
      <c r="E309" s="2"/>
      <c r="F309" s="2"/>
      <c r="G309" s="2"/>
      <c r="H309" s="28"/>
      <c r="I309" s="28"/>
      <c r="J309" s="28"/>
      <c r="L309" s="28"/>
      <c r="M309" s="11" t="s">
        <v>1461</v>
      </c>
      <c r="N309" s="4" t="s">
        <v>427</v>
      </c>
      <c r="O309" s="4" t="s">
        <v>429</v>
      </c>
      <c r="P309" s="4">
        <v>0.248</v>
      </c>
      <c r="Q309" s="12">
        <v>28460</v>
      </c>
      <c r="R309" s="4" t="s">
        <v>366</v>
      </c>
      <c r="S309" s="4"/>
      <c r="T309" s="9"/>
      <c r="U309" s="9"/>
      <c r="V309" s="28" t="s">
        <v>1346</v>
      </c>
    </row>
    <row r="310" spans="1:22" ht="36" x14ac:dyDescent="0.2">
      <c r="A310" s="41"/>
      <c r="B310" s="15"/>
      <c r="C310" s="2"/>
      <c r="D310" s="2"/>
      <c r="E310" s="2"/>
      <c r="F310" s="2"/>
      <c r="G310" s="2"/>
      <c r="H310" s="28"/>
      <c r="I310" s="28"/>
      <c r="J310" s="28"/>
      <c r="K310" s="28"/>
      <c r="L310" s="28"/>
      <c r="M310" s="11" t="s">
        <v>1462</v>
      </c>
      <c r="N310" s="4" t="s">
        <v>427</v>
      </c>
      <c r="O310" s="4" t="s">
        <v>430</v>
      </c>
      <c r="P310" s="4">
        <v>0.13</v>
      </c>
      <c r="Q310" s="12">
        <v>32843</v>
      </c>
      <c r="R310" s="4" t="s">
        <v>446</v>
      </c>
      <c r="S310" s="4"/>
      <c r="T310" s="9"/>
      <c r="U310" s="9"/>
      <c r="V310" s="28" t="s">
        <v>1346</v>
      </c>
    </row>
    <row r="311" spans="1:22" ht="36" x14ac:dyDescent="0.2">
      <c r="A311" s="41"/>
      <c r="B311" s="15"/>
      <c r="C311" s="2"/>
      <c r="D311" s="2"/>
      <c r="E311" s="2"/>
      <c r="F311" s="2"/>
      <c r="G311" s="2"/>
      <c r="H311" s="28"/>
      <c r="I311" s="28"/>
      <c r="J311" s="28"/>
      <c r="K311" s="28"/>
      <c r="L311" s="28"/>
      <c r="M311" s="11" t="s">
        <v>1463</v>
      </c>
      <c r="N311" s="4" t="s">
        <v>427</v>
      </c>
      <c r="O311" s="4" t="s">
        <v>431</v>
      </c>
      <c r="P311" s="4">
        <v>0.26200000000000001</v>
      </c>
      <c r="Q311" s="12">
        <v>33208</v>
      </c>
      <c r="R311" s="4" t="s">
        <v>289</v>
      </c>
      <c r="S311" s="4"/>
      <c r="T311" s="9"/>
      <c r="U311" s="9"/>
      <c r="V311" s="28" t="s">
        <v>1346</v>
      </c>
    </row>
    <row r="312" spans="1:22" ht="36" x14ac:dyDescent="0.2">
      <c r="A312" s="41"/>
      <c r="B312" s="15"/>
      <c r="C312" s="2"/>
      <c r="D312" s="2"/>
      <c r="E312" s="2"/>
      <c r="F312" s="2"/>
      <c r="G312" s="2"/>
      <c r="H312" s="28"/>
      <c r="I312" s="28"/>
      <c r="J312" s="28"/>
      <c r="K312" s="28"/>
      <c r="L312" s="28"/>
      <c r="M312" s="11" t="s">
        <v>1464</v>
      </c>
      <c r="N312" s="4" t="s">
        <v>427</v>
      </c>
      <c r="O312" s="4" t="s">
        <v>432</v>
      </c>
      <c r="P312" s="4">
        <v>0.22500000000000001</v>
      </c>
      <c r="Q312" s="12">
        <v>33208</v>
      </c>
      <c r="R312" s="4" t="s">
        <v>447</v>
      </c>
      <c r="S312" s="4"/>
      <c r="T312" s="9"/>
      <c r="U312" s="9"/>
      <c r="V312" s="28" t="s">
        <v>1346</v>
      </c>
    </row>
    <row r="313" spans="1:22" ht="36" x14ac:dyDescent="0.2">
      <c r="A313" s="41"/>
      <c r="B313" s="15"/>
      <c r="C313" s="2"/>
      <c r="D313" s="2"/>
      <c r="E313" s="2"/>
      <c r="F313" s="2"/>
      <c r="G313" s="2"/>
      <c r="H313" s="28"/>
      <c r="I313" s="28"/>
      <c r="J313" s="28"/>
      <c r="K313" s="28"/>
      <c r="L313" s="28"/>
      <c r="M313" s="11" t="s">
        <v>1465</v>
      </c>
      <c r="N313" s="4" t="s">
        <v>427</v>
      </c>
      <c r="O313" s="4" t="s">
        <v>433</v>
      </c>
      <c r="P313" s="4">
        <v>7.0999999999999994E-2</v>
      </c>
      <c r="Q313" s="13">
        <v>1970</v>
      </c>
      <c r="R313" s="4" t="s">
        <v>291</v>
      </c>
      <c r="S313" s="4"/>
      <c r="T313" s="9"/>
      <c r="U313" s="9"/>
      <c r="V313" s="28" t="s">
        <v>1346</v>
      </c>
    </row>
    <row r="314" spans="1:22" ht="36" x14ac:dyDescent="0.2">
      <c r="A314" s="41"/>
      <c r="B314" s="15"/>
      <c r="C314" s="2"/>
      <c r="D314" s="2"/>
      <c r="E314" s="2"/>
      <c r="F314" s="2"/>
      <c r="G314" s="2"/>
      <c r="H314" s="28"/>
      <c r="I314" s="28"/>
      <c r="J314" s="28"/>
      <c r="K314" s="28"/>
      <c r="L314" s="28"/>
      <c r="M314" s="11" t="s">
        <v>1466</v>
      </c>
      <c r="N314" s="4" t="s">
        <v>427</v>
      </c>
      <c r="O314" s="4" t="s">
        <v>434</v>
      </c>
      <c r="P314" s="4">
        <v>0.222</v>
      </c>
      <c r="Q314" s="13">
        <v>1974</v>
      </c>
      <c r="R314" s="4" t="s">
        <v>448</v>
      </c>
      <c r="S314" s="4"/>
      <c r="T314" s="9"/>
      <c r="U314" s="9"/>
      <c r="V314" s="28" t="s">
        <v>1346</v>
      </c>
    </row>
    <row r="315" spans="1:22" ht="36" x14ac:dyDescent="0.2">
      <c r="A315" s="41"/>
      <c r="B315" s="15"/>
      <c r="C315" s="2"/>
      <c r="D315" s="2"/>
      <c r="E315" s="2"/>
      <c r="F315" s="2"/>
      <c r="G315" s="2"/>
      <c r="H315" s="28"/>
      <c r="I315" s="28"/>
      <c r="J315" s="28"/>
      <c r="K315" s="28"/>
      <c r="L315" s="28"/>
      <c r="M315" s="11" t="s">
        <v>1467</v>
      </c>
      <c r="N315" s="4" t="s">
        <v>427</v>
      </c>
      <c r="O315" s="4" t="s">
        <v>435</v>
      </c>
      <c r="P315" s="4">
        <v>0.13800000000000001</v>
      </c>
      <c r="Q315" s="13">
        <v>1974</v>
      </c>
      <c r="R315" s="4" t="s">
        <v>449</v>
      </c>
      <c r="S315" s="4"/>
      <c r="T315" s="9"/>
      <c r="U315" s="9"/>
      <c r="V315" s="28" t="s">
        <v>1346</v>
      </c>
    </row>
    <row r="316" spans="1:22" ht="36" x14ac:dyDescent="0.2">
      <c r="A316" s="41"/>
      <c r="B316" s="15"/>
      <c r="C316" s="2"/>
      <c r="D316" s="2"/>
      <c r="E316" s="2"/>
      <c r="F316" s="2"/>
      <c r="G316" s="2"/>
      <c r="H316" s="28"/>
      <c r="I316" s="28"/>
      <c r="J316" s="28"/>
      <c r="K316" s="28"/>
      <c r="L316" s="28"/>
      <c r="M316" s="11" t="s">
        <v>1468</v>
      </c>
      <c r="N316" s="4" t="s">
        <v>427</v>
      </c>
      <c r="O316" s="4" t="s">
        <v>436</v>
      </c>
      <c r="P316" s="4">
        <v>5.8000000000000003E-2</v>
      </c>
      <c r="Q316" s="13">
        <v>1974</v>
      </c>
      <c r="R316" s="4" t="s">
        <v>450</v>
      </c>
      <c r="S316" s="4"/>
      <c r="T316" s="9"/>
      <c r="U316" s="9"/>
      <c r="V316" s="28" t="s">
        <v>1346</v>
      </c>
    </row>
    <row r="317" spans="1:22" ht="36" x14ac:dyDescent="0.2">
      <c r="A317" s="41"/>
      <c r="B317" s="15"/>
      <c r="C317" s="2"/>
      <c r="D317" s="2"/>
      <c r="E317" s="2"/>
      <c r="F317" s="2"/>
      <c r="G317" s="2"/>
      <c r="H317" s="28"/>
      <c r="I317" s="28"/>
      <c r="J317" s="28"/>
      <c r="K317" s="28"/>
      <c r="L317" s="28"/>
      <c r="M317" s="11" t="s">
        <v>1469</v>
      </c>
      <c r="N317" s="4" t="s">
        <v>427</v>
      </c>
      <c r="O317" s="4" t="s">
        <v>437</v>
      </c>
      <c r="P317" s="4">
        <v>0.14199999999999999</v>
      </c>
      <c r="Q317" s="13">
        <v>1974</v>
      </c>
      <c r="R317" s="4" t="s">
        <v>451</v>
      </c>
      <c r="S317" s="4"/>
      <c r="T317" s="9"/>
      <c r="U317" s="9"/>
      <c r="V317" s="28" t="s">
        <v>1346</v>
      </c>
    </row>
    <row r="318" spans="1:22" ht="36" x14ac:dyDescent="0.2">
      <c r="A318" s="41"/>
      <c r="B318" s="15"/>
      <c r="C318" s="2"/>
      <c r="D318" s="2"/>
      <c r="E318" s="2"/>
      <c r="F318" s="2"/>
      <c r="G318" s="2"/>
      <c r="H318" s="28"/>
      <c r="I318" s="28"/>
      <c r="J318" s="28"/>
      <c r="K318" s="28"/>
      <c r="L318" s="28"/>
      <c r="M318" s="11" t="s">
        <v>1470</v>
      </c>
      <c r="N318" s="4" t="s">
        <v>427</v>
      </c>
      <c r="O318" s="4" t="s">
        <v>438</v>
      </c>
      <c r="P318" s="4">
        <v>0.11</v>
      </c>
      <c r="Q318" s="13">
        <v>1974</v>
      </c>
      <c r="R318" s="4" t="s">
        <v>445</v>
      </c>
      <c r="S318" s="4"/>
      <c r="T318" s="9"/>
      <c r="U318" s="9"/>
      <c r="V318" s="28" t="s">
        <v>1346</v>
      </c>
    </row>
    <row r="319" spans="1:22" ht="36" x14ac:dyDescent="0.2">
      <c r="A319" s="41"/>
      <c r="B319" s="15"/>
      <c r="C319" s="2"/>
      <c r="D319" s="2"/>
      <c r="E319" s="2"/>
      <c r="F319" s="2"/>
      <c r="G319" s="2"/>
      <c r="H319" s="28"/>
      <c r="I319" s="28"/>
      <c r="J319" s="28"/>
      <c r="K319" s="28"/>
      <c r="L319" s="28"/>
      <c r="M319" s="11" t="s">
        <v>1471</v>
      </c>
      <c r="N319" s="4" t="s">
        <v>427</v>
      </c>
      <c r="O319" s="4" t="s">
        <v>439</v>
      </c>
      <c r="P319" s="4">
        <v>0.13</v>
      </c>
      <c r="Q319" s="13">
        <v>1974</v>
      </c>
      <c r="R319" s="4" t="s">
        <v>366</v>
      </c>
      <c r="S319" s="4"/>
      <c r="T319" s="9"/>
      <c r="U319" s="9"/>
      <c r="V319" s="28" t="s">
        <v>1346</v>
      </c>
    </row>
    <row r="320" spans="1:22" ht="36" x14ac:dyDescent="0.2">
      <c r="A320" s="41"/>
      <c r="B320" s="15"/>
      <c r="C320" s="2"/>
      <c r="D320" s="2"/>
      <c r="E320" s="2"/>
      <c r="F320" s="2"/>
      <c r="G320" s="2"/>
      <c r="H320" s="28"/>
      <c r="I320" s="28"/>
      <c r="J320" s="28"/>
      <c r="K320" s="28"/>
      <c r="L320" s="28"/>
      <c r="M320" s="11" t="s">
        <v>1472</v>
      </c>
      <c r="N320" s="4" t="s">
        <v>427</v>
      </c>
      <c r="O320" s="4" t="s">
        <v>440</v>
      </c>
      <c r="P320" s="4">
        <v>0.24399999999999999</v>
      </c>
      <c r="Q320" s="13">
        <v>2003</v>
      </c>
      <c r="R320" s="4" t="s">
        <v>452</v>
      </c>
      <c r="S320" s="4"/>
      <c r="T320" s="9"/>
      <c r="U320" s="9"/>
      <c r="V320" s="28" t="s">
        <v>1346</v>
      </c>
    </row>
    <row r="321" spans="1:22" ht="36" x14ac:dyDescent="0.2">
      <c r="A321" s="41"/>
      <c r="B321" s="15"/>
      <c r="C321" s="2"/>
      <c r="D321" s="2"/>
      <c r="E321" s="2"/>
      <c r="F321" s="2"/>
      <c r="G321" s="2"/>
      <c r="H321" s="28"/>
      <c r="I321" s="28"/>
      <c r="J321" s="28"/>
      <c r="K321" s="28"/>
      <c r="L321" s="28"/>
      <c r="M321" s="11" t="s">
        <v>1473</v>
      </c>
      <c r="N321" s="4" t="s">
        <v>427</v>
      </c>
      <c r="O321" s="4" t="s">
        <v>441</v>
      </c>
      <c r="P321" s="4">
        <v>0.20399999999999999</v>
      </c>
      <c r="Q321" s="13">
        <v>1970</v>
      </c>
      <c r="R321" s="4" t="s">
        <v>389</v>
      </c>
      <c r="S321" s="4"/>
      <c r="T321" s="9"/>
      <c r="U321" s="9"/>
      <c r="V321" s="28" t="s">
        <v>1346</v>
      </c>
    </row>
    <row r="322" spans="1:22" ht="36" x14ac:dyDescent="0.2">
      <c r="A322" s="41"/>
      <c r="B322" s="15"/>
      <c r="C322" s="2"/>
      <c r="D322" s="2"/>
      <c r="E322" s="2"/>
      <c r="F322" s="2"/>
      <c r="G322" s="2"/>
      <c r="H322" s="28"/>
      <c r="I322" s="28"/>
      <c r="J322" s="28"/>
      <c r="K322" s="28"/>
      <c r="L322" s="28"/>
      <c r="M322" s="11" t="s">
        <v>1474</v>
      </c>
      <c r="N322" s="4" t="s">
        <v>427</v>
      </c>
      <c r="O322" s="4" t="s">
        <v>442</v>
      </c>
      <c r="P322" s="4">
        <v>0.16200000000000001</v>
      </c>
      <c r="Q322" s="13">
        <v>1974</v>
      </c>
      <c r="R322" s="4" t="s">
        <v>288</v>
      </c>
      <c r="S322" s="4"/>
      <c r="T322" s="9"/>
      <c r="U322" s="9"/>
      <c r="V322" s="28" t="s">
        <v>1346</v>
      </c>
    </row>
    <row r="323" spans="1:22" ht="36" x14ac:dyDescent="0.2">
      <c r="A323" s="41"/>
      <c r="B323" s="15"/>
      <c r="C323" s="2"/>
      <c r="D323" s="2"/>
      <c r="E323" s="2"/>
      <c r="F323" s="2"/>
      <c r="G323" s="2"/>
      <c r="H323" s="28"/>
      <c r="I323" s="28"/>
      <c r="J323" s="28"/>
      <c r="K323" s="28"/>
      <c r="L323" s="28"/>
      <c r="M323" s="11" t="s">
        <v>1475</v>
      </c>
      <c r="N323" s="4" t="s">
        <v>427</v>
      </c>
      <c r="O323" s="4" t="s">
        <v>443</v>
      </c>
      <c r="P323" s="4">
        <v>0.27800000000000002</v>
      </c>
      <c r="Q323" s="13">
        <v>1974</v>
      </c>
      <c r="R323" s="4" t="s">
        <v>290</v>
      </c>
      <c r="S323" s="4"/>
      <c r="T323" s="9"/>
      <c r="U323" s="9"/>
      <c r="V323" s="28" t="s">
        <v>1346</v>
      </c>
    </row>
    <row r="324" spans="1:22" ht="36" x14ac:dyDescent="0.2">
      <c r="A324" s="41"/>
      <c r="B324" s="15"/>
      <c r="C324" s="2"/>
      <c r="D324" s="2"/>
      <c r="E324" s="2"/>
      <c r="F324" s="2"/>
      <c r="G324" s="2"/>
      <c r="H324" s="28"/>
      <c r="I324" s="28"/>
      <c r="J324" s="28"/>
      <c r="K324" s="28"/>
      <c r="L324" s="28"/>
      <c r="M324" s="11" t="s">
        <v>1476</v>
      </c>
      <c r="N324" s="4" t="s">
        <v>427</v>
      </c>
      <c r="O324" s="4" t="s">
        <v>444</v>
      </c>
      <c r="P324" s="4">
        <v>9.6000000000000002E-2</v>
      </c>
      <c r="Q324" s="13">
        <v>1974</v>
      </c>
      <c r="R324" s="4" t="s">
        <v>290</v>
      </c>
      <c r="S324" s="4"/>
      <c r="T324" s="9"/>
      <c r="U324" s="9"/>
      <c r="V324" s="28" t="s">
        <v>1346</v>
      </c>
    </row>
    <row r="325" spans="1:22" ht="24.75" customHeight="1" x14ac:dyDescent="0.2">
      <c r="A325" s="41"/>
      <c r="B325" s="15"/>
      <c r="C325" s="2"/>
      <c r="D325" s="2"/>
      <c r="E325" s="2"/>
      <c r="F325" s="2"/>
      <c r="G325" s="2"/>
      <c r="H325" s="28"/>
      <c r="I325" s="28"/>
      <c r="J325" s="28"/>
      <c r="K325" s="3" t="s">
        <v>453</v>
      </c>
      <c r="L325" s="9" t="s">
        <v>454</v>
      </c>
      <c r="M325" s="30" t="s">
        <v>1478</v>
      </c>
      <c r="N325" s="9"/>
      <c r="O325" s="9"/>
      <c r="P325" s="9"/>
      <c r="Q325" s="9"/>
      <c r="R325" s="9"/>
      <c r="S325" s="9"/>
      <c r="T325" s="9"/>
      <c r="U325" s="9"/>
      <c r="V325" s="28" t="s">
        <v>1346</v>
      </c>
    </row>
    <row r="326" spans="1:22" ht="25.5" x14ac:dyDescent="0.2">
      <c r="A326" s="43"/>
      <c r="B326" s="15"/>
      <c r="C326" s="2"/>
      <c r="D326" s="2"/>
      <c r="E326" s="2"/>
      <c r="F326" s="2"/>
      <c r="G326" s="2"/>
      <c r="H326" s="28"/>
      <c r="I326" s="28"/>
      <c r="J326" s="28"/>
      <c r="K326" s="28" t="s">
        <v>1477</v>
      </c>
      <c r="L326" s="28"/>
      <c r="M326" s="30" t="s">
        <v>1214</v>
      </c>
      <c r="N326" s="9" t="s">
        <v>2162</v>
      </c>
      <c r="O326" s="9" t="s">
        <v>1092</v>
      </c>
      <c r="P326" s="9">
        <v>0.37</v>
      </c>
      <c r="Q326" s="9">
        <v>1971</v>
      </c>
      <c r="R326" s="9" t="s">
        <v>2161</v>
      </c>
      <c r="S326" s="9">
        <v>17</v>
      </c>
      <c r="T326" s="9"/>
      <c r="U326" s="9">
        <v>17</v>
      </c>
      <c r="V326" s="28" t="s">
        <v>1346</v>
      </c>
    </row>
    <row r="327" spans="1:22" ht="25.5" x14ac:dyDescent="0.2">
      <c r="A327" s="28"/>
      <c r="B327" s="38"/>
      <c r="C327" s="9"/>
      <c r="D327" s="28"/>
      <c r="E327" s="28"/>
      <c r="F327" s="9"/>
      <c r="G327" s="28"/>
      <c r="H327" s="28"/>
      <c r="I327" s="28"/>
      <c r="J327" s="28"/>
      <c r="K327" s="28"/>
      <c r="L327" s="28"/>
      <c r="M327" s="30" t="s">
        <v>1214</v>
      </c>
      <c r="N327" s="9" t="s">
        <v>2162</v>
      </c>
      <c r="O327" s="9" t="s">
        <v>1093</v>
      </c>
      <c r="P327" s="9">
        <v>0.23</v>
      </c>
      <c r="Q327" s="9">
        <v>1971</v>
      </c>
      <c r="R327" s="9" t="s">
        <v>2161</v>
      </c>
      <c r="S327" s="9">
        <v>8</v>
      </c>
      <c r="T327" s="9"/>
      <c r="U327" s="9">
        <v>8</v>
      </c>
      <c r="V327" s="28" t="s">
        <v>1346</v>
      </c>
    </row>
    <row r="328" spans="1:22" x14ac:dyDescent="0.2">
      <c r="A328" s="37">
        <v>7</v>
      </c>
      <c r="B328" s="38"/>
      <c r="C328" s="842" t="s">
        <v>58</v>
      </c>
      <c r="D328" s="850"/>
      <c r="E328" s="850"/>
      <c r="F328" s="850"/>
      <c r="G328" s="850"/>
      <c r="H328" s="850"/>
      <c r="I328" s="850"/>
      <c r="J328" s="850"/>
      <c r="K328" s="850"/>
      <c r="L328" s="850"/>
      <c r="M328" s="30"/>
      <c r="N328" s="9"/>
      <c r="O328" s="9"/>
      <c r="P328" s="9"/>
      <c r="Q328" s="9"/>
      <c r="R328" s="9"/>
      <c r="S328" s="9"/>
      <c r="T328" s="9"/>
      <c r="U328" s="9"/>
      <c r="V328" s="28"/>
    </row>
    <row r="329" spans="1:22" x14ac:dyDescent="0.2">
      <c r="A329" s="37"/>
      <c r="B329" s="42"/>
      <c r="C329" s="9"/>
      <c r="D329" s="28"/>
      <c r="E329" s="28"/>
      <c r="F329" s="9"/>
      <c r="G329" s="28"/>
      <c r="H329" s="28"/>
      <c r="I329" s="28"/>
      <c r="J329" s="28"/>
      <c r="K329" s="28"/>
      <c r="L329" s="28"/>
      <c r="M329" s="30"/>
      <c r="N329" s="9"/>
      <c r="O329" s="9"/>
      <c r="P329" s="9"/>
      <c r="Q329" s="9"/>
      <c r="R329" s="9"/>
      <c r="S329" s="9"/>
      <c r="T329" s="9"/>
      <c r="U329" s="9"/>
      <c r="V329" s="28"/>
    </row>
    <row r="330" spans="1:22" ht="54" customHeight="1" x14ac:dyDescent="0.2">
      <c r="A330" s="41"/>
      <c r="B330" s="15" t="s">
        <v>1480</v>
      </c>
      <c r="C330" s="2" t="s">
        <v>190</v>
      </c>
      <c r="D330" s="2">
        <v>0.46</v>
      </c>
      <c r="E330" s="2">
        <v>2004</v>
      </c>
      <c r="F330" s="2" t="s">
        <v>59</v>
      </c>
      <c r="G330" s="2" t="s">
        <v>1132</v>
      </c>
      <c r="H330" s="28"/>
      <c r="I330" s="28"/>
      <c r="J330" s="28"/>
      <c r="K330" s="3" t="s">
        <v>455</v>
      </c>
      <c r="L330" s="9">
        <v>400</v>
      </c>
      <c r="M330" s="44" t="s">
        <v>1479</v>
      </c>
      <c r="N330" s="40"/>
      <c r="O330" s="40"/>
      <c r="P330" s="40"/>
      <c r="Q330" s="40"/>
      <c r="R330" s="40"/>
      <c r="S330" s="40"/>
      <c r="T330" s="40"/>
      <c r="U330" s="40"/>
      <c r="V330" s="28" t="s">
        <v>1346</v>
      </c>
    </row>
    <row r="331" spans="1:22" ht="69.75" customHeight="1" x14ac:dyDescent="0.2">
      <c r="A331" s="41"/>
      <c r="B331" s="15" t="s">
        <v>1481</v>
      </c>
      <c r="C331" s="2" t="s">
        <v>189</v>
      </c>
      <c r="D331" s="2">
        <v>0.32700000000000001</v>
      </c>
      <c r="E331" s="2">
        <v>1970</v>
      </c>
      <c r="F331" s="2" t="s">
        <v>42</v>
      </c>
      <c r="G331" s="2"/>
      <c r="H331" s="28"/>
      <c r="I331" s="28"/>
      <c r="J331" s="28"/>
      <c r="K331" s="28" t="s">
        <v>494</v>
      </c>
      <c r="M331" s="11" t="s">
        <v>1488</v>
      </c>
      <c r="N331" s="4" t="s">
        <v>456</v>
      </c>
      <c r="O331" s="4" t="s">
        <v>457</v>
      </c>
      <c r="P331" s="4">
        <v>7.0000000000000007E-2</v>
      </c>
      <c r="Q331" s="12">
        <v>28460</v>
      </c>
      <c r="R331" s="4" t="s">
        <v>446</v>
      </c>
      <c r="S331" s="9"/>
      <c r="T331" s="9"/>
      <c r="U331" s="9"/>
      <c r="V331" s="28" t="s">
        <v>1346</v>
      </c>
    </row>
    <row r="332" spans="1:22" ht="38.25" x14ac:dyDescent="0.2">
      <c r="A332" s="41"/>
      <c r="B332" s="15" t="s">
        <v>1483</v>
      </c>
      <c r="C332" s="2" t="s">
        <v>1482</v>
      </c>
      <c r="D332" s="2">
        <v>0.3</v>
      </c>
      <c r="E332" s="2">
        <v>1996</v>
      </c>
      <c r="F332" s="2" t="s">
        <v>60</v>
      </c>
      <c r="G332" s="2" t="s">
        <v>1151</v>
      </c>
      <c r="H332" s="28"/>
      <c r="I332" s="28"/>
      <c r="J332" s="28"/>
      <c r="L332" s="28"/>
      <c r="M332" s="11" t="s">
        <v>1489</v>
      </c>
      <c r="N332" s="4" t="s">
        <v>456</v>
      </c>
      <c r="O332" s="4" t="s">
        <v>458</v>
      </c>
      <c r="P332" s="4">
        <v>0.14299999999999999</v>
      </c>
      <c r="Q332" s="12">
        <v>32843</v>
      </c>
      <c r="R332" s="4" t="s">
        <v>252</v>
      </c>
      <c r="S332" s="9"/>
      <c r="T332" s="9"/>
      <c r="U332" s="9"/>
      <c r="V332" s="28" t="s">
        <v>1346</v>
      </c>
    </row>
    <row r="333" spans="1:22" ht="27" customHeight="1" x14ac:dyDescent="0.2">
      <c r="A333" s="41"/>
      <c r="B333" s="15" t="s">
        <v>1484</v>
      </c>
      <c r="C333" s="2" t="s">
        <v>188</v>
      </c>
      <c r="D333" s="2">
        <v>0.23</v>
      </c>
      <c r="E333" s="2">
        <v>1960</v>
      </c>
      <c r="F333" s="2" t="s">
        <v>44</v>
      </c>
      <c r="G333" s="2"/>
      <c r="H333" s="28"/>
      <c r="I333" s="28"/>
      <c r="J333" s="28"/>
      <c r="K333" s="28"/>
      <c r="L333" s="28"/>
      <c r="M333" s="11" t="s">
        <v>1490</v>
      </c>
      <c r="N333" s="4" t="s">
        <v>456</v>
      </c>
      <c r="O333" s="4" t="s">
        <v>459</v>
      </c>
      <c r="P333" s="4">
        <v>0.115</v>
      </c>
      <c r="Q333" s="12">
        <v>32843</v>
      </c>
      <c r="R333" s="4" t="s">
        <v>477</v>
      </c>
      <c r="S333" s="9"/>
      <c r="T333" s="9"/>
      <c r="U333" s="9"/>
      <c r="V333" s="28" t="s">
        <v>1346</v>
      </c>
    </row>
    <row r="334" spans="1:22" ht="26.45" customHeight="1" x14ac:dyDescent="0.2">
      <c r="A334" s="41"/>
      <c r="B334" s="15" t="s">
        <v>1485</v>
      </c>
      <c r="C334" s="2" t="s">
        <v>187</v>
      </c>
      <c r="D334" s="2">
        <v>0.214</v>
      </c>
      <c r="E334" s="2">
        <v>1965</v>
      </c>
      <c r="F334" s="2" t="s">
        <v>44</v>
      </c>
      <c r="G334" s="2"/>
      <c r="H334" s="28"/>
      <c r="I334" s="28"/>
      <c r="J334" s="28"/>
      <c r="K334" s="28"/>
      <c r="L334" s="28"/>
      <c r="M334" s="11" t="s">
        <v>1491</v>
      </c>
      <c r="N334" s="4" t="s">
        <v>456</v>
      </c>
      <c r="O334" s="4" t="s">
        <v>460</v>
      </c>
      <c r="P334" s="4">
        <v>3.2000000000000001E-2</v>
      </c>
      <c r="Q334" s="12">
        <v>32843</v>
      </c>
      <c r="R334" s="4" t="s">
        <v>221</v>
      </c>
      <c r="S334" s="9"/>
      <c r="T334" s="9"/>
      <c r="U334" s="9"/>
      <c r="V334" s="28" t="s">
        <v>1346</v>
      </c>
    </row>
    <row r="335" spans="1:22" ht="31.15" customHeight="1" x14ac:dyDescent="0.2">
      <c r="A335" s="41"/>
      <c r="B335" s="15" t="s">
        <v>2153</v>
      </c>
      <c r="C335" s="2" t="s">
        <v>186</v>
      </c>
      <c r="D335" s="2">
        <v>0.24</v>
      </c>
      <c r="E335" s="2">
        <v>1963</v>
      </c>
      <c r="F335" s="2" t="s">
        <v>61</v>
      </c>
      <c r="G335" s="2"/>
      <c r="H335" s="28"/>
      <c r="I335" s="28"/>
      <c r="J335" s="28"/>
      <c r="K335" s="28"/>
      <c r="L335" s="28"/>
      <c r="M335" s="11" t="s">
        <v>1492</v>
      </c>
      <c r="N335" s="4" t="s">
        <v>456</v>
      </c>
      <c r="O335" s="4" t="s">
        <v>461</v>
      </c>
      <c r="P335" s="4">
        <v>0.151</v>
      </c>
      <c r="Q335" s="12">
        <v>29190</v>
      </c>
      <c r="R335" s="4" t="s">
        <v>252</v>
      </c>
      <c r="S335" s="9"/>
      <c r="T335" s="9"/>
      <c r="U335" s="9"/>
      <c r="V335" s="28" t="s">
        <v>1346</v>
      </c>
    </row>
    <row r="336" spans="1:22" ht="27" customHeight="1" x14ac:dyDescent="0.2">
      <c r="A336" s="41"/>
      <c r="B336" s="15">
        <v>30103399</v>
      </c>
      <c r="C336" s="2" t="s">
        <v>185</v>
      </c>
      <c r="D336" s="2">
        <v>0.24</v>
      </c>
      <c r="E336" s="2">
        <v>1996</v>
      </c>
      <c r="F336" s="2" t="s">
        <v>62</v>
      </c>
      <c r="G336" s="2"/>
      <c r="H336" s="28"/>
      <c r="I336" s="28"/>
      <c r="J336" s="28"/>
      <c r="K336" s="28"/>
      <c r="L336" s="28"/>
      <c r="M336" s="11" t="s">
        <v>1493</v>
      </c>
      <c r="N336" s="4" t="s">
        <v>456</v>
      </c>
      <c r="O336" s="4" t="s">
        <v>462</v>
      </c>
      <c r="P336" s="4">
        <v>0.22</v>
      </c>
      <c r="Q336" s="12">
        <v>28460</v>
      </c>
      <c r="R336" s="4" t="s">
        <v>342</v>
      </c>
      <c r="S336" s="9"/>
      <c r="T336" s="9"/>
      <c r="U336" s="9"/>
      <c r="V336" s="28" t="s">
        <v>1346</v>
      </c>
    </row>
    <row r="337" spans="1:22" ht="30" customHeight="1" x14ac:dyDescent="0.2">
      <c r="A337" s="41"/>
      <c r="B337" s="45"/>
      <c r="C337" s="40"/>
      <c r="D337" s="46"/>
      <c r="E337" s="46"/>
      <c r="F337" s="40"/>
      <c r="G337" s="46"/>
      <c r="H337" s="28"/>
      <c r="I337" s="28"/>
      <c r="J337" s="28"/>
      <c r="K337" s="28"/>
      <c r="L337" s="28"/>
      <c r="M337" s="11" t="s">
        <v>1494</v>
      </c>
      <c r="N337" s="4" t="s">
        <v>456</v>
      </c>
      <c r="O337" s="4" t="s">
        <v>463</v>
      </c>
      <c r="P337" s="4">
        <v>7.0000000000000007E-2</v>
      </c>
      <c r="Q337" s="4">
        <v>1973</v>
      </c>
      <c r="R337" s="4" t="s">
        <v>221</v>
      </c>
      <c r="S337" s="9"/>
      <c r="T337" s="9"/>
      <c r="U337" s="9"/>
      <c r="V337" s="28" t="s">
        <v>1346</v>
      </c>
    </row>
    <row r="338" spans="1:22" ht="36" x14ac:dyDescent="0.2">
      <c r="A338" s="41"/>
      <c r="B338" s="15"/>
      <c r="C338" s="2"/>
      <c r="D338" s="2"/>
      <c r="E338" s="2"/>
      <c r="F338" s="2"/>
      <c r="G338" s="2"/>
      <c r="H338" s="28"/>
      <c r="I338" s="28"/>
      <c r="J338" s="28"/>
      <c r="K338" s="28"/>
      <c r="L338" s="28"/>
      <c r="M338" s="11" t="s">
        <v>1495</v>
      </c>
      <c r="N338" s="4" t="s">
        <v>456</v>
      </c>
      <c r="O338" s="4" t="s">
        <v>464</v>
      </c>
      <c r="P338" s="4">
        <v>7.1999999999999995E-2</v>
      </c>
      <c r="Q338" s="4">
        <v>1973</v>
      </c>
      <c r="R338" s="4" t="s">
        <v>478</v>
      </c>
      <c r="S338" s="9"/>
      <c r="T338" s="9"/>
      <c r="U338" s="9"/>
      <c r="V338" s="28" t="s">
        <v>1346</v>
      </c>
    </row>
    <row r="339" spans="1:22" ht="36" x14ac:dyDescent="0.2">
      <c r="A339" s="41"/>
      <c r="B339" s="15"/>
      <c r="C339" s="2"/>
      <c r="D339" s="2"/>
      <c r="E339" s="2"/>
      <c r="F339" s="2"/>
      <c r="G339" s="2"/>
      <c r="H339" s="28"/>
      <c r="I339" s="28"/>
      <c r="J339" s="28"/>
      <c r="K339" s="28"/>
      <c r="L339" s="28"/>
      <c r="M339" s="11" t="s">
        <v>1496</v>
      </c>
      <c r="N339" s="4" t="s">
        <v>456</v>
      </c>
      <c r="O339" s="4" t="s">
        <v>465</v>
      </c>
      <c r="P339" s="4">
        <v>7.0000000000000007E-2</v>
      </c>
      <c r="Q339" s="4">
        <v>1973</v>
      </c>
      <c r="R339" s="4" t="s">
        <v>446</v>
      </c>
      <c r="S339" s="9"/>
      <c r="T339" s="9"/>
      <c r="U339" s="9"/>
      <c r="V339" s="28" t="s">
        <v>1346</v>
      </c>
    </row>
    <row r="340" spans="1:22" ht="36" x14ac:dyDescent="0.2">
      <c r="A340" s="41"/>
      <c r="B340" s="15"/>
      <c r="C340" s="2"/>
      <c r="D340" s="2"/>
      <c r="E340" s="2"/>
      <c r="F340" s="2"/>
      <c r="G340" s="2"/>
      <c r="H340" s="28"/>
      <c r="I340" s="28"/>
      <c r="J340" s="28"/>
      <c r="K340" s="28"/>
      <c r="L340" s="28"/>
      <c r="M340" s="11" t="s">
        <v>1497</v>
      </c>
      <c r="N340" s="4" t="s">
        <v>456</v>
      </c>
      <c r="O340" s="4" t="s">
        <v>466</v>
      </c>
      <c r="P340" s="4">
        <v>0.104</v>
      </c>
      <c r="Q340" s="4">
        <v>1973</v>
      </c>
      <c r="R340" s="4" t="s">
        <v>479</v>
      </c>
      <c r="S340" s="9"/>
      <c r="T340" s="9"/>
      <c r="U340" s="9"/>
      <c r="V340" s="28" t="s">
        <v>1346</v>
      </c>
    </row>
    <row r="341" spans="1:22" ht="36" x14ac:dyDescent="0.2">
      <c r="A341" s="41"/>
      <c r="B341" s="15"/>
      <c r="C341" s="2"/>
      <c r="D341" s="2"/>
      <c r="E341" s="2"/>
      <c r="F341" s="2"/>
      <c r="G341" s="2"/>
      <c r="H341" s="28"/>
      <c r="I341" s="28"/>
      <c r="J341" s="28"/>
      <c r="K341" s="28"/>
      <c r="L341" s="28"/>
      <c r="M341" s="11" t="s">
        <v>1498</v>
      </c>
      <c r="N341" s="4" t="s">
        <v>456</v>
      </c>
      <c r="O341" s="4" t="s">
        <v>467</v>
      </c>
      <c r="P341" s="4">
        <v>1.4999999999999999E-2</v>
      </c>
      <c r="Q341" s="4">
        <v>1973</v>
      </c>
      <c r="R341" s="4" t="s">
        <v>479</v>
      </c>
      <c r="S341" s="9"/>
      <c r="T341" s="9"/>
      <c r="U341" s="9"/>
      <c r="V341" s="28" t="s">
        <v>1346</v>
      </c>
    </row>
    <row r="342" spans="1:22" ht="36" x14ac:dyDescent="0.2">
      <c r="A342" s="41"/>
      <c r="B342" s="15"/>
      <c r="C342" s="2"/>
      <c r="D342" s="2"/>
      <c r="E342" s="2"/>
      <c r="F342" s="2"/>
      <c r="G342" s="2"/>
      <c r="H342" s="28"/>
      <c r="I342" s="28"/>
      <c r="J342" s="28"/>
      <c r="K342" s="28"/>
      <c r="L342" s="28"/>
      <c r="M342" s="11" t="s">
        <v>1499</v>
      </c>
      <c r="N342" s="4" t="s">
        <v>456</v>
      </c>
      <c r="O342" s="4" t="s">
        <v>468</v>
      </c>
      <c r="P342" s="4">
        <v>9.0999999999999998E-2</v>
      </c>
      <c r="Q342" s="4">
        <v>1962</v>
      </c>
      <c r="R342" s="4" t="s">
        <v>342</v>
      </c>
      <c r="S342" s="9"/>
      <c r="T342" s="9"/>
      <c r="U342" s="9"/>
      <c r="V342" s="28" t="s">
        <v>1346</v>
      </c>
    </row>
    <row r="343" spans="1:22" ht="48" x14ac:dyDescent="0.2">
      <c r="A343" s="41"/>
      <c r="B343" s="15"/>
      <c r="C343" s="2"/>
      <c r="D343" s="2"/>
      <c r="E343" s="2"/>
      <c r="F343" s="2"/>
      <c r="G343" s="2"/>
      <c r="H343" s="28"/>
      <c r="I343" s="28"/>
      <c r="J343" s="28"/>
      <c r="K343" s="28"/>
      <c r="L343" s="28"/>
      <c r="M343" s="11" t="s">
        <v>1500</v>
      </c>
      <c r="N343" s="4" t="s">
        <v>456</v>
      </c>
      <c r="O343" s="4" t="s">
        <v>469</v>
      </c>
      <c r="P343" s="4">
        <v>0.13</v>
      </c>
      <c r="Q343" s="4">
        <v>1973</v>
      </c>
      <c r="R343" s="4" t="s">
        <v>479</v>
      </c>
      <c r="S343" s="9"/>
      <c r="T343" s="9"/>
      <c r="U343" s="9"/>
      <c r="V343" s="28" t="s">
        <v>1346</v>
      </c>
    </row>
    <row r="344" spans="1:22" ht="36" x14ac:dyDescent="0.2">
      <c r="A344" s="41"/>
      <c r="B344" s="15"/>
      <c r="C344" s="2"/>
      <c r="D344" s="2"/>
      <c r="E344" s="2"/>
      <c r="F344" s="2"/>
      <c r="G344" s="2"/>
      <c r="H344" s="28"/>
      <c r="I344" s="28"/>
      <c r="J344" s="28"/>
      <c r="K344" s="28"/>
      <c r="L344" s="28"/>
      <c r="M344" s="11" t="s">
        <v>1501</v>
      </c>
      <c r="N344" s="4" t="s">
        <v>456</v>
      </c>
      <c r="O344" s="4" t="s">
        <v>470</v>
      </c>
      <c r="P344" s="4">
        <v>0.124</v>
      </c>
      <c r="Q344" s="4">
        <v>1973</v>
      </c>
      <c r="R344" s="4" t="s">
        <v>247</v>
      </c>
      <c r="S344" s="9"/>
      <c r="T344" s="9"/>
      <c r="U344" s="9"/>
      <c r="V344" s="28" t="s">
        <v>1346</v>
      </c>
    </row>
    <row r="345" spans="1:22" ht="36" x14ac:dyDescent="0.2">
      <c r="A345" s="41"/>
      <c r="B345" s="15"/>
      <c r="C345" s="2"/>
      <c r="D345" s="2"/>
      <c r="E345" s="2"/>
      <c r="F345" s="2"/>
      <c r="G345" s="2"/>
      <c r="H345" s="28"/>
      <c r="I345" s="28"/>
      <c r="J345" s="28"/>
      <c r="K345" s="28"/>
      <c r="L345" s="28"/>
      <c r="M345" s="11" t="s">
        <v>1502</v>
      </c>
      <c r="N345" s="4" t="s">
        <v>456</v>
      </c>
      <c r="O345" s="4" t="s">
        <v>470</v>
      </c>
      <c r="P345" s="4">
        <v>0.124</v>
      </c>
      <c r="Q345" s="4">
        <v>1973</v>
      </c>
      <c r="R345" s="4" t="s">
        <v>247</v>
      </c>
      <c r="S345" s="9"/>
      <c r="T345" s="9"/>
      <c r="U345" s="9"/>
      <c r="V345" s="28" t="s">
        <v>1346</v>
      </c>
    </row>
    <row r="346" spans="1:22" ht="36" x14ac:dyDescent="0.2">
      <c r="A346" s="41"/>
      <c r="B346" s="15"/>
      <c r="C346" s="2"/>
      <c r="D346" s="2"/>
      <c r="E346" s="2"/>
      <c r="F346" s="2"/>
      <c r="G346" s="2"/>
      <c r="H346" s="28"/>
      <c r="I346" s="28"/>
      <c r="J346" s="28"/>
      <c r="K346" s="28"/>
      <c r="L346" s="28"/>
      <c r="M346" s="11" t="s">
        <v>1503</v>
      </c>
      <c r="N346" s="4" t="s">
        <v>456</v>
      </c>
      <c r="O346" s="4" t="s">
        <v>471</v>
      </c>
      <c r="P346" s="4">
        <v>5.8000000000000003E-2</v>
      </c>
      <c r="Q346" s="4">
        <v>1973</v>
      </c>
      <c r="R346" s="4" t="s">
        <v>221</v>
      </c>
      <c r="S346" s="9"/>
      <c r="T346" s="9"/>
      <c r="U346" s="9"/>
      <c r="V346" s="28" t="s">
        <v>1346</v>
      </c>
    </row>
    <row r="347" spans="1:22" ht="36" x14ac:dyDescent="0.2">
      <c r="A347" s="41"/>
      <c r="B347" s="15"/>
      <c r="C347" s="2"/>
      <c r="D347" s="2"/>
      <c r="E347" s="2"/>
      <c r="F347" s="2"/>
      <c r="G347" s="2"/>
      <c r="H347" s="28"/>
      <c r="I347" s="28"/>
      <c r="J347" s="28"/>
      <c r="K347" s="28"/>
      <c r="L347" s="28"/>
      <c r="M347" s="11" t="s">
        <v>1504</v>
      </c>
      <c r="N347" s="4" t="s">
        <v>456</v>
      </c>
      <c r="O347" s="4" t="s">
        <v>472</v>
      </c>
      <c r="P347" s="4">
        <v>5.5E-2</v>
      </c>
      <c r="Q347" s="4">
        <v>1970</v>
      </c>
      <c r="R347" s="4" t="s">
        <v>480</v>
      </c>
      <c r="S347" s="9"/>
      <c r="T347" s="9"/>
      <c r="U347" s="9"/>
      <c r="V347" s="28" t="s">
        <v>1346</v>
      </c>
    </row>
    <row r="348" spans="1:22" ht="36" x14ac:dyDescent="0.2">
      <c r="A348" s="41"/>
      <c r="B348" s="15"/>
      <c r="C348" s="2"/>
      <c r="D348" s="2"/>
      <c r="E348" s="2"/>
      <c r="F348" s="2"/>
      <c r="G348" s="2"/>
      <c r="H348" s="28"/>
      <c r="I348" s="28"/>
      <c r="J348" s="28"/>
      <c r="K348" s="28"/>
      <c r="L348" s="28"/>
      <c r="M348" s="11" t="s">
        <v>1505</v>
      </c>
      <c r="N348" s="4" t="s">
        <v>456</v>
      </c>
      <c r="O348" s="4" t="s">
        <v>473</v>
      </c>
      <c r="P348" s="4">
        <v>0.01</v>
      </c>
      <c r="Q348" s="4">
        <v>1970</v>
      </c>
      <c r="R348" s="4" t="s">
        <v>480</v>
      </c>
      <c r="S348" s="9"/>
      <c r="T348" s="9"/>
      <c r="U348" s="9"/>
      <c r="V348" s="28" t="s">
        <v>1346</v>
      </c>
    </row>
    <row r="349" spans="1:22" ht="36" x14ac:dyDescent="0.2">
      <c r="A349" s="41"/>
      <c r="B349" s="15"/>
      <c r="C349" s="2"/>
      <c r="D349" s="2"/>
      <c r="E349" s="2"/>
      <c r="F349" s="2"/>
      <c r="G349" s="2"/>
      <c r="H349" s="28"/>
      <c r="I349" s="28"/>
      <c r="J349" s="28"/>
      <c r="K349" s="28"/>
      <c r="L349" s="28"/>
      <c r="M349" s="11" t="s">
        <v>1506</v>
      </c>
      <c r="N349" s="4" t="s">
        <v>456</v>
      </c>
      <c r="O349" s="4" t="s">
        <v>474</v>
      </c>
      <c r="P349" s="4">
        <v>4.4999999999999998E-2</v>
      </c>
      <c r="Q349" s="4">
        <v>1970</v>
      </c>
      <c r="R349" s="4" t="s">
        <v>265</v>
      </c>
      <c r="S349" s="9"/>
      <c r="T349" s="9"/>
      <c r="U349" s="9"/>
      <c r="V349" s="28" t="s">
        <v>1346</v>
      </c>
    </row>
    <row r="350" spans="1:22" ht="36" x14ac:dyDescent="0.2">
      <c r="A350" s="41"/>
      <c r="B350" s="15"/>
      <c r="C350" s="2"/>
      <c r="D350" s="2"/>
      <c r="E350" s="2"/>
      <c r="F350" s="2"/>
      <c r="G350" s="2"/>
      <c r="H350" s="28"/>
      <c r="I350" s="28"/>
      <c r="J350" s="28"/>
      <c r="K350" s="28"/>
      <c r="L350" s="28"/>
      <c r="M350" s="11" t="s">
        <v>1507</v>
      </c>
      <c r="N350" s="4" t="s">
        <v>456</v>
      </c>
      <c r="O350" s="4" t="s">
        <v>475</v>
      </c>
      <c r="P350" s="4">
        <v>6.4000000000000001E-2</v>
      </c>
      <c r="Q350" s="4">
        <v>1970</v>
      </c>
      <c r="R350" s="4" t="s">
        <v>450</v>
      </c>
      <c r="S350" s="9"/>
      <c r="T350" s="9"/>
      <c r="U350" s="9"/>
      <c r="V350" s="28" t="s">
        <v>1346</v>
      </c>
    </row>
    <row r="351" spans="1:22" ht="36" x14ac:dyDescent="0.2">
      <c r="A351" s="41"/>
      <c r="B351" s="15"/>
      <c r="C351" s="2"/>
      <c r="D351" s="2"/>
      <c r="E351" s="2"/>
      <c r="F351" s="2"/>
      <c r="G351" s="2"/>
      <c r="H351" s="28"/>
      <c r="I351" s="28"/>
      <c r="J351" s="28"/>
      <c r="K351" s="28"/>
      <c r="L351" s="28"/>
      <c r="M351" s="11" t="s">
        <v>1508</v>
      </c>
      <c r="N351" s="4" t="s">
        <v>456</v>
      </c>
      <c r="O351" s="4" t="s">
        <v>476</v>
      </c>
      <c r="P351" s="4">
        <v>0.10199999999999999</v>
      </c>
      <c r="Q351" s="4">
        <v>1970</v>
      </c>
      <c r="R351" s="4" t="s">
        <v>481</v>
      </c>
      <c r="S351" s="9"/>
      <c r="T351" s="9"/>
      <c r="U351" s="9"/>
      <c r="V351" s="28" t="s">
        <v>1346</v>
      </c>
    </row>
    <row r="352" spans="1:22" ht="24.75" customHeight="1" x14ac:dyDescent="0.2">
      <c r="A352" s="41"/>
      <c r="B352" s="15"/>
      <c r="C352" s="2"/>
      <c r="D352" s="2"/>
      <c r="E352" s="2"/>
      <c r="F352" s="2"/>
      <c r="G352" s="2"/>
      <c r="H352" s="28"/>
      <c r="I352" s="28"/>
      <c r="J352" s="28"/>
      <c r="K352" s="3" t="s">
        <v>482</v>
      </c>
      <c r="L352" s="9">
        <v>400</v>
      </c>
      <c r="M352" s="44" t="s">
        <v>1509</v>
      </c>
      <c r="N352" s="40"/>
      <c r="O352" s="40"/>
      <c r="P352" s="40"/>
      <c r="Q352" s="40"/>
      <c r="R352" s="40"/>
      <c r="S352" s="40"/>
      <c r="T352" s="40"/>
      <c r="U352" s="40"/>
      <c r="V352" s="28" t="s">
        <v>1346</v>
      </c>
    </row>
    <row r="353" spans="1:22" ht="40.5" customHeight="1" x14ac:dyDescent="0.2">
      <c r="A353" s="41"/>
      <c r="B353" s="15"/>
      <c r="C353" s="2"/>
      <c r="D353" s="2"/>
      <c r="E353" s="2"/>
      <c r="F353" s="2"/>
      <c r="G353" s="2"/>
      <c r="H353" s="28"/>
      <c r="I353" s="28"/>
      <c r="J353" s="28"/>
      <c r="K353" s="28" t="s">
        <v>1510</v>
      </c>
      <c r="L353" s="9"/>
      <c r="M353" s="11" t="s">
        <v>1511</v>
      </c>
      <c r="N353" s="4" t="s">
        <v>495</v>
      </c>
      <c r="O353" s="4" t="s">
        <v>496</v>
      </c>
      <c r="P353" s="4">
        <v>0.42899999999999999</v>
      </c>
      <c r="Q353" s="12">
        <v>32843</v>
      </c>
      <c r="R353" s="4" t="s">
        <v>289</v>
      </c>
      <c r="S353" s="9"/>
      <c r="T353" s="9"/>
      <c r="U353" s="9"/>
      <c r="V353" s="28" t="s">
        <v>1346</v>
      </c>
    </row>
    <row r="354" spans="1:22" ht="36" x14ac:dyDescent="0.2">
      <c r="A354" s="41"/>
      <c r="B354" s="15"/>
      <c r="C354" s="2"/>
      <c r="D354" s="2"/>
      <c r="E354" s="2"/>
      <c r="F354" s="2"/>
      <c r="G354" s="2"/>
      <c r="H354" s="28"/>
      <c r="I354" s="28"/>
      <c r="J354" s="28"/>
      <c r="L354" s="28"/>
      <c r="M354" s="11" t="s">
        <v>1512</v>
      </c>
      <c r="N354" s="4" t="s">
        <v>495</v>
      </c>
      <c r="O354" s="4" t="s">
        <v>497</v>
      </c>
      <c r="P354" s="4">
        <v>0.109</v>
      </c>
      <c r="Q354" s="12">
        <v>28460</v>
      </c>
      <c r="R354" s="4" t="s">
        <v>289</v>
      </c>
      <c r="S354" s="9"/>
      <c r="T354" s="9"/>
      <c r="U354" s="9"/>
      <c r="V354" s="28" t="s">
        <v>1346</v>
      </c>
    </row>
    <row r="355" spans="1:22" ht="36" x14ac:dyDescent="0.2">
      <c r="A355" s="41"/>
      <c r="B355" s="15"/>
      <c r="C355" s="2"/>
      <c r="D355" s="2"/>
      <c r="E355" s="2"/>
      <c r="F355" s="2"/>
      <c r="G355" s="2"/>
      <c r="H355" s="28"/>
      <c r="I355" s="28"/>
      <c r="J355" s="28"/>
      <c r="K355" s="28"/>
      <c r="L355" s="28"/>
      <c r="M355" s="11" t="s">
        <v>1513</v>
      </c>
      <c r="N355" s="4" t="s">
        <v>495</v>
      </c>
      <c r="O355" s="4" t="s">
        <v>498</v>
      </c>
      <c r="P355" s="4">
        <v>7.2999999999999995E-2</v>
      </c>
      <c r="Q355" s="4">
        <v>1971</v>
      </c>
      <c r="R355" s="4" t="s">
        <v>290</v>
      </c>
      <c r="S355" s="9"/>
      <c r="T355" s="9"/>
      <c r="U355" s="9"/>
      <c r="V355" s="28" t="s">
        <v>1346</v>
      </c>
    </row>
    <row r="356" spans="1:22" ht="36" x14ac:dyDescent="0.2">
      <c r="A356" s="41"/>
      <c r="B356" s="15"/>
      <c r="C356" s="2"/>
      <c r="D356" s="2"/>
      <c r="E356" s="2"/>
      <c r="F356" s="2"/>
      <c r="G356" s="2"/>
      <c r="H356" s="28"/>
      <c r="I356" s="28"/>
      <c r="J356" s="28"/>
      <c r="K356" s="28"/>
      <c r="L356" s="28"/>
      <c r="M356" s="11" t="s">
        <v>1514</v>
      </c>
      <c r="N356" s="4" t="s">
        <v>495</v>
      </c>
      <c r="O356" s="4" t="s">
        <v>499</v>
      </c>
      <c r="P356" s="4">
        <v>7.1999999999999995E-2</v>
      </c>
      <c r="Q356" s="4">
        <v>1971</v>
      </c>
      <c r="R356" s="4" t="s">
        <v>290</v>
      </c>
      <c r="S356" s="9"/>
      <c r="T356" s="9"/>
      <c r="U356" s="9"/>
      <c r="V356" s="28" t="s">
        <v>1346</v>
      </c>
    </row>
    <row r="357" spans="1:22" ht="36" x14ac:dyDescent="0.2">
      <c r="A357" s="41"/>
      <c r="B357" s="15"/>
      <c r="C357" s="2"/>
      <c r="D357" s="2"/>
      <c r="E357" s="2"/>
      <c r="F357" s="2"/>
      <c r="G357" s="2"/>
      <c r="H357" s="28"/>
      <c r="I357" s="28"/>
      <c r="J357" s="28"/>
      <c r="K357" s="28"/>
      <c r="L357" s="28"/>
      <c r="M357" s="11" t="s">
        <v>1515</v>
      </c>
      <c r="N357" s="4" t="s">
        <v>495</v>
      </c>
      <c r="O357" s="4" t="s">
        <v>500</v>
      </c>
      <c r="P357" s="4">
        <v>0.17399999999999999</v>
      </c>
      <c r="Q357" s="4">
        <v>1971</v>
      </c>
      <c r="R357" s="4" t="s">
        <v>289</v>
      </c>
      <c r="S357" s="9"/>
      <c r="T357" s="9"/>
      <c r="U357" s="9"/>
      <c r="V357" s="28" t="s">
        <v>1346</v>
      </c>
    </row>
    <row r="358" spans="1:22" ht="36" x14ac:dyDescent="0.2">
      <c r="A358" s="41"/>
      <c r="B358" s="15"/>
      <c r="C358" s="2"/>
      <c r="D358" s="2"/>
      <c r="E358" s="2"/>
      <c r="F358" s="2"/>
      <c r="G358" s="2"/>
      <c r="H358" s="28"/>
      <c r="I358" s="28"/>
      <c r="J358" s="28"/>
      <c r="K358" s="28"/>
      <c r="L358" s="28"/>
      <c r="M358" s="11" t="s">
        <v>1516</v>
      </c>
      <c r="N358" s="4" t="s">
        <v>495</v>
      </c>
      <c r="O358" s="4" t="s">
        <v>501</v>
      </c>
      <c r="P358" s="4">
        <v>0.157</v>
      </c>
      <c r="Q358" s="4">
        <v>1971</v>
      </c>
      <c r="R358" s="4" t="s">
        <v>318</v>
      </c>
      <c r="S358" s="9"/>
      <c r="T358" s="9"/>
      <c r="U358" s="9"/>
      <c r="V358" s="28" t="s">
        <v>1346</v>
      </c>
    </row>
    <row r="359" spans="1:22" ht="36" x14ac:dyDescent="0.2">
      <c r="A359" s="41"/>
      <c r="B359" s="15"/>
      <c r="C359" s="2"/>
      <c r="D359" s="2"/>
      <c r="E359" s="2"/>
      <c r="F359" s="2"/>
      <c r="G359" s="2"/>
      <c r="H359" s="28"/>
      <c r="I359" s="28"/>
      <c r="J359" s="28"/>
      <c r="K359" s="28"/>
      <c r="L359" s="28"/>
      <c r="M359" s="11" t="s">
        <v>1517</v>
      </c>
      <c r="N359" s="4" t="s">
        <v>495</v>
      </c>
      <c r="O359" s="4" t="s">
        <v>502</v>
      </c>
      <c r="P359" s="4">
        <v>0.34699999999999998</v>
      </c>
      <c r="Q359" s="4">
        <v>1971</v>
      </c>
      <c r="R359" s="4" t="s">
        <v>247</v>
      </c>
      <c r="S359" s="9"/>
      <c r="T359" s="9"/>
      <c r="U359" s="9"/>
      <c r="V359" s="28" t="s">
        <v>1346</v>
      </c>
    </row>
    <row r="360" spans="1:22" ht="36" x14ac:dyDescent="0.2">
      <c r="A360" s="41"/>
      <c r="B360" s="15"/>
      <c r="C360" s="2"/>
      <c r="D360" s="2"/>
      <c r="E360" s="2"/>
      <c r="F360" s="2"/>
      <c r="G360" s="2"/>
      <c r="H360" s="28"/>
      <c r="I360" s="28"/>
      <c r="J360" s="28"/>
      <c r="K360" s="28"/>
      <c r="L360" s="28"/>
      <c r="M360" s="11" t="s">
        <v>1518</v>
      </c>
      <c r="N360" s="4" t="s">
        <v>495</v>
      </c>
      <c r="O360" s="4" t="s">
        <v>502</v>
      </c>
      <c r="P360" s="4">
        <v>0.16500000000000001</v>
      </c>
      <c r="Q360" s="4">
        <v>1971</v>
      </c>
      <c r="R360" s="4" t="s">
        <v>2210</v>
      </c>
      <c r="S360" s="9"/>
      <c r="T360" s="9"/>
      <c r="U360" s="9"/>
      <c r="V360" s="28" t="s">
        <v>1346</v>
      </c>
    </row>
    <row r="361" spans="1:22" ht="36" x14ac:dyDescent="0.2">
      <c r="A361" s="41"/>
      <c r="B361" s="15"/>
      <c r="C361" s="2"/>
      <c r="D361" s="2"/>
      <c r="E361" s="2"/>
      <c r="F361" s="2"/>
      <c r="G361" s="2"/>
      <c r="H361" s="28"/>
      <c r="I361" s="28"/>
      <c r="J361" s="28"/>
      <c r="K361" s="28"/>
      <c r="L361" s="28"/>
      <c r="M361" s="11" t="s">
        <v>1519</v>
      </c>
      <c r="N361" s="4" t="s">
        <v>495</v>
      </c>
      <c r="O361" s="4" t="s">
        <v>503</v>
      </c>
      <c r="P361" s="4">
        <v>0.112</v>
      </c>
      <c r="Q361" s="4">
        <v>1971</v>
      </c>
      <c r="R361" s="4" t="s">
        <v>289</v>
      </c>
      <c r="S361" s="9"/>
      <c r="T361" s="9"/>
      <c r="U361" s="9"/>
      <c r="V361" s="28" t="s">
        <v>1346</v>
      </c>
    </row>
    <row r="362" spans="1:22" ht="32.25" customHeight="1" x14ac:dyDescent="0.2">
      <c r="A362" s="41"/>
      <c r="B362" s="15"/>
      <c r="C362" s="2"/>
      <c r="D362" s="2"/>
      <c r="E362" s="2"/>
      <c r="F362" s="2"/>
      <c r="G362" s="2"/>
      <c r="H362" s="28"/>
      <c r="I362" s="28"/>
      <c r="J362" s="28"/>
      <c r="K362" s="3" t="s">
        <v>504</v>
      </c>
      <c r="L362" s="28" t="s">
        <v>506</v>
      </c>
      <c r="M362" s="44" t="s">
        <v>1520</v>
      </c>
      <c r="N362" s="40"/>
      <c r="O362" s="40"/>
      <c r="P362" s="40"/>
      <c r="Q362" s="40"/>
      <c r="R362" s="40"/>
      <c r="S362" s="40"/>
      <c r="T362" s="40"/>
      <c r="U362" s="40"/>
      <c r="V362" s="28" t="s">
        <v>1346</v>
      </c>
    </row>
    <row r="363" spans="1:22" ht="48" customHeight="1" x14ac:dyDescent="0.2">
      <c r="A363" s="41"/>
      <c r="B363" s="15"/>
      <c r="C363" s="2"/>
      <c r="D363" s="2"/>
      <c r="E363" s="2"/>
      <c r="F363" s="2"/>
      <c r="G363" s="2"/>
      <c r="H363" s="28"/>
      <c r="I363" s="28"/>
      <c r="J363" s="28"/>
      <c r="K363" s="28" t="s">
        <v>505</v>
      </c>
      <c r="L363" s="28"/>
      <c r="M363" s="11" t="s">
        <v>1521</v>
      </c>
      <c r="N363" s="4" t="s">
        <v>507</v>
      </c>
      <c r="O363" s="4" t="s">
        <v>508</v>
      </c>
      <c r="P363" s="4">
        <v>0.17399999999999999</v>
      </c>
      <c r="Q363" s="12">
        <v>24807</v>
      </c>
      <c r="R363" s="4" t="s">
        <v>221</v>
      </c>
      <c r="S363" s="9"/>
      <c r="T363" s="9"/>
      <c r="U363" s="9"/>
      <c r="V363" s="28" t="s">
        <v>1346</v>
      </c>
    </row>
    <row r="364" spans="1:22" ht="36" x14ac:dyDescent="0.2">
      <c r="A364" s="41"/>
      <c r="B364" s="15"/>
      <c r="C364" s="2"/>
      <c r="D364" s="2"/>
      <c r="E364" s="2"/>
      <c r="F364" s="2"/>
      <c r="G364" s="2"/>
      <c r="H364" s="28"/>
      <c r="I364" s="28"/>
      <c r="J364" s="28"/>
      <c r="L364" s="28"/>
      <c r="M364" s="11" t="s">
        <v>1522</v>
      </c>
      <c r="N364" s="4" t="s">
        <v>507</v>
      </c>
      <c r="O364" s="4" t="s">
        <v>509</v>
      </c>
      <c r="P364" s="4">
        <v>0.25900000000000001</v>
      </c>
      <c r="Q364" s="12">
        <v>26634</v>
      </c>
      <c r="R364" s="4" t="s">
        <v>289</v>
      </c>
      <c r="S364" s="9"/>
      <c r="T364" s="9"/>
      <c r="U364" s="9"/>
      <c r="V364" s="28" t="s">
        <v>1346</v>
      </c>
    </row>
    <row r="365" spans="1:22" ht="36" x14ac:dyDescent="0.2">
      <c r="A365" s="41"/>
      <c r="B365" s="15"/>
      <c r="C365" s="2"/>
      <c r="D365" s="2"/>
      <c r="E365" s="2"/>
      <c r="F365" s="2"/>
      <c r="G365" s="2"/>
      <c r="H365" s="28"/>
      <c r="I365" s="28"/>
      <c r="J365" s="28"/>
      <c r="K365" s="28"/>
      <c r="L365" s="28"/>
      <c r="M365" s="11" t="s">
        <v>1523</v>
      </c>
      <c r="N365" s="4" t="s">
        <v>507</v>
      </c>
      <c r="O365" s="4" t="s">
        <v>510</v>
      </c>
      <c r="P365" s="4">
        <v>0.36299999999999999</v>
      </c>
      <c r="Q365" s="12">
        <v>28460</v>
      </c>
      <c r="R365" s="4" t="s">
        <v>221</v>
      </c>
      <c r="S365" s="9"/>
      <c r="T365" s="9"/>
      <c r="U365" s="9"/>
      <c r="V365" s="28" t="s">
        <v>1346</v>
      </c>
    </row>
    <row r="366" spans="1:22" ht="36" x14ac:dyDescent="0.2">
      <c r="A366" s="41"/>
      <c r="B366" s="15"/>
      <c r="C366" s="2"/>
      <c r="D366" s="2"/>
      <c r="E366" s="2"/>
      <c r="F366" s="2"/>
      <c r="G366" s="2"/>
      <c r="H366" s="28"/>
      <c r="I366" s="28"/>
      <c r="J366" s="28"/>
      <c r="K366" s="28"/>
      <c r="L366" s="28"/>
      <c r="M366" s="11" t="s">
        <v>1524</v>
      </c>
      <c r="N366" s="4" t="s">
        <v>507</v>
      </c>
      <c r="O366" s="4" t="s">
        <v>511</v>
      </c>
      <c r="P366" s="4">
        <v>0.97</v>
      </c>
      <c r="Q366" s="12">
        <v>31017</v>
      </c>
      <c r="R366" s="4" t="s">
        <v>289</v>
      </c>
      <c r="S366" s="9"/>
      <c r="T366" s="9"/>
      <c r="U366" s="9"/>
      <c r="V366" s="28" t="s">
        <v>1346</v>
      </c>
    </row>
    <row r="367" spans="1:22" ht="36" x14ac:dyDescent="0.2">
      <c r="A367" s="41"/>
      <c r="B367" s="15"/>
      <c r="C367" s="2"/>
      <c r="D367" s="2"/>
      <c r="E367" s="2"/>
      <c r="F367" s="2"/>
      <c r="G367" s="2"/>
      <c r="H367" s="28"/>
      <c r="I367" s="28"/>
      <c r="J367" s="28"/>
      <c r="K367" s="28"/>
      <c r="L367" s="28"/>
      <c r="M367" s="11" t="s">
        <v>1525</v>
      </c>
      <c r="N367" s="4" t="s">
        <v>507</v>
      </c>
      <c r="O367" s="4" t="s">
        <v>512</v>
      </c>
      <c r="P367" s="4">
        <v>0.04</v>
      </c>
      <c r="Q367" s="12">
        <v>31017</v>
      </c>
      <c r="R367" s="4" t="s">
        <v>516</v>
      </c>
      <c r="S367" s="9"/>
      <c r="T367" s="9"/>
      <c r="U367" s="9"/>
      <c r="V367" s="28" t="s">
        <v>1346</v>
      </c>
    </row>
    <row r="368" spans="1:22" ht="36" x14ac:dyDescent="0.2">
      <c r="A368" s="41"/>
      <c r="B368" s="15"/>
      <c r="C368" s="2"/>
      <c r="D368" s="2"/>
      <c r="E368" s="2"/>
      <c r="F368" s="2"/>
      <c r="G368" s="2"/>
      <c r="H368" s="28"/>
      <c r="I368" s="28"/>
      <c r="J368" s="28"/>
      <c r="K368" s="28"/>
      <c r="L368" s="28"/>
      <c r="M368" s="11" t="s">
        <v>1526</v>
      </c>
      <c r="N368" s="4" t="s">
        <v>507</v>
      </c>
      <c r="O368" s="4" t="s">
        <v>513</v>
      </c>
      <c r="P368" s="4">
        <v>0.04</v>
      </c>
      <c r="Q368" s="12">
        <v>22616</v>
      </c>
      <c r="R368" s="4" t="s">
        <v>517</v>
      </c>
      <c r="S368" s="9"/>
      <c r="T368" s="9"/>
      <c r="U368" s="9"/>
      <c r="V368" s="28" t="s">
        <v>1346</v>
      </c>
    </row>
    <row r="369" spans="1:22" ht="36" x14ac:dyDescent="0.2">
      <c r="A369" s="41"/>
      <c r="B369" s="15"/>
      <c r="C369" s="2"/>
      <c r="D369" s="2"/>
      <c r="E369" s="2"/>
      <c r="F369" s="2"/>
      <c r="G369" s="2"/>
      <c r="H369" s="28"/>
      <c r="I369" s="28"/>
      <c r="J369" s="28"/>
      <c r="K369" s="28"/>
      <c r="L369" s="28"/>
      <c r="M369" s="11" t="s">
        <v>1527</v>
      </c>
      <c r="N369" s="4" t="s">
        <v>507</v>
      </c>
      <c r="O369" s="4" t="s">
        <v>514</v>
      </c>
      <c r="P369" s="4">
        <v>6.4000000000000001E-2</v>
      </c>
      <c r="Q369" s="13">
        <v>1969</v>
      </c>
      <c r="R369" s="4" t="s">
        <v>389</v>
      </c>
      <c r="S369" s="9"/>
      <c r="T369" s="9"/>
      <c r="U369" s="9"/>
      <c r="V369" s="28" t="s">
        <v>1346</v>
      </c>
    </row>
    <row r="370" spans="1:22" ht="36" x14ac:dyDescent="0.2">
      <c r="A370" s="41"/>
      <c r="B370" s="15"/>
      <c r="C370" s="2"/>
      <c r="D370" s="2"/>
      <c r="E370" s="2"/>
      <c r="F370" s="2"/>
      <c r="G370" s="2"/>
      <c r="H370" s="28"/>
      <c r="I370" s="28"/>
      <c r="J370" s="28"/>
      <c r="K370" s="28"/>
      <c r="L370" s="28"/>
      <c r="M370" s="11" t="s">
        <v>1528</v>
      </c>
      <c r="N370" s="4" t="s">
        <v>507</v>
      </c>
      <c r="O370" s="4" t="s">
        <v>515</v>
      </c>
      <c r="P370" s="4">
        <v>4.3999999999999997E-2</v>
      </c>
      <c r="Q370" s="13">
        <v>2001</v>
      </c>
      <c r="R370" s="4" t="s">
        <v>518</v>
      </c>
      <c r="S370" s="9"/>
      <c r="T370" s="9"/>
      <c r="U370" s="9"/>
      <c r="V370" s="28" t="s">
        <v>1346</v>
      </c>
    </row>
    <row r="371" spans="1:22" ht="30" customHeight="1" x14ac:dyDescent="0.2">
      <c r="A371" s="41"/>
      <c r="B371" s="15"/>
      <c r="C371" s="2"/>
      <c r="D371" s="2"/>
      <c r="E371" s="2"/>
      <c r="F371" s="2"/>
      <c r="G371" s="2"/>
      <c r="H371" s="28"/>
      <c r="I371" s="28"/>
      <c r="J371" s="28"/>
      <c r="K371" s="28"/>
      <c r="L371" s="28"/>
      <c r="M371" s="11"/>
      <c r="N371" s="4"/>
      <c r="O371" s="4"/>
      <c r="P371" s="4"/>
      <c r="Q371" s="13"/>
      <c r="R371" s="4"/>
      <c r="S371" s="9"/>
      <c r="T371" s="9"/>
      <c r="U371" s="9"/>
      <c r="V371" s="28"/>
    </row>
    <row r="372" spans="1:22" x14ac:dyDescent="0.2">
      <c r="A372" s="41"/>
      <c r="B372" s="15"/>
      <c r="C372" s="2"/>
      <c r="D372" s="2"/>
      <c r="E372" s="2"/>
      <c r="F372" s="2"/>
      <c r="G372" s="2"/>
      <c r="H372" s="28"/>
      <c r="I372" s="28"/>
      <c r="J372" s="28"/>
      <c r="K372" s="9" t="s">
        <v>1054</v>
      </c>
      <c r="L372" s="9">
        <v>630</v>
      </c>
      <c r="M372" s="11"/>
      <c r="N372" s="4"/>
      <c r="O372" s="4"/>
      <c r="P372" s="4"/>
      <c r="Q372" s="13"/>
      <c r="R372" s="4"/>
      <c r="S372" s="9"/>
      <c r="T372" s="9"/>
      <c r="U372" s="9"/>
      <c r="V372" s="28" t="s">
        <v>939</v>
      </c>
    </row>
    <row r="373" spans="1:22" ht="25.5" x14ac:dyDescent="0.2">
      <c r="A373" s="41"/>
      <c r="B373" s="15"/>
      <c r="C373" s="2"/>
      <c r="D373" s="2"/>
      <c r="E373" s="2"/>
      <c r="F373" s="2"/>
      <c r="G373" s="2"/>
      <c r="H373" s="28"/>
      <c r="I373" s="28"/>
      <c r="J373" s="28"/>
      <c r="K373" s="28" t="s">
        <v>1055</v>
      </c>
      <c r="L373" s="28"/>
      <c r="M373" s="30"/>
      <c r="N373" s="9"/>
      <c r="O373" s="9"/>
      <c r="P373" s="9"/>
      <c r="Q373" s="9"/>
      <c r="R373" s="9"/>
      <c r="S373" s="9"/>
      <c r="T373" s="9"/>
      <c r="U373" s="9"/>
      <c r="V373" s="28"/>
    </row>
    <row r="374" spans="1:22" x14ac:dyDescent="0.2">
      <c r="A374" s="43"/>
      <c r="B374" s="42"/>
      <c r="C374" s="9"/>
      <c r="D374" s="28"/>
      <c r="E374" s="28"/>
      <c r="F374" s="9"/>
      <c r="G374" s="28"/>
      <c r="H374" s="28"/>
      <c r="I374" s="28"/>
      <c r="J374" s="28"/>
      <c r="K374" s="28"/>
      <c r="L374" s="28"/>
      <c r="M374" s="30"/>
      <c r="N374" s="9"/>
      <c r="O374" s="9"/>
      <c r="P374" s="9"/>
      <c r="Q374" s="9"/>
      <c r="R374" s="9"/>
      <c r="S374" s="9"/>
      <c r="T374" s="9"/>
      <c r="U374" s="9"/>
      <c r="V374" s="28"/>
    </row>
    <row r="375" spans="1:22" x14ac:dyDescent="0.2">
      <c r="A375" s="41">
        <v>8</v>
      </c>
      <c r="B375" s="38"/>
      <c r="C375" s="842" t="s">
        <v>63</v>
      </c>
      <c r="D375" s="850"/>
      <c r="E375" s="850"/>
      <c r="F375" s="850"/>
      <c r="G375" s="850"/>
      <c r="H375" s="850"/>
      <c r="I375" s="850"/>
      <c r="J375" s="850"/>
      <c r="K375" s="850"/>
      <c r="L375" s="850"/>
      <c r="M375" s="30"/>
      <c r="N375" s="9"/>
      <c r="O375" s="9"/>
      <c r="P375" s="9"/>
      <c r="Q375" s="9"/>
      <c r="R375" s="9"/>
      <c r="S375" s="9"/>
      <c r="T375" s="9"/>
      <c r="U375" s="9"/>
      <c r="V375" s="28"/>
    </row>
    <row r="376" spans="1:22" x14ac:dyDescent="0.2">
      <c r="A376" s="37"/>
      <c r="B376" s="15"/>
      <c r="C376" s="2"/>
      <c r="D376" s="2"/>
      <c r="E376" s="2"/>
      <c r="F376" s="2"/>
      <c r="G376" s="2"/>
      <c r="H376" s="28"/>
      <c r="I376" s="28"/>
      <c r="J376" s="28"/>
      <c r="K376" s="9" t="s">
        <v>979</v>
      </c>
      <c r="L376" s="9">
        <v>400</v>
      </c>
      <c r="M376" s="30"/>
      <c r="N376" s="9"/>
      <c r="O376" s="9"/>
      <c r="P376" s="9"/>
      <c r="Q376" s="9"/>
      <c r="R376" s="9"/>
      <c r="S376" s="9"/>
      <c r="T376" s="9"/>
      <c r="U376" s="9"/>
      <c r="V376" s="28" t="s">
        <v>978</v>
      </c>
    </row>
    <row r="377" spans="1:22" ht="25.5" x14ac:dyDescent="0.2">
      <c r="A377" s="41"/>
      <c r="B377" s="15" t="s">
        <v>1529</v>
      </c>
      <c r="C377" s="2" t="s">
        <v>65</v>
      </c>
      <c r="D377" s="2">
        <v>0.65</v>
      </c>
      <c r="E377" s="2">
        <v>1975</v>
      </c>
      <c r="F377" s="2" t="s">
        <v>42</v>
      </c>
      <c r="G377" s="2"/>
      <c r="H377" s="28"/>
      <c r="I377" s="28"/>
      <c r="J377" s="28"/>
      <c r="K377" s="28" t="s">
        <v>977</v>
      </c>
      <c r="L377" s="28"/>
      <c r="M377" s="30"/>
      <c r="N377" s="9"/>
      <c r="O377" s="9"/>
      <c r="P377" s="9"/>
      <c r="Q377" s="9"/>
      <c r="R377" s="9"/>
      <c r="S377" s="9"/>
      <c r="T377" s="9"/>
      <c r="U377" s="9"/>
      <c r="V377" s="28"/>
    </row>
    <row r="378" spans="1:22" ht="45" customHeight="1" x14ac:dyDescent="0.2">
      <c r="A378" s="41"/>
      <c r="B378" s="15" t="s">
        <v>1530</v>
      </c>
      <c r="C378" s="2" t="s">
        <v>66</v>
      </c>
      <c r="D378" s="2">
        <v>0.35</v>
      </c>
      <c r="E378" s="2">
        <v>1972</v>
      </c>
      <c r="F378" s="2" t="s">
        <v>42</v>
      </c>
      <c r="G378" s="2"/>
      <c r="H378" s="28"/>
      <c r="I378" s="28"/>
      <c r="J378" s="28"/>
      <c r="K378" s="10" t="s">
        <v>980</v>
      </c>
      <c r="L378" s="28" t="s">
        <v>981</v>
      </c>
      <c r="M378" s="30" t="s">
        <v>1533</v>
      </c>
      <c r="N378" s="9"/>
      <c r="O378" s="9"/>
      <c r="P378" s="9"/>
      <c r="Q378" s="9"/>
      <c r="R378" s="9"/>
      <c r="S378" s="9"/>
      <c r="T378" s="9"/>
      <c r="U378" s="9"/>
      <c r="V378" s="28" t="s">
        <v>1346</v>
      </c>
    </row>
    <row r="379" spans="1:22" ht="25.5" x14ac:dyDescent="0.2">
      <c r="A379" s="43"/>
      <c r="B379" s="42"/>
      <c r="C379" s="9"/>
      <c r="D379" s="28"/>
      <c r="E379" s="28"/>
      <c r="F379" s="9"/>
      <c r="G379" s="28"/>
      <c r="H379" s="28"/>
      <c r="I379" s="28"/>
      <c r="J379" s="28"/>
      <c r="K379" s="28" t="s">
        <v>982</v>
      </c>
      <c r="L379" s="28"/>
      <c r="M379" s="30"/>
      <c r="N379" s="9"/>
      <c r="O379" s="9"/>
      <c r="P379" s="9"/>
      <c r="Q379" s="9"/>
      <c r="R379" s="9"/>
      <c r="S379" s="9"/>
      <c r="T379" s="9"/>
      <c r="U379" s="9"/>
      <c r="V379" s="28"/>
    </row>
    <row r="380" spans="1:22" x14ac:dyDescent="0.2">
      <c r="A380" s="41"/>
      <c r="B380" s="42" t="s">
        <v>1531</v>
      </c>
      <c r="C380" s="9" t="s">
        <v>20</v>
      </c>
      <c r="D380" s="28">
        <v>3.6549999999999998</v>
      </c>
      <c r="E380" s="28">
        <v>1972</v>
      </c>
      <c r="F380" s="9" t="s">
        <v>1047</v>
      </c>
      <c r="G380" s="28"/>
      <c r="H380" s="9">
        <v>47</v>
      </c>
      <c r="I380" s="28"/>
      <c r="J380" s="9">
        <v>47</v>
      </c>
      <c r="K380" s="28"/>
      <c r="L380" s="28"/>
      <c r="M380" s="30"/>
      <c r="N380" s="9"/>
      <c r="O380" s="9"/>
      <c r="P380" s="9"/>
      <c r="Q380" s="9"/>
      <c r="R380" s="9"/>
      <c r="S380" s="9"/>
      <c r="T380" s="9"/>
      <c r="U380" s="9"/>
      <c r="V380" s="28"/>
    </row>
    <row r="381" spans="1:22" ht="38.25" x14ac:dyDescent="0.2">
      <c r="A381" s="41"/>
      <c r="B381" s="15" t="s">
        <v>1532</v>
      </c>
      <c r="C381" s="2" t="s">
        <v>64</v>
      </c>
      <c r="D381" s="2">
        <v>3.665</v>
      </c>
      <c r="E381" s="2">
        <v>1972</v>
      </c>
      <c r="F381" s="2" t="s">
        <v>42</v>
      </c>
      <c r="G381" s="2" t="s">
        <v>1133</v>
      </c>
      <c r="H381" s="28"/>
      <c r="I381" s="28"/>
      <c r="J381" s="28"/>
      <c r="K381" s="28"/>
      <c r="L381" s="28"/>
      <c r="M381" s="30"/>
      <c r="N381" s="9"/>
      <c r="O381" s="9"/>
      <c r="P381" s="9"/>
      <c r="Q381" s="9"/>
      <c r="R381" s="9"/>
      <c r="S381" s="9"/>
      <c r="T381" s="9"/>
      <c r="U381" s="9"/>
      <c r="V381" s="28"/>
    </row>
    <row r="382" spans="1:22" x14ac:dyDescent="0.2">
      <c r="A382" s="41">
        <v>9</v>
      </c>
      <c r="B382" s="38"/>
      <c r="C382" s="842" t="s">
        <v>67</v>
      </c>
      <c r="D382" s="850"/>
      <c r="E382" s="850"/>
      <c r="F382" s="850"/>
      <c r="G382" s="850"/>
      <c r="H382" s="850"/>
      <c r="I382" s="850"/>
      <c r="J382" s="850"/>
      <c r="K382" s="850"/>
      <c r="L382" s="850"/>
      <c r="M382" s="30"/>
      <c r="N382" s="9"/>
      <c r="O382" s="9"/>
      <c r="P382" s="9"/>
      <c r="Q382" s="9"/>
      <c r="R382" s="9"/>
      <c r="S382" s="9"/>
      <c r="T382" s="9"/>
      <c r="U382" s="9"/>
      <c r="V382" s="28"/>
    </row>
    <row r="383" spans="1:22" ht="36.75" customHeight="1" x14ac:dyDescent="0.2">
      <c r="A383" s="37"/>
      <c r="B383" s="15" t="s">
        <v>1534</v>
      </c>
      <c r="C383" s="2" t="s">
        <v>102</v>
      </c>
      <c r="D383" s="2">
        <v>0.41</v>
      </c>
      <c r="E383" s="2">
        <v>1987</v>
      </c>
      <c r="F383" s="2" t="s">
        <v>59</v>
      </c>
      <c r="G383" s="2"/>
      <c r="H383" s="28"/>
      <c r="I383" s="28"/>
      <c r="J383" s="28"/>
      <c r="K383" s="3" t="s">
        <v>983</v>
      </c>
      <c r="L383" s="9">
        <v>400</v>
      </c>
      <c r="M383" s="30" t="s">
        <v>1536</v>
      </c>
      <c r="N383" s="9"/>
      <c r="O383" s="9"/>
      <c r="P383" s="9"/>
      <c r="Q383" s="9"/>
      <c r="R383" s="9"/>
      <c r="S383" s="9"/>
      <c r="T383" s="9"/>
      <c r="U383" s="9"/>
      <c r="V383" s="28" t="s">
        <v>1346</v>
      </c>
    </row>
    <row r="384" spans="1:22" ht="30" customHeight="1" x14ac:dyDescent="0.2">
      <c r="A384" s="41"/>
      <c r="B384" s="15" t="s">
        <v>1535</v>
      </c>
      <c r="C384" s="2" t="s">
        <v>68</v>
      </c>
      <c r="D384" s="2">
        <v>0.04</v>
      </c>
      <c r="E384" s="2">
        <v>1969</v>
      </c>
      <c r="F384" s="2" t="s">
        <v>55</v>
      </c>
      <c r="G384" s="2"/>
      <c r="H384" s="28"/>
      <c r="I384" s="28"/>
      <c r="J384" s="28"/>
      <c r="K384" s="28" t="s">
        <v>984</v>
      </c>
      <c r="L384" s="28"/>
      <c r="M384" s="30" t="s">
        <v>2143</v>
      </c>
      <c r="N384" s="9" t="s">
        <v>1172</v>
      </c>
      <c r="O384" s="9" t="s">
        <v>984</v>
      </c>
      <c r="P384" s="9">
        <v>0.4</v>
      </c>
      <c r="Q384" s="9">
        <v>2011</v>
      </c>
      <c r="R384" s="9" t="s">
        <v>1197</v>
      </c>
      <c r="S384" s="9">
        <v>11</v>
      </c>
      <c r="T384" s="9"/>
      <c r="U384" s="9">
        <v>11</v>
      </c>
      <c r="V384" s="28" t="s">
        <v>1346</v>
      </c>
    </row>
    <row r="385" spans="1:22" ht="57" customHeight="1" x14ac:dyDescent="0.2">
      <c r="A385" s="41"/>
      <c r="B385" s="15" t="s">
        <v>2109</v>
      </c>
      <c r="C385" s="2" t="s">
        <v>2110</v>
      </c>
      <c r="D385" s="2">
        <v>0.05</v>
      </c>
      <c r="E385" s="2">
        <v>1972</v>
      </c>
      <c r="F385" s="2" t="s">
        <v>55</v>
      </c>
      <c r="G385" s="2"/>
      <c r="H385" s="28"/>
      <c r="I385" s="28"/>
      <c r="J385" s="28"/>
      <c r="K385" s="28"/>
      <c r="L385" s="28"/>
      <c r="M385" s="30" t="s">
        <v>2143</v>
      </c>
      <c r="N385" s="9" t="s">
        <v>1172</v>
      </c>
      <c r="O385" s="9" t="s">
        <v>1117</v>
      </c>
      <c r="P385" s="9">
        <v>0.64700000000000002</v>
      </c>
      <c r="Q385" s="9">
        <v>2011</v>
      </c>
      <c r="R385" s="9" t="s">
        <v>1173</v>
      </c>
      <c r="S385" s="9">
        <v>32</v>
      </c>
      <c r="T385" s="9"/>
      <c r="U385" s="9">
        <v>32</v>
      </c>
      <c r="V385" s="28" t="s">
        <v>1346</v>
      </c>
    </row>
    <row r="386" spans="1:22" x14ac:dyDescent="0.2">
      <c r="A386" s="41"/>
      <c r="B386" s="15"/>
      <c r="C386" s="2"/>
      <c r="D386" s="2"/>
      <c r="E386" s="2"/>
      <c r="F386" s="2"/>
      <c r="G386" s="2"/>
      <c r="H386" s="28"/>
      <c r="I386" s="28"/>
      <c r="J386" s="28"/>
      <c r="K386" s="28"/>
      <c r="L386" s="28"/>
      <c r="M386" s="30"/>
      <c r="N386" s="9"/>
      <c r="O386" s="9"/>
      <c r="P386" s="9"/>
      <c r="Q386" s="9"/>
      <c r="R386" s="9"/>
      <c r="S386" s="9"/>
      <c r="T386" s="9"/>
      <c r="U386" s="9"/>
      <c r="V386" s="28"/>
    </row>
    <row r="387" spans="1:22" ht="30.75" customHeight="1" x14ac:dyDescent="0.2">
      <c r="A387" s="41"/>
      <c r="B387" s="15"/>
      <c r="C387" s="2"/>
      <c r="D387" s="2"/>
      <c r="E387" s="2"/>
      <c r="F387" s="2"/>
      <c r="G387" s="2"/>
      <c r="H387" s="28"/>
      <c r="I387" s="28"/>
      <c r="J387" s="28"/>
      <c r="K387" s="3" t="s">
        <v>985</v>
      </c>
      <c r="L387" s="9">
        <v>250</v>
      </c>
      <c r="M387" s="30" t="s">
        <v>1537</v>
      </c>
      <c r="N387" s="9"/>
      <c r="O387" s="9"/>
      <c r="P387" s="9"/>
      <c r="Q387" s="9"/>
      <c r="R387" s="9"/>
      <c r="S387" s="9"/>
      <c r="T387" s="9"/>
      <c r="U387" s="9"/>
      <c r="V387" s="28" t="s">
        <v>1346</v>
      </c>
    </row>
    <row r="388" spans="1:22" ht="25.5" x14ac:dyDescent="0.2">
      <c r="A388" s="41"/>
      <c r="B388" s="15"/>
      <c r="C388" s="2"/>
      <c r="D388" s="2"/>
      <c r="E388" s="2"/>
      <c r="F388" s="2"/>
      <c r="G388" s="2"/>
      <c r="H388" s="28"/>
      <c r="I388" s="28"/>
      <c r="J388" s="28"/>
      <c r="K388" s="28" t="s">
        <v>1538</v>
      </c>
      <c r="L388" s="28"/>
      <c r="M388" s="30" t="s">
        <v>1392</v>
      </c>
      <c r="N388" s="9" t="s">
        <v>1080</v>
      </c>
      <c r="O388" s="9" t="s">
        <v>1108</v>
      </c>
      <c r="P388" s="9">
        <v>0.3</v>
      </c>
      <c r="Q388" s="9">
        <v>1967</v>
      </c>
      <c r="R388" s="9" t="s">
        <v>1202</v>
      </c>
      <c r="S388" s="9">
        <v>13</v>
      </c>
      <c r="T388" s="9"/>
      <c r="U388" s="9">
        <v>13</v>
      </c>
      <c r="V388" s="28" t="s">
        <v>1346</v>
      </c>
    </row>
    <row r="389" spans="1:22" ht="25.5" x14ac:dyDescent="0.2">
      <c r="A389" s="41"/>
      <c r="B389" s="15"/>
      <c r="C389" s="2"/>
      <c r="D389" s="2"/>
      <c r="E389" s="2"/>
      <c r="F389" s="2"/>
      <c r="G389" s="2"/>
      <c r="H389" s="28"/>
      <c r="I389" s="28"/>
      <c r="J389" s="28"/>
      <c r="K389" s="28"/>
      <c r="L389" s="28"/>
      <c r="M389" s="30" t="s">
        <v>1391</v>
      </c>
      <c r="N389" s="9" t="s">
        <v>1172</v>
      </c>
      <c r="O389" s="9" t="s">
        <v>1116</v>
      </c>
      <c r="P389" s="9">
        <v>0.19</v>
      </c>
      <c r="Q389" s="9">
        <v>2008</v>
      </c>
      <c r="R389" s="9" t="s">
        <v>1202</v>
      </c>
      <c r="S389" s="9">
        <v>7</v>
      </c>
      <c r="T389" s="9"/>
      <c r="U389" s="9">
        <v>7</v>
      </c>
      <c r="V389" s="28" t="s">
        <v>1346</v>
      </c>
    </row>
    <row r="390" spans="1:22" ht="25.5" x14ac:dyDescent="0.2">
      <c r="A390" s="41"/>
      <c r="B390" s="15"/>
      <c r="C390" s="2"/>
      <c r="D390" s="2"/>
      <c r="E390" s="2"/>
      <c r="F390" s="2"/>
      <c r="G390" s="2"/>
      <c r="H390" s="28"/>
      <c r="I390" s="28"/>
      <c r="J390" s="28"/>
      <c r="K390" s="28"/>
      <c r="L390" s="28"/>
      <c r="M390" s="30" t="s">
        <v>1392</v>
      </c>
      <c r="N390" s="9" t="s">
        <v>1172</v>
      </c>
      <c r="O390" s="9" t="s">
        <v>1114</v>
      </c>
      <c r="P390" s="9">
        <v>0.53200000000000003</v>
      </c>
      <c r="Q390" s="9">
        <v>2009</v>
      </c>
      <c r="R390" s="9" t="s">
        <v>1202</v>
      </c>
      <c r="S390" s="9">
        <v>18</v>
      </c>
      <c r="T390" s="9"/>
      <c r="U390" s="9">
        <v>18</v>
      </c>
      <c r="V390" s="28" t="s">
        <v>1346</v>
      </c>
    </row>
    <row r="391" spans="1:22" x14ac:dyDescent="0.2">
      <c r="A391" s="41"/>
      <c r="B391" s="15"/>
      <c r="C391" s="2"/>
      <c r="D391" s="2"/>
      <c r="E391" s="2"/>
      <c r="F391" s="2"/>
      <c r="G391" s="2"/>
      <c r="H391" s="28"/>
      <c r="I391" s="28"/>
      <c r="J391" s="28"/>
      <c r="K391" s="28"/>
      <c r="L391" s="28"/>
      <c r="M391" s="30"/>
      <c r="N391" s="9"/>
      <c r="O391" s="9"/>
      <c r="P391" s="9"/>
      <c r="Q391" s="9"/>
      <c r="R391" s="9"/>
      <c r="S391" s="9"/>
      <c r="T391" s="9"/>
      <c r="U391" s="9"/>
      <c r="V391" s="28"/>
    </row>
    <row r="392" spans="1:22" ht="28.5" customHeight="1" x14ac:dyDescent="0.2">
      <c r="A392" s="41"/>
      <c r="B392" s="15"/>
      <c r="C392" s="2"/>
      <c r="D392" s="2"/>
      <c r="E392" s="2"/>
      <c r="F392" s="2"/>
      <c r="G392" s="2"/>
      <c r="H392" s="28"/>
      <c r="I392" s="28"/>
      <c r="J392" s="28"/>
      <c r="K392" s="10" t="s">
        <v>1069</v>
      </c>
      <c r="L392" s="9">
        <v>630</v>
      </c>
      <c r="M392" s="44" t="s">
        <v>1539</v>
      </c>
      <c r="N392" s="40"/>
      <c r="O392" s="40"/>
      <c r="P392" s="40"/>
      <c r="Q392" s="40"/>
      <c r="R392" s="40"/>
      <c r="S392" s="40"/>
      <c r="T392" s="40"/>
      <c r="U392" s="40"/>
      <c r="V392" s="28" t="s">
        <v>1346</v>
      </c>
    </row>
    <row r="393" spans="1:22" ht="61.5" customHeight="1" x14ac:dyDescent="0.2">
      <c r="A393" s="41"/>
      <c r="B393" s="15"/>
      <c r="C393" s="2"/>
      <c r="D393" s="2"/>
      <c r="E393" s="2"/>
      <c r="F393" s="2"/>
      <c r="G393" s="2"/>
      <c r="H393" s="28"/>
      <c r="I393" s="28"/>
      <c r="J393" s="28"/>
      <c r="K393" s="28" t="s">
        <v>1070</v>
      </c>
      <c r="L393" s="9"/>
      <c r="M393" s="30" t="s">
        <v>1540</v>
      </c>
      <c r="N393" s="9" t="s">
        <v>1172</v>
      </c>
      <c r="O393" s="9" t="s">
        <v>1088</v>
      </c>
      <c r="P393" s="9">
        <v>1.1120000000000001</v>
      </c>
      <c r="Q393" s="9">
        <v>2014</v>
      </c>
      <c r="R393" s="9" t="s">
        <v>1202</v>
      </c>
      <c r="S393" s="9">
        <v>29</v>
      </c>
      <c r="T393" s="9"/>
      <c r="U393" s="9">
        <v>29</v>
      </c>
      <c r="V393" s="28" t="s">
        <v>1346</v>
      </c>
    </row>
    <row r="394" spans="1:22" ht="25.5" x14ac:dyDescent="0.2">
      <c r="A394" s="41"/>
      <c r="B394" s="15"/>
      <c r="C394" s="2"/>
      <c r="D394" s="2"/>
      <c r="E394" s="2"/>
      <c r="F394" s="2"/>
      <c r="G394" s="2"/>
      <c r="H394" s="28"/>
      <c r="I394" s="28"/>
      <c r="J394" s="28"/>
      <c r="L394" s="28"/>
      <c r="M394" s="30" t="s">
        <v>1541</v>
      </c>
      <c r="N394" s="9" t="s">
        <v>1172</v>
      </c>
      <c r="O394" s="9" t="s">
        <v>1096</v>
      </c>
      <c r="P394" s="9">
        <v>0.75</v>
      </c>
      <c r="Q394" s="9">
        <v>2008</v>
      </c>
      <c r="R394" s="9" t="s">
        <v>1202</v>
      </c>
      <c r="S394" s="9">
        <v>16</v>
      </c>
      <c r="T394" s="9">
        <v>0</v>
      </c>
      <c r="U394" s="9">
        <v>16</v>
      </c>
      <c r="V394" s="28" t="s">
        <v>1346</v>
      </c>
    </row>
    <row r="395" spans="1:22" ht="25.5" x14ac:dyDescent="0.2">
      <c r="A395" s="41"/>
      <c r="B395" s="15"/>
      <c r="C395" s="2"/>
      <c r="D395" s="2"/>
      <c r="E395" s="2"/>
      <c r="F395" s="2"/>
      <c r="G395" s="2"/>
      <c r="H395" s="28"/>
      <c r="I395" s="28"/>
      <c r="J395" s="28"/>
      <c r="K395" s="28"/>
      <c r="L395" s="28"/>
      <c r="M395" s="30" t="s">
        <v>1542</v>
      </c>
      <c r="N395" s="9" t="s">
        <v>1172</v>
      </c>
      <c r="O395" s="9" t="s">
        <v>1097</v>
      </c>
      <c r="P395" s="9">
        <v>0.75</v>
      </c>
      <c r="Q395" s="9" t="s">
        <v>1203</v>
      </c>
      <c r="R395" s="9" t="s">
        <v>1202</v>
      </c>
      <c r="S395" s="9">
        <v>32</v>
      </c>
      <c r="T395" s="9"/>
      <c r="U395" s="9">
        <v>32</v>
      </c>
      <c r="V395" s="28" t="s">
        <v>1346</v>
      </c>
    </row>
    <row r="396" spans="1:22" ht="25.5" x14ac:dyDescent="0.2">
      <c r="A396" s="41"/>
      <c r="B396" s="15"/>
      <c r="C396" s="2"/>
      <c r="D396" s="2"/>
      <c r="E396" s="2"/>
      <c r="F396" s="2"/>
      <c r="G396" s="2"/>
      <c r="H396" s="28"/>
      <c r="I396" s="28"/>
      <c r="J396" s="28"/>
      <c r="K396" s="28"/>
      <c r="L396" s="28"/>
      <c r="M396" s="30" t="s">
        <v>1542</v>
      </c>
      <c r="N396" s="9" t="s">
        <v>1172</v>
      </c>
      <c r="O396" s="9" t="s">
        <v>1092</v>
      </c>
      <c r="P396" s="9">
        <v>0.5</v>
      </c>
      <c r="Q396" s="9">
        <v>2013</v>
      </c>
      <c r="R396" s="9" t="s">
        <v>1202</v>
      </c>
      <c r="S396" s="9">
        <v>24</v>
      </c>
      <c r="T396" s="9"/>
      <c r="U396" s="9">
        <v>24</v>
      </c>
      <c r="V396" s="28" t="s">
        <v>1346</v>
      </c>
    </row>
    <row r="397" spans="1:22" ht="25.5" x14ac:dyDescent="0.2">
      <c r="A397" s="41"/>
      <c r="B397" s="15"/>
      <c r="C397" s="2"/>
      <c r="D397" s="2"/>
      <c r="E397" s="2"/>
      <c r="F397" s="2"/>
      <c r="G397" s="2"/>
      <c r="H397" s="28"/>
      <c r="I397" s="28"/>
      <c r="J397" s="28"/>
      <c r="K397" s="28"/>
      <c r="L397" s="28"/>
      <c r="M397" s="30" t="s">
        <v>1542</v>
      </c>
      <c r="N397" s="9" t="s">
        <v>1080</v>
      </c>
      <c r="O397" s="9" t="s">
        <v>1092</v>
      </c>
      <c r="P397" s="9">
        <v>1.44</v>
      </c>
      <c r="Q397" s="9">
        <v>2013</v>
      </c>
      <c r="R397" s="9" t="s">
        <v>1202</v>
      </c>
      <c r="S397" s="9">
        <v>73</v>
      </c>
      <c r="T397" s="9"/>
      <c r="U397" s="9">
        <v>73</v>
      </c>
      <c r="V397" s="28" t="s">
        <v>1346</v>
      </c>
    </row>
    <row r="398" spans="1:22" x14ac:dyDescent="0.2">
      <c r="A398" s="43"/>
      <c r="B398" s="15"/>
      <c r="C398" s="2"/>
      <c r="D398" s="2"/>
      <c r="E398" s="2"/>
      <c r="F398" s="2"/>
      <c r="G398" s="2"/>
      <c r="H398" s="28"/>
      <c r="I398" s="28"/>
      <c r="J398" s="28"/>
      <c r="K398" s="28"/>
      <c r="L398" s="28"/>
      <c r="M398" s="30"/>
      <c r="N398" s="9"/>
      <c r="O398" s="9"/>
      <c r="P398" s="9"/>
      <c r="Q398" s="9"/>
      <c r="R398" s="9"/>
      <c r="S398" s="9"/>
      <c r="T398" s="9"/>
      <c r="U398" s="9"/>
      <c r="V398" s="28"/>
    </row>
    <row r="399" spans="1:22" x14ac:dyDescent="0.2">
      <c r="A399" s="37">
        <v>10</v>
      </c>
      <c r="B399" s="38"/>
      <c r="C399" s="842" t="s">
        <v>69</v>
      </c>
      <c r="D399" s="850"/>
      <c r="E399" s="850"/>
      <c r="F399" s="850"/>
      <c r="G399" s="850"/>
      <c r="H399" s="850"/>
      <c r="I399" s="850"/>
      <c r="J399" s="850"/>
      <c r="K399" s="850"/>
      <c r="L399" s="850"/>
      <c r="M399" s="30"/>
      <c r="N399" s="9"/>
      <c r="O399" s="9"/>
      <c r="P399" s="9"/>
      <c r="Q399" s="9"/>
      <c r="R399" s="9"/>
      <c r="S399" s="9"/>
      <c r="T399" s="9"/>
      <c r="U399" s="9"/>
      <c r="V399" s="28"/>
    </row>
    <row r="400" spans="1:22" ht="54.75" customHeight="1" x14ac:dyDescent="0.2">
      <c r="A400" s="37"/>
      <c r="B400" s="15" t="s">
        <v>1544</v>
      </c>
      <c r="C400" s="2" t="s">
        <v>184</v>
      </c>
      <c r="D400" s="2">
        <v>0.79</v>
      </c>
      <c r="E400" s="2">
        <v>1964</v>
      </c>
      <c r="F400" s="2" t="s">
        <v>45</v>
      </c>
      <c r="G400" s="2" t="s">
        <v>1134</v>
      </c>
      <c r="H400" s="28"/>
      <c r="I400" s="28"/>
      <c r="J400" s="28"/>
      <c r="K400" s="3" t="s">
        <v>531</v>
      </c>
      <c r="L400" s="9">
        <v>400</v>
      </c>
      <c r="M400" s="44" t="s">
        <v>1543</v>
      </c>
      <c r="N400" s="40"/>
      <c r="O400" s="40"/>
      <c r="P400" s="40"/>
      <c r="Q400" s="40"/>
      <c r="R400" s="40"/>
      <c r="S400" s="40"/>
      <c r="T400" s="40"/>
      <c r="U400" s="40"/>
      <c r="V400" s="28" t="s">
        <v>1346</v>
      </c>
    </row>
    <row r="401" spans="1:22" ht="49.5" customHeight="1" x14ac:dyDescent="0.2">
      <c r="A401" s="41"/>
      <c r="B401" s="15" t="s">
        <v>1545</v>
      </c>
      <c r="C401" s="2" t="s">
        <v>519</v>
      </c>
      <c r="D401" s="2">
        <v>0.38900000000000001</v>
      </c>
      <c r="E401" s="2">
        <v>1964</v>
      </c>
      <c r="F401" s="2" t="s">
        <v>55</v>
      </c>
      <c r="G401" s="2" t="s">
        <v>1135</v>
      </c>
      <c r="H401" s="28"/>
      <c r="I401" s="28"/>
      <c r="J401" s="28"/>
      <c r="K401" s="28" t="s">
        <v>532</v>
      </c>
      <c r="L401" s="9"/>
      <c r="M401" s="11" t="s">
        <v>1555</v>
      </c>
      <c r="N401" s="4" t="s">
        <v>520</v>
      </c>
      <c r="O401" s="4" t="s">
        <v>521</v>
      </c>
      <c r="P401" s="4">
        <v>7.3999999999999996E-2</v>
      </c>
      <c r="Q401" s="12">
        <v>24442</v>
      </c>
      <c r="R401" s="4" t="s">
        <v>289</v>
      </c>
      <c r="S401" s="9"/>
      <c r="T401" s="9"/>
      <c r="U401" s="9"/>
      <c r="V401" s="28" t="s">
        <v>1346</v>
      </c>
    </row>
    <row r="402" spans="1:22" ht="26.45" customHeight="1" x14ac:dyDescent="0.2">
      <c r="A402" s="41"/>
      <c r="B402" s="15" t="s">
        <v>1227</v>
      </c>
      <c r="C402" s="2" t="s">
        <v>183</v>
      </c>
      <c r="D402" s="2">
        <v>0.184</v>
      </c>
      <c r="E402" s="2">
        <v>1964</v>
      </c>
      <c r="F402" s="2" t="s">
        <v>55</v>
      </c>
      <c r="G402" s="2"/>
      <c r="H402" s="28"/>
      <c r="I402" s="28"/>
      <c r="J402" s="28"/>
      <c r="L402" s="28"/>
      <c r="M402" s="11" t="s">
        <v>1556</v>
      </c>
      <c r="N402" s="4" t="s">
        <v>520</v>
      </c>
      <c r="O402" s="4" t="s">
        <v>522</v>
      </c>
      <c r="P402" s="4">
        <v>0.188</v>
      </c>
      <c r="Q402" s="4">
        <v>2003</v>
      </c>
      <c r="R402" s="4" t="s">
        <v>222</v>
      </c>
      <c r="S402" s="9"/>
      <c r="T402" s="9"/>
      <c r="U402" s="9"/>
      <c r="V402" s="28" t="s">
        <v>1346</v>
      </c>
    </row>
    <row r="403" spans="1:22" ht="38.25" x14ac:dyDescent="0.2">
      <c r="A403" s="41"/>
      <c r="B403" s="15" t="s">
        <v>1546</v>
      </c>
      <c r="C403" s="2" t="s">
        <v>182</v>
      </c>
      <c r="D403" s="2">
        <v>0.2</v>
      </c>
      <c r="E403" s="2">
        <v>2004</v>
      </c>
      <c r="F403" s="2" t="s">
        <v>55</v>
      </c>
      <c r="G403" s="2" t="s">
        <v>1136</v>
      </c>
      <c r="H403" s="28"/>
      <c r="I403" s="28"/>
      <c r="J403" s="28"/>
      <c r="K403" s="28"/>
      <c r="L403" s="28"/>
      <c r="M403" s="11" t="s">
        <v>1557</v>
      </c>
      <c r="N403" s="4" t="s">
        <v>520</v>
      </c>
      <c r="O403" s="4" t="s">
        <v>523</v>
      </c>
      <c r="P403" s="4">
        <v>2.7E-2</v>
      </c>
      <c r="Q403" s="4">
        <v>1975</v>
      </c>
      <c r="R403" s="4" t="s">
        <v>394</v>
      </c>
      <c r="S403" s="9"/>
      <c r="T403" s="9"/>
      <c r="U403" s="9"/>
      <c r="V403" s="28" t="s">
        <v>1346</v>
      </c>
    </row>
    <row r="404" spans="1:22" ht="36" x14ac:dyDescent="0.2">
      <c r="A404" s="41"/>
      <c r="B404" s="15" t="s">
        <v>1547</v>
      </c>
      <c r="C404" s="2" t="s">
        <v>181</v>
      </c>
      <c r="D404" s="2">
        <v>0.311</v>
      </c>
      <c r="E404" s="2">
        <v>1969</v>
      </c>
      <c r="F404" s="2" t="s">
        <v>43</v>
      </c>
      <c r="G404" s="2"/>
      <c r="H404" s="28"/>
      <c r="I404" s="28"/>
      <c r="J404" s="28"/>
      <c r="K404" s="28"/>
      <c r="L404" s="28"/>
      <c r="M404" s="11" t="s">
        <v>1558</v>
      </c>
      <c r="N404" s="4" t="s">
        <v>520</v>
      </c>
      <c r="O404" s="4" t="s">
        <v>524</v>
      </c>
      <c r="P404" s="4">
        <v>6.8000000000000005E-2</v>
      </c>
      <c r="Q404" s="4">
        <v>1975</v>
      </c>
      <c r="R404" s="4" t="s">
        <v>250</v>
      </c>
      <c r="S404" s="9"/>
      <c r="T404" s="9"/>
      <c r="U404" s="9"/>
      <c r="V404" s="28" t="s">
        <v>1346</v>
      </c>
    </row>
    <row r="405" spans="1:22" ht="36" x14ac:dyDescent="0.2">
      <c r="A405" s="41"/>
      <c r="B405" s="15" t="s">
        <v>1548</v>
      </c>
      <c r="C405" s="2" t="s">
        <v>180</v>
      </c>
      <c r="D405" s="2">
        <v>0.152</v>
      </c>
      <c r="E405" s="2">
        <v>1972</v>
      </c>
      <c r="F405" s="2" t="s">
        <v>55</v>
      </c>
      <c r="G405" s="2"/>
      <c r="H405" s="28"/>
      <c r="I405" s="28"/>
      <c r="J405" s="28"/>
      <c r="K405" s="28"/>
      <c r="L405" s="28"/>
      <c r="M405" s="11" t="s">
        <v>1559</v>
      </c>
      <c r="N405" s="4" t="s">
        <v>520</v>
      </c>
      <c r="O405" s="4" t="s">
        <v>525</v>
      </c>
      <c r="P405" s="4">
        <v>7.1999999999999995E-2</v>
      </c>
      <c r="Q405" s="4">
        <v>1966</v>
      </c>
      <c r="R405" s="4" t="s">
        <v>221</v>
      </c>
      <c r="S405" s="9"/>
      <c r="T405" s="9"/>
      <c r="U405" s="9"/>
      <c r="V405" s="28" t="s">
        <v>1346</v>
      </c>
    </row>
    <row r="406" spans="1:22" ht="26.45" customHeight="1" x14ac:dyDescent="0.2">
      <c r="A406" s="41"/>
      <c r="B406" s="15" t="s">
        <v>1549</v>
      </c>
      <c r="C406" s="2" t="s">
        <v>179</v>
      </c>
      <c r="D406" s="2">
        <v>0.38</v>
      </c>
      <c r="E406" s="2">
        <v>1972</v>
      </c>
      <c r="F406" s="2" t="s">
        <v>59</v>
      </c>
      <c r="G406" s="2"/>
      <c r="H406" s="28"/>
      <c r="I406" s="28"/>
      <c r="J406" s="28"/>
      <c r="K406" s="28"/>
      <c r="L406" s="28"/>
      <c r="M406" s="11" t="s">
        <v>1560</v>
      </c>
      <c r="N406" s="4" t="s">
        <v>520</v>
      </c>
      <c r="O406" s="4" t="s">
        <v>526</v>
      </c>
      <c r="P406" s="4">
        <v>1.9E-2</v>
      </c>
      <c r="Q406" s="4">
        <v>1966</v>
      </c>
      <c r="R406" s="4" t="s">
        <v>221</v>
      </c>
      <c r="S406" s="9"/>
      <c r="T406" s="9"/>
      <c r="U406" s="9"/>
      <c r="V406" s="28" t="s">
        <v>1346</v>
      </c>
    </row>
    <row r="407" spans="1:22" ht="32.450000000000003" customHeight="1" x14ac:dyDescent="0.2">
      <c r="A407" s="41"/>
      <c r="B407" s="15" t="s">
        <v>1550</v>
      </c>
      <c r="C407" s="2" t="s">
        <v>178</v>
      </c>
      <c r="D407" s="2">
        <v>0.34499999999999997</v>
      </c>
      <c r="E407" s="2">
        <v>1972</v>
      </c>
      <c r="F407" s="2" t="s">
        <v>70</v>
      </c>
      <c r="G407" s="2"/>
      <c r="H407" s="28"/>
      <c r="I407" s="28"/>
      <c r="J407" s="28"/>
      <c r="K407" s="28"/>
      <c r="L407" s="28"/>
      <c r="M407" s="11" t="s">
        <v>1561</v>
      </c>
      <c r="N407" s="4" t="s">
        <v>520</v>
      </c>
      <c r="O407" s="4" t="s">
        <v>527</v>
      </c>
      <c r="P407" s="4">
        <v>7.3999999999999996E-2</v>
      </c>
      <c r="Q407" s="4">
        <v>1966</v>
      </c>
      <c r="R407" s="4" t="s">
        <v>289</v>
      </c>
      <c r="S407" s="9"/>
      <c r="T407" s="9"/>
      <c r="U407" s="9"/>
      <c r="V407" s="28" t="s">
        <v>1346</v>
      </c>
    </row>
    <row r="408" spans="1:22" ht="25.15" customHeight="1" x14ac:dyDescent="0.2">
      <c r="A408" s="41"/>
      <c r="B408" s="15" t="s">
        <v>1551</v>
      </c>
      <c r="C408" s="2" t="s">
        <v>177</v>
      </c>
      <c r="D408" s="2">
        <v>0.41299999999999998</v>
      </c>
      <c r="E408" s="2">
        <v>1973</v>
      </c>
      <c r="F408" s="2" t="s">
        <v>59</v>
      </c>
      <c r="G408" s="2"/>
      <c r="H408" s="28"/>
      <c r="I408" s="28"/>
      <c r="J408" s="28"/>
      <c r="K408" s="28"/>
      <c r="L408" s="28"/>
      <c r="M408" s="11" t="s">
        <v>1562</v>
      </c>
      <c r="N408" s="4" t="s">
        <v>520</v>
      </c>
      <c r="O408" s="4" t="s">
        <v>528</v>
      </c>
      <c r="P408" s="4">
        <v>0.10100000000000001</v>
      </c>
      <c r="Q408" s="4">
        <v>1971</v>
      </c>
      <c r="R408" s="4" t="s">
        <v>394</v>
      </c>
      <c r="S408" s="9"/>
      <c r="T408" s="9"/>
      <c r="U408" s="9"/>
      <c r="V408" s="28" t="s">
        <v>1346</v>
      </c>
    </row>
    <row r="409" spans="1:22" ht="23.45" customHeight="1" x14ac:dyDescent="0.2">
      <c r="A409" s="41"/>
      <c r="B409" s="15" t="s">
        <v>1552</v>
      </c>
      <c r="C409" s="2" t="s">
        <v>176</v>
      </c>
      <c r="D409" s="2">
        <v>0.28000000000000003</v>
      </c>
      <c r="E409" s="2">
        <v>1990</v>
      </c>
      <c r="F409" s="2" t="s">
        <v>59</v>
      </c>
      <c r="G409" s="2"/>
      <c r="H409" s="28"/>
      <c r="I409" s="28"/>
      <c r="J409" s="28"/>
      <c r="K409" s="28"/>
      <c r="L409" s="28"/>
      <c r="M409" s="11" t="s">
        <v>1563</v>
      </c>
      <c r="N409" s="4" t="s">
        <v>520</v>
      </c>
      <c r="O409" s="4" t="s">
        <v>529</v>
      </c>
      <c r="P409" s="4">
        <v>0.1</v>
      </c>
      <c r="Q409" s="4">
        <v>1971</v>
      </c>
      <c r="R409" s="4" t="s">
        <v>394</v>
      </c>
      <c r="S409" s="9"/>
      <c r="T409" s="9"/>
      <c r="U409" s="9"/>
      <c r="V409" s="28" t="s">
        <v>1346</v>
      </c>
    </row>
    <row r="410" spans="1:22" ht="36" x14ac:dyDescent="0.2">
      <c r="A410" s="41"/>
      <c r="B410" s="15" t="s">
        <v>1553</v>
      </c>
      <c r="C410" s="2" t="s">
        <v>175</v>
      </c>
      <c r="D410" s="2">
        <v>0.26200000000000001</v>
      </c>
      <c r="E410" s="2">
        <v>2004</v>
      </c>
      <c r="F410" s="2" t="s">
        <v>59</v>
      </c>
      <c r="G410" s="2"/>
      <c r="H410" s="28"/>
      <c r="I410" s="28"/>
      <c r="J410" s="28"/>
      <c r="K410" s="28"/>
      <c r="L410" s="28"/>
      <c r="M410" s="11" t="s">
        <v>1564</v>
      </c>
      <c r="N410" s="4" t="s">
        <v>520</v>
      </c>
      <c r="O410" s="4" t="s">
        <v>530</v>
      </c>
      <c r="P410" s="4">
        <v>0.22700000000000001</v>
      </c>
      <c r="Q410" s="4">
        <v>1970</v>
      </c>
      <c r="R410" s="4" t="s">
        <v>366</v>
      </c>
      <c r="S410" s="9"/>
      <c r="T410" s="9"/>
      <c r="U410" s="9"/>
      <c r="V410" s="28" t="s">
        <v>1346</v>
      </c>
    </row>
    <row r="411" spans="1:22" ht="38.25" customHeight="1" x14ac:dyDescent="0.2">
      <c r="A411" s="41"/>
      <c r="B411" s="15" t="s">
        <v>1554</v>
      </c>
      <c r="C411" s="2" t="s">
        <v>174</v>
      </c>
      <c r="D411" s="2">
        <v>0.46800000000000003</v>
      </c>
      <c r="E411" s="2">
        <v>1978</v>
      </c>
      <c r="F411" s="2" t="s">
        <v>45</v>
      </c>
      <c r="G411" s="2"/>
      <c r="H411" s="28"/>
      <c r="I411" s="28"/>
      <c r="J411" s="28"/>
      <c r="K411" s="3" t="s">
        <v>533</v>
      </c>
      <c r="L411" s="9">
        <v>400</v>
      </c>
      <c r="M411" s="44" t="s">
        <v>1565</v>
      </c>
      <c r="N411" s="40"/>
      <c r="O411" s="40"/>
      <c r="P411" s="40"/>
      <c r="Q411" s="40"/>
      <c r="R411" s="40"/>
      <c r="S411" s="40"/>
      <c r="T411" s="40"/>
      <c r="U411" s="40"/>
      <c r="V411" s="28" t="s">
        <v>1346</v>
      </c>
    </row>
    <row r="412" spans="1:22" ht="42" customHeight="1" x14ac:dyDescent="0.2">
      <c r="A412" s="41"/>
      <c r="B412" s="15" t="s">
        <v>1546</v>
      </c>
      <c r="C412" s="9" t="s">
        <v>209</v>
      </c>
      <c r="D412" s="2">
        <v>0.2</v>
      </c>
      <c r="E412" s="2">
        <v>1964</v>
      </c>
      <c r="F412" s="2" t="s">
        <v>106</v>
      </c>
      <c r="G412" s="2"/>
      <c r="H412" s="28"/>
      <c r="I412" s="28"/>
      <c r="J412" s="28"/>
      <c r="K412" s="28" t="s">
        <v>534</v>
      </c>
      <c r="L412" s="9"/>
      <c r="M412" s="11" t="s">
        <v>1566</v>
      </c>
      <c r="N412" s="4" t="s">
        <v>535</v>
      </c>
      <c r="O412" s="4" t="s">
        <v>536</v>
      </c>
      <c r="P412" s="4">
        <v>0.105</v>
      </c>
      <c r="Q412" s="12">
        <v>25173</v>
      </c>
      <c r="R412" s="4" t="s">
        <v>318</v>
      </c>
      <c r="S412" s="9"/>
      <c r="T412" s="9"/>
      <c r="U412" s="9"/>
      <c r="V412" s="28" t="s">
        <v>1346</v>
      </c>
    </row>
    <row r="413" spans="1:22" ht="36" x14ac:dyDescent="0.2">
      <c r="A413" s="41"/>
      <c r="B413" s="45"/>
      <c r="C413" s="40"/>
      <c r="D413" s="46"/>
      <c r="E413" s="46"/>
      <c r="F413" s="40"/>
      <c r="G413" s="2"/>
      <c r="H413" s="28"/>
      <c r="I413" s="28"/>
      <c r="J413" s="28"/>
      <c r="L413" s="28"/>
      <c r="M413" s="11" t="s">
        <v>1567</v>
      </c>
      <c r="N413" s="4" t="s">
        <v>535</v>
      </c>
      <c r="O413" s="4" t="s">
        <v>537</v>
      </c>
      <c r="P413" s="4">
        <v>9.7000000000000003E-2</v>
      </c>
      <c r="Q413" s="12">
        <v>23712</v>
      </c>
      <c r="R413" s="4" t="s">
        <v>394</v>
      </c>
      <c r="S413" s="9"/>
      <c r="T413" s="9"/>
      <c r="U413" s="9"/>
      <c r="V413" s="28" t="s">
        <v>1346</v>
      </c>
    </row>
    <row r="414" spans="1:22" ht="36" x14ac:dyDescent="0.2">
      <c r="A414" s="41"/>
      <c r="B414" s="45"/>
      <c r="C414" s="40"/>
      <c r="D414" s="46"/>
      <c r="E414" s="46"/>
      <c r="F414" s="40"/>
      <c r="G414" s="46"/>
      <c r="H414" s="28"/>
      <c r="I414" s="28"/>
      <c r="J414" s="28"/>
      <c r="K414" s="28"/>
      <c r="L414" s="28"/>
      <c r="M414" s="11" t="s">
        <v>1568</v>
      </c>
      <c r="N414" s="4" t="s">
        <v>535</v>
      </c>
      <c r="O414" s="4" t="s">
        <v>538</v>
      </c>
      <c r="P414" s="4">
        <v>0.126</v>
      </c>
      <c r="Q414" s="12">
        <v>23712</v>
      </c>
      <c r="R414" s="4" t="s">
        <v>289</v>
      </c>
      <c r="S414" s="9"/>
      <c r="T414" s="9"/>
      <c r="U414" s="9"/>
      <c r="V414" s="28" t="s">
        <v>1346</v>
      </c>
    </row>
    <row r="415" spans="1:22" ht="36" x14ac:dyDescent="0.2">
      <c r="A415" s="41"/>
      <c r="B415" s="15"/>
      <c r="C415" s="9"/>
      <c r="D415" s="2"/>
      <c r="E415" s="2"/>
      <c r="F415" s="2"/>
      <c r="G415" s="2"/>
      <c r="H415" s="28"/>
      <c r="I415" s="28"/>
      <c r="J415" s="28"/>
      <c r="K415" s="28"/>
      <c r="L415" s="28"/>
      <c r="M415" s="11" t="s">
        <v>1569</v>
      </c>
      <c r="N415" s="4" t="s">
        <v>535</v>
      </c>
      <c r="O415" s="4" t="s">
        <v>539</v>
      </c>
      <c r="P415" s="4">
        <v>0.05</v>
      </c>
      <c r="Q415" s="12">
        <v>23712</v>
      </c>
      <c r="R415" s="4" t="s">
        <v>289</v>
      </c>
      <c r="S415" s="9"/>
      <c r="T415" s="9"/>
      <c r="U415" s="9"/>
      <c r="V415" s="28" t="s">
        <v>1346</v>
      </c>
    </row>
    <row r="416" spans="1:22" ht="36" x14ac:dyDescent="0.2">
      <c r="A416" s="41"/>
      <c r="B416" s="15"/>
      <c r="C416" s="9"/>
      <c r="D416" s="2"/>
      <c r="E416" s="2"/>
      <c r="F416" s="2"/>
      <c r="G416" s="2"/>
      <c r="H416" s="28"/>
      <c r="I416" s="28"/>
      <c r="J416" s="28"/>
      <c r="K416" s="28"/>
      <c r="L416" s="28"/>
      <c r="M416" s="11" t="s">
        <v>1570</v>
      </c>
      <c r="N416" s="4" t="s">
        <v>535</v>
      </c>
      <c r="O416" s="4" t="s">
        <v>540</v>
      </c>
      <c r="P416" s="4">
        <v>6.3E-2</v>
      </c>
      <c r="Q416" s="4">
        <v>1965</v>
      </c>
      <c r="R416" s="4" t="s">
        <v>291</v>
      </c>
      <c r="S416" s="9"/>
      <c r="T416" s="9"/>
      <c r="U416" s="9"/>
      <c r="V416" s="28" t="s">
        <v>1346</v>
      </c>
    </row>
    <row r="417" spans="1:22" ht="36" x14ac:dyDescent="0.2">
      <c r="A417" s="41"/>
      <c r="B417" s="15"/>
      <c r="C417" s="9"/>
      <c r="D417" s="2"/>
      <c r="E417" s="2"/>
      <c r="F417" s="2"/>
      <c r="G417" s="2"/>
      <c r="H417" s="28"/>
      <c r="I417" s="28"/>
      <c r="J417" s="28"/>
      <c r="K417" s="28"/>
      <c r="L417" s="28"/>
      <c r="M417" s="11" t="s">
        <v>1571</v>
      </c>
      <c r="N417" s="4" t="s">
        <v>535</v>
      </c>
      <c r="O417" s="4" t="s">
        <v>541</v>
      </c>
      <c r="P417" s="4">
        <v>6.3E-2</v>
      </c>
      <c r="Q417" s="4">
        <v>1965</v>
      </c>
      <c r="R417" s="4" t="s">
        <v>291</v>
      </c>
      <c r="S417" s="9"/>
      <c r="T417" s="9"/>
      <c r="U417" s="9"/>
      <c r="V417" s="28" t="s">
        <v>1346</v>
      </c>
    </row>
    <row r="418" spans="1:22" ht="36" x14ac:dyDescent="0.2">
      <c r="A418" s="41"/>
      <c r="B418" s="15"/>
      <c r="C418" s="9"/>
      <c r="D418" s="2"/>
      <c r="E418" s="2"/>
      <c r="F418" s="2"/>
      <c r="G418" s="2"/>
      <c r="H418" s="28"/>
      <c r="I418" s="28"/>
      <c r="J418" s="28"/>
      <c r="K418" s="28"/>
      <c r="L418" s="28"/>
      <c r="M418" s="11" t="s">
        <v>1572</v>
      </c>
      <c r="N418" s="4" t="s">
        <v>535</v>
      </c>
      <c r="O418" s="4" t="s">
        <v>542</v>
      </c>
      <c r="P418" s="4">
        <v>0.16800000000000001</v>
      </c>
      <c r="Q418" s="4">
        <v>1965</v>
      </c>
      <c r="R418" s="4" t="s">
        <v>289</v>
      </c>
      <c r="S418" s="9"/>
      <c r="T418" s="9"/>
      <c r="U418" s="9"/>
      <c r="V418" s="28" t="s">
        <v>1346</v>
      </c>
    </row>
    <row r="419" spans="1:22" ht="36" x14ac:dyDescent="0.2">
      <c r="A419" s="41"/>
      <c r="B419" s="15"/>
      <c r="C419" s="9"/>
      <c r="D419" s="2"/>
      <c r="E419" s="2"/>
      <c r="F419" s="2"/>
      <c r="G419" s="2"/>
      <c r="H419" s="28"/>
      <c r="I419" s="28"/>
      <c r="J419" s="28"/>
      <c r="K419" s="28"/>
      <c r="L419" s="28"/>
      <c r="M419" s="11" t="s">
        <v>1573</v>
      </c>
      <c r="N419" s="4" t="s">
        <v>535</v>
      </c>
      <c r="O419" s="4" t="s">
        <v>543</v>
      </c>
      <c r="P419" s="4">
        <v>4.4999999999999998E-2</v>
      </c>
      <c r="Q419" s="4">
        <v>1965</v>
      </c>
      <c r="R419" s="4" t="s">
        <v>392</v>
      </c>
      <c r="S419" s="9"/>
      <c r="T419" s="9"/>
      <c r="U419" s="9"/>
      <c r="V419" s="28" t="s">
        <v>1346</v>
      </c>
    </row>
    <row r="420" spans="1:22" ht="36" x14ac:dyDescent="0.2">
      <c r="A420" s="41"/>
      <c r="B420" s="15"/>
      <c r="C420" s="9"/>
      <c r="D420" s="2"/>
      <c r="E420" s="2"/>
      <c r="F420" s="2"/>
      <c r="G420" s="2"/>
      <c r="H420" s="28"/>
      <c r="I420" s="28"/>
      <c r="J420" s="28"/>
      <c r="K420" s="28"/>
      <c r="L420" s="28"/>
      <c r="M420" s="11" t="s">
        <v>1574</v>
      </c>
      <c r="N420" s="4" t="s">
        <v>535</v>
      </c>
      <c r="O420" s="4" t="s">
        <v>544</v>
      </c>
      <c r="P420" s="4">
        <v>0.13800000000000001</v>
      </c>
      <c r="Q420" s="4">
        <v>1965</v>
      </c>
      <c r="R420" s="4" t="s">
        <v>289</v>
      </c>
      <c r="S420" s="9"/>
      <c r="T420" s="9"/>
      <c r="U420" s="9"/>
      <c r="V420" s="28" t="s">
        <v>1346</v>
      </c>
    </row>
    <row r="421" spans="1:22" ht="36" x14ac:dyDescent="0.2">
      <c r="A421" s="41"/>
      <c r="B421" s="15"/>
      <c r="C421" s="9"/>
      <c r="D421" s="2"/>
      <c r="E421" s="2"/>
      <c r="F421" s="2"/>
      <c r="G421" s="2"/>
      <c r="H421" s="28"/>
      <c r="I421" s="28"/>
      <c r="J421" s="28"/>
      <c r="K421" s="28"/>
      <c r="L421" s="28"/>
      <c r="M421" s="11" t="s">
        <v>1575</v>
      </c>
      <c r="N421" s="4" t="s">
        <v>535</v>
      </c>
      <c r="O421" s="4" t="s">
        <v>545</v>
      </c>
      <c r="P421" s="4">
        <v>0.1</v>
      </c>
      <c r="Q421" s="4">
        <v>2002</v>
      </c>
      <c r="R421" s="4" t="s">
        <v>289</v>
      </c>
      <c r="S421" s="9"/>
      <c r="T421" s="9"/>
      <c r="U421" s="9"/>
      <c r="V421" s="28" t="s">
        <v>1346</v>
      </c>
    </row>
    <row r="422" spans="1:22" ht="36" x14ac:dyDescent="0.2">
      <c r="A422" s="41"/>
      <c r="B422" s="15"/>
      <c r="C422" s="9"/>
      <c r="D422" s="2"/>
      <c r="E422" s="2"/>
      <c r="F422" s="2"/>
      <c r="G422" s="2"/>
      <c r="H422" s="28"/>
      <c r="I422" s="28"/>
      <c r="J422" s="28"/>
      <c r="K422" s="28"/>
      <c r="L422" s="28"/>
      <c r="M422" s="11" t="s">
        <v>1576</v>
      </c>
      <c r="N422" s="4" t="s">
        <v>535</v>
      </c>
      <c r="O422" s="4" t="s">
        <v>546</v>
      </c>
      <c r="P422" s="4">
        <v>7.3999999999999996E-2</v>
      </c>
      <c r="Q422" s="4">
        <v>1968</v>
      </c>
      <c r="R422" s="4" t="s">
        <v>318</v>
      </c>
      <c r="S422" s="9"/>
      <c r="T422" s="9"/>
      <c r="U422" s="9"/>
      <c r="V422" s="28" t="s">
        <v>1346</v>
      </c>
    </row>
    <row r="423" spans="1:22" ht="36" x14ac:dyDescent="0.2">
      <c r="A423" s="41"/>
      <c r="B423" s="15"/>
      <c r="C423" s="9"/>
      <c r="D423" s="2"/>
      <c r="E423" s="2"/>
      <c r="F423" s="2"/>
      <c r="G423" s="2"/>
      <c r="H423" s="28"/>
      <c r="I423" s="28"/>
      <c r="J423" s="28"/>
      <c r="K423" s="28"/>
      <c r="L423" s="28"/>
      <c r="M423" s="11" t="s">
        <v>1577</v>
      </c>
      <c r="N423" s="4" t="s">
        <v>535</v>
      </c>
      <c r="O423" s="4" t="s">
        <v>547</v>
      </c>
      <c r="P423" s="4">
        <v>4.4999999999999998E-2</v>
      </c>
      <c r="Q423" s="4">
        <v>1968</v>
      </c>
      <c r="R423" s="4" t="s">
        <v>318</v>
      </c>
      <c r="S423" s="9"/>
      <c r="T423" s="9"/>
      <c r="U423" s="9"/>
      <c r="V423" s="28" t="s">
        <v>1346</v>
      </c>
    </row>
    <row r="424" spans="1:22" ht="36" x14ac:dyDescent="0.2">
      <c r="A424" s="41"/>
      <c r="B424" s="15"/>
      <c r="C424" s="9"/>
      <c r="D424" s="2"/>
      <c r="E424" s="2"/>
      <c r="F424" s="2"/>
      <c r="G424" s="2"/>
      <c r="H424" s="28"/>
      <c r="I424" s="28"/>
      <c r="J424" s="28"/>
      <c r="K424" s="28"/>
      <c r="L424" s="28"/>
      <c r="M424" s="11" t="s">
        <v>1578</v>
      </c>
      <c r="N424" s="4" t="s">
        <v>535</v>
      </c>
      <c r="O424" s="4" t="s">
        <v>548</v>
      </c>
      <c r="P424" s="4">
        <v>0.108</v>
      </c>
      <c r="Q424" s="4">
        <v>1968</v>
      </c>
      <c r="R424" s="4" t="s">
        <v>251</v>
      </c>
      <c r="S424" s="9"/>
      <c r="T424" s="9"/>
      <c r="U424" s="9"/>
      <c r="V424" s="28" t="s">
        <v>1346</v>
      </c>
    </row>
    <row r="425" spans="1:22" ht="36" x14ac:dyDescent="0.2">
      <c r="A425" s="41"/>
      <c r="B425" s="15"/>
      <c r="C425" s="9"/>
      <c r="D425" s="2"/>
      <c r="E425" s="2"/>
      <c r="F425" s="2"/>
      <c r="G425" s="2"/>
      <c r="H425" s="28"/>
      <c r="I425" s="28"/>
      <c r="J425" s="28"/>
      <c r="K425" s="28"/>
      <c r="L425" s="28"/>
      <c r="M425" s="11" t="s">
        <v>1579</v>
      </c>
      <c r="N425" s="4" t="s">
        <v>535</v>
      </c>
      <c r="O425" s="4" t="s">
        <v>549</v>
      </c>
      <c r="P425" s="4">
        <v>0.20200000000000001</v>
      </c>
      <c r="Q425" s="4">
        <v>1989</v>
      </c>
      <c r="R425" s="4" t="s">
        <v>403</v>
      </c>
      <c r="S425" s="9"/>
      <c r="T425" s="9"/>
      <c r="U425" s="9"/>
      <c r="V425" s="28" t="s">
        <v>1346</v>
      </c>
    </row>
    <row r="426" spans="1:22" ht="36" x14ac:dyDescent="0.2">
      <c r="A426" s="41"/>
      <c r="B426" s="15"/>
      <c r="C426" s="9"/>
      <c r="D426" s="2"/>
      <c r="E426" s="2"/>
      <c r="F426" s="2"/>
      <c r="G426" s="2"/>
      <c r="H426" s="28"/>
      <c r="I426" s="28"/>
      <c r="J426" s="28"/>
      <c r="K426" s="28"/>
      <c r="L426" s="28"/>
      <c r="M426" s="11" t="s">
        <v>1580</v>
      </c>
      <c r="N426" s="4" t="s">
        <v>535</v>
      </c>
      <c r="O426" s="4" t="s">
        <v>550</v>
      </c>
      <c r="P426" s="4">
        <v>0.104</v>
      </c>
      <c r="Q426" s="4">
        <v>2002</v>
      </c>
      <c r="R426" s="4" t="s">
        <v>321</v>
      </c>
      <c r="S426" s="9"/>
      <c r="T426" s="9"/>
      <c r="U426" s="9"/>
      <c r="V426" s="28" t="s">
        <v>1346</v>
      </c>
    </row>
    <row r="427" spans="1:22" ht="36" x14ac:dyDescent="0.2">
      <c r="A427" s="41"/>
      <c r="B427" s="15"/>
      <c r="C427" s="9"/>
      <c r="D427" s="2"/>
      <c r="E427" s="2"/>
      <c r="F427" s="2"/>
      <c r="G427" s="2"/>
      <c r="H427" s="28"/>
      <c r="I427" s="28"/>
      <c r="J427" s="28"/>
      <c r="K427" s="28"/>
      <c r="L427" s="28"/>
      <c r="M427" s="11" t="s">
        <v>1581</v>
      </c>
      <c r="N427" s="4" t="s">
        <v>535</v>
      </c>
      <c r="O427" s="4" t="s">
        <v>551</v>
      </c>
      <c r="P427" s="4">
        <v>0.16400000000000001</v>
      </c>
      <c r="Q427" s="4">
        <v>2002</v>
      </c>
      <c r="R427" s="4" t="s">
        <v>449</v>
      </c>
      <c r="S427" s="9"/>
      <c r="T427" s="9"/>
      <c r="U427" s="9"/>
      <c r="V427" s="28" t="s">
        <v>1346</v>
      </c>
    </row>
    <row r="428" spans="1:22" ht="36" x14ac:dyDescent="0.2">
      <c r="A428" s="41"/>
      <c r="B428" s="15"/>
      <c r="C428" s="9"/>
      <c r="D428" s="2"/>
      <c r="E428" s="2"/>
      <c r="F428" s="2"/>
      <c r="G428" s="2"/>
      <c r="H428" s="28"/>
      <c r="I428" s="28"/>
      <c r="J428" s="28"/>
      <c r="K428" s="28"/>
      <c r="L428" s="28"/>
      <c r="M428" s="11" t="s">
        <v>1582</v>
      </c>
      <c r="N428" s="4" t="s">
        <v>535</v>
      </c>
      <c r="O428" s="4" t="s">
        <v>552</v>
      </c>
      <c r="P428" s="4">
        <v>0.121</v>
      </c>
      <c r="Q428" s="4">
        <v>1965</v>
      </c>
      <c r="R428" s="4" t="s">
        <v>289</v>
      </c>
      <c r="S428" s="9"/>
      <c r="T428" s="9"/>
      <c r="U428" s="9"/>
      <c r="V428" s="28" t="s">
        <v>1346</v>
      </c>
    </row>
    <row r="429" spans="1:22" ht="36" x14ac:dyDescent="0.2">
      <c r="A429" s="41"/>
      <c r="B429" s="15"/>
      <c r="C429" s="9"/>
      <c r="D429" s="2"/>
      <c r="E429" s="2"/>
      <c r="F429" s="2"/>
      <c r="G429" s="2"/>
      <c r="H429" s="28"/>
      <c r="I429" s="28"/>
      <c r="J429" s="28"/>
      <c r="K429" s="28"/>
      <c r="L429" s="28"/>
      <c r="M429" s="11" t="s">
        <v>1583</v>
      </c>
      <c r="N429" s="4" t="s">
        <v>535</v>
      </c>
      <c r="O429" s="4" t="s">
        <v>553</v>
      </c>
      <c r="P429" s="4">
        <v>0.105</v>
      </c>
      <c r="Q429" s="4">
        <v>2003</v>
      </c>
      <c r="R429" s="4" t="s">
        <v>321</v>
      </c>
      <c r="S429" s="9"/>
      <c r="T429" s="9"/>
      <c r="U429" s="9"/>
      <c r="V429" s="28" t="s">
        <v>1346</v>
      </c>
    </row>
    <row r="430" spans="1:22" ht="36" x14ac:dyDescent="0.2">
      <c r="A430" s="41"/>
      <c r="B430" s="15"/>
      <c r="C430" s="9"/>
      <c r="D430" s="2"/>
      <c r="E430" s="2"/>
      <c r="F430" s="2"/>
      <c r="G430" s="2"/>
      <c r="H430" s="28"/>
      <c r="I430" s="28"/>
      <c r="J430" s="28"/>
      <c r="K430" s="28"/>
      <c r="L430" s="28"/>
      <c r="M430" s="11" t="s">
        <v>1584</v>
      </c>
      <c r="N430" s="4" t="s">
        <v>535</v>
      </c>
      <c r="O430" s="4" t="s">
        <v>554</v>
      </c>
      <c r="P430" s="4">
        <v>7.4999999999999997E-2</v>
      </c>
      <c r="Q430" s="4">
        <v>2003</v>
      </c>
      <c r="R430" s="4" t="s">
        <v>449</v>
      </c>
      <c r="S430" s="9"/>
      <c r="T430" s="9"/>
      <c r="U430" s="9"/>
      <c r="V430" s="28" t="s">
        <v>1346</v>
      </c>
    </row>
    <row r="431" spans="1:22" ht="36" x14ac:dyDescent="0.2">
      <c r="A431" s="41"/>
      <c r="B431" s="15"/>
      <c r="C431" s="9"/>
      <c r="D431" s="2"/>
      <c r="E431" s="2"/>
      <c r="F431" s="2"/>
      <c r="G431" s="2"/>
      <c r="H431" s="28"/>
      <c r="I431" s="28"/>
      <c r="J431" s="28"/>
      <c r="K431" s="28"/>
      <c r="L431" s="28"/>
      <c r="M431" s="11" t="s">
        <v>1585</v>
      </c>
      <c r="N431" s="4" t="s">
        <v>535</v>
      </c>
      <c r="O431" s="4" t="s">
        <v>555</v>
      </c>
      <c r="P431" s="4">
        <v>9.5000000000000001E-2</v>
      </c>
      <c r="Q431" s="4">
        <v>2003</v>
      </c>
      <c r="R431" s="4" t="s">
        <v>449</v>
      </c>
      <c r="S431" s="9"/>
      <c r="T431" s="9"/>
      <c r="U431" s="9"/>
      <c r="V431" s="28" t="s">
        <v>1346</v>
      </c>
    </row>
    <row r="432" spans="1:22" ht="36" x14ac:dyDescent="0.2">
      <c r="A432" s="41"/>
      <c r="B432" s="15"/>
      <c r="C432" s="9"/>
      <c r="D432" s="2"/>
      <c r="E432" s="2"/>
      <c r="F432" s="2"/>
      <c r="G432" s="2"/>
      <c r="H432" s="28"/>
      <c r="I432" s="28"/>
      <c r="J432" s="28"/>
      <c r="K432" s="28"/>
      <c r="L432" s="28"/>
      <c r="M432" s="11" t="s">
        <v>1586</v>
      </c>
      <c r="N432" s="4" t="s">
        <v>535</v>
      </c>
      <c r="O432" s="4" t="s">
        <v>556</v>
      </c>
      <c r="P432" s="4">
        <v>0.1</v>
      </c>
      <c r="Q432" s="4">
        <v>2003</v>
      </c>
      <c r="R432" s="4" t="s">
        <v>321</v>
      </c>
      <c r="S432" s="9"/>
      <c r="T432" s="9"/>
      <c r="U432" s="9"/>
      <c r="V432" s="28" t="s">
        <v>1346</v>
      </c>
    </row>
    <row r="433" spans="1:22" ht="33" customHeight="1" x14ac:dyDescent="0.2">
      <c r="A433" s="41"/>
      <c r="B433" s="15"/>
      <c r="C433" s="9"/>
      <c r="D433" s="2"/>
      <c r="E433" s="2"/>
      <c r="F433" s="2"/>
      <c r="G433" s="2"/>
      <c r="H433" s="28"/>
      <c r="I433" s="28"/>
      <c r="J433" s="28"/>
      <c r="K433" s="3" t="s">
        <v>557</v>
      </c>
      <c r="L433" s="9">
        <v>400</v>
      </c>
      <c r="M433" s="44" t="s">
        <v>1600</v>
      </c>
      <c r="N433" s="40"/>
      <c r="O433" s="40"/>
      <c r="P433" s="40"/>
      <c r="Q433" s="40"/>
      <c r="R433" s="40"/>
      <c r="S433" s="40"/>
      <c r="T433" s="40"/>
      <c r="U433" s="40"/>
      <c r="V433" s="28" t="s">
        <v>1346</v>
      </c>
    </row>
    <row r="434" spans="1:22" ht="34.5" customHeight="1" x14ac:dyDescent="0.2">
      <c r="A434" s="41"/>
      <c r="B434" s="15"/>
      <c r="C434" s="9"/>
      <c r="D434" s="2"/>
      <c r="E434" s="2"/>
      <c r="F434" s="2"/>
      <c r="G434" s="2"/>
      <c r="H434" s="28"/>
      <c r="I434" s="28"/>
      <c r="J434" s="28"/>
      <c r="K434" s="28" t="s">
        <v>558</v>
      </c>
      <c r="L434" s="9"/>
      <c r="M434" s="11" t="s">
        <v>1587</v>
      </c>
      <c r="N434" s="4" t="s">
        <v>559</v>
      </c>
      <c r="O434" s="4" t="s">
        <v>560</v>
      </c>
      <c r="P434" s="4">
        <v>7.1999999999999995E-2</v>
      </c>
      <c r="Q434" s="12">
        <v>24077</v>
      </c>
      <c r="R434" s="4" t="s">
        <v>221</v>
      </c>
      <c r="S434" s="9"/>
      <c r="T434" s="9"/>
      <c r="U434" s="9"/>
      <c r="V434" s="28" t="s">
        <v>1346</v>
      </c>
    </row>
    <row r="435" spans="1:22" ht="36" x14ac:dyDescent="0.2">
      <c r="A435" s="41"/>
      <c r="B435" s="15"/>
      <c r="C435" s="9"/>
      <c r="D435" s="2"/>
      <c r="E435" s="2"/>
      <c r="F435" s="2"/>
      <c r="G435" s="2"/>
      <c r="H435" s="28"/>
      <c r="I435" s="28"/>
      <c r="J435" s="28"/>
      <c r="L435" s="28"/>
      <c r="M435" s="11" t="s">
        <v>1588</v>
      </c>
      <c r="N435" s="4" t="s">
        <v>559</v>
      </c>
      <c r="O435" s="4" t="s">
        <v>561</v>
      </c>
      <c r="P435" s="4">
        <v>0.19800000000000001</v>
      </c>
      <c r="Q435" s="12">
        <v>23712</v>
      </c>
      <c r="R435" s="4" t="s">
        <v>247</v>
      </c>
      <c r="S435" s="9"/>
      <c r="T435" s="9"/>
      <c r="U435" s="9"/>
      <c r="V435" s="28" t="s">
        <v>1346</v>
      </c>
    </row>
    <row r="436" spans="1:22" ht="36" x14ac:dyDescent="0.2">
      <c r="A436" s="41"/>
      <c r="B436" s="15"/>
      <c r="C436" s="9"/>
      <c r="D436" s="2"/>
      <c r="E436" s="2"/>
      <c r="F436" s="2"/>
      <c r="G436" s="2"/>
      <c r="H436" s="28"/>
      <c r="I436" s="28"/>
      <c r="J436" s="28"/>
      <c r="K436" s="28"/>
      <c r="L436" s="28"/>
      <c r="M436" s="11" t="s">
        <v>1589</v>
      </c>
      <c r="N436" s="4" t="s">
        <v>559</v>
      </c>
      <c r="O436" s="4" t="s">
        <v>560</v>
      </c>
      <c r="P436" s="4">
        <v>9.0999999999999998E-2</v>
      </c>
      <c r="Q436" s="12">
        <v>23712</v>
      </c>
      <c r="R436" s="4" t="s">
        <v>221</v>
      </c>
      <c r="S436" s="9"/>
      <c r="T436" s="9"/>
      <c r="U436" s="9"/>
      <c r="V436" s="28" t="s">
        <v>1346</v>
      </c>
    </row>
    <row r="437" spans="1:22" ht="36" x14ac:dyDescent="0.2">
      <c r="A437" s="41"/>
      <c r="B437" s="15"/>
      <c r="C437" s="9"/>
      <c r="D437" s="2"/>
      <c r="E437" s="2"/>
      <c r="F437" s="2"/>
      <c r="G437" s="2"/>
      <c r="H437" s="28"/>
      <c r="I437" s="28"/>
      <c r="J437" s="28"/>
      <c r="K437" s="28"/>
      <c r="L437" s="28"/>
      <c r="M437" s="11" t="s">
        <v>1590</v>
      </c>
      <c r="N437" s="4" t="s">
        <v>559</v>
      </c>
      <c r="O437" s="4" t="s">
        <v>562</v>
      </c>
      <c r="P437" s="4">
        <v>0.11700000000000001</v>
      </c>
      <c r="Q437" s="12">
        <v>23712</v>
      </c>
      <c r="R437" s="4" t="s">
        <v>247</v>
      </c>
      <c r="S437" s="9"/>
      <c r="T437" s="9"/>
      <c r="U437" s="9"/>
      <c r="V437" s="28" t="s">
        <v>1346</v>
      </c>
    </row>
    <row r="438" spans="1:22" ht="36" x14ac:dyDescent="0.2">
      <c r="A438" s="41"/>
      <c r="B438" s="15"/>
      <c r="C438" s="9"/>
      <c r="D438" s="2"/>
      <c r="E438" s="2"/>
      <c r="F438" s="2"/>
      <c r="G438" s="2"/>
      <c r="H438" s="28"/>
      <c r="I438" s="28"/>
      <c r="J438" s="28"/>
      <c r="K438" s="28"/>
      <c r="L438" s="28"/>
      <c r="M438" s="11" t="s">
        <v>1591</v>
      </c>
      <c r="N438" s="4" t="s">
        <v>559</v>
      </c>
      <c r="O438" s="4" t="s">
        <v>563</v>
      </c>
      <c r="P438" s="4">
        <v>0.112</v>
      </c>
      <c r="Q438" s="12">
        <v>23712</v>
      </c>
      <c r="R438" s="4" t="s">
        <v>221</v>
      </c>
      <c r="S438" s="9"/>
      <c r="T438" s="9"/>
      <c r="U438" s="9"/>
      <c r="V438" s="28" t="s">
        <v>1346</v>
      </c>
    </row>
    <row r="439" spans="1:22" ht="36" x14ac:dyDescent="0.2">
      <c r="A439" s="41"/>
      <c r="B439" s="15"/>
      <c r="C439" s="9"/>
      <c r="D439" s="2"/>
      <c r="E439" s="2"/>
      <c r="F439" s="2"/>
      <c r="G439" s="2"/>
      <c r="H439" s="28"/>
      <c r="I439" s="28"/>
      <c r="J439" s="28"/>
      <c r="K439" s="28"/>
      <c r="L439" s="28"/>
      <c r="M439" s="11" t="s">
        <v>1592</v>
      </c>
      <c r="N439" s="4" t="s">
        <v>559</v>
      </c>
      <c r="O439" s="4" t="s">
        <v>564</v>
      </c>
      <c r="P439" s="4">
        <v>0.1</v>
      </c>
      <c r="Q439" s="12">
        <v>23712</v>
      </c>
      <c r="R439" s="4" t="s">
        <v>289</v>
      </c>
      <c r="S439" s="9"/>
      <c r="T439" s="9"/>
      <c r="U439" s="9"/>
      <c r="V439" s="28" t="s">
        <v>1346</v>
      </c>
    </row>
    <row r="440" spans="1:22" ht="36" x14ac:dyDescent="0.2">
      <c r="A440" s="41"/>
      <c r="B440" s="15"/>
      <c r="C440" s="9"/>
      <c r="D440" s="2"/>
      <c r="E440" s="2"/>
      <c r="F440" s="2"/>
      <c r="G440" s="2"/>
      <c r="H440" s="28"/>
      <c r="I440" s="28"/>
      <c r="J440" s="28"/>
      <c r="K440" s="28"/>
      <c r="L440" s="28"/>
      <c r="M440" s="11" t="s">
        <v>1593</v>
      </c>
      <c r="N440" s="4" t="s">
        <v>559</v>
      </c>
      <c r="O440" s="4" t="s">
        <v>565</v>
      </c>
      <c r="P440" s="4">
        <v>0.245</v>
      </c>
      <c r="Q440" s="4">
        <v>1964</v>
      </c>
      <c r="R440" s="4" t="s">
        <v>572</v>
      </c>
      <c r="S440" s="9"/>
      <c r="T440" s="9"/>
      <c r="U440" s="9"/>
      <c r="V440" s="28" t="s">
        <v>1346</v>
      </c>
    </row>
    <row r="441" spans="1:22" ht="36" x14ac:dyDescent="0.2">
      <c r="A441" s="41"/>
      <c r="B441" s="15"/>
      <c r="C441" s="9"/>
      <c r="D441" s="2"/>
      <c r="E441" s="2"/>
      <c r="F441" s="2"/>
      <c r="G441" s="2"/>
      <c r="H441" s="28"/>
      <c r="I441" s="28"/>
      <c r="J441" s="28"/>
      <c r="K441" s="28"/>
      <c r="L441" s="28"/>
      <c r="M441" s="11" t="s">
        <v>1594</v>
      </c>
      <c r="N441" s="4" t="s">
        <v>559</v>
      </c>
      <c r="O441" s="4" t="s">
        <v>566</v>
      </c>
      <c r="P441" s="4">
        <v>0.17100000000000001</v>
      </c>
      <c r="Q441" s="4">
        <v>1964</v>
      </c>
      <c r="R441" s="4" t="s">
        <v>290</v>
      </c>
      <c r="S441" s="9"/>
      <c r="T441" s="9"/>
      <c r="U441" s="9"/>
      <c r="V441" s="28" t="s">
        <v>1346</v>
      </c>
    </row>
    <row r="442" spans="1:22" ht="36" x14ac:dyDescent="0.2">
      <c r="A442" s="41"/>
      <c r="B442" s="15"/>
      <c r="C442" s="9"/>
      <c r="D442" s="2"/>
      <c r="E442" s="2"/>
      <c r="F442" s="2"/>
      <c r="G442" s="2"/>
      <c r="H442" s="28"/>
      <c r="I442" s="28"/>
      <c r="J442" s="28"/>
      <c r="K442" s="28"/>
      <c r="L442" s="28"/>
      <c r="M442" s="11" t="s">
        <v>1595</v>
      </c>
      <c r="N442" s="4" t="s">
        <v>559</v>
      </c>
      <c r="O442" s="4" t="s">
        <v>567</v>
      </c>
      <c r="P442" s="4">
        <v>0.124</v>
      </c>
      <c r="Q442" s="4">
        <v>1965</v>
      </c>
      <c r="R442" s="4" t="s">
        <v>221</v>
      </c>
      <c r="S442" s="9"/>
      <c r="T442" s="9"/>
      <c r="U442" s="9"/>
      <c r="V442" s="28" t="s">
        <v>1346</v>
      </c>
    </row>
    <row r="443" spans="1:22" ht="36" x14ac:dyDescent="0.2">
      <c r="A443" s="41"/>
      <c r="B443" s="15"/>
      <c r="C443" s="9"/>
      <c r="D443" s="2"/>
      <c r="E443" s="2"/>
      <c r="F443" s="2"/>
      <c r="G443" s="2"/>
      <c r="H443" s="28"/>
      <c r="I443" s="28"/>
      <c r="J443" s="28"/>
      <c r="K443" s="28"/>
      <c r="L443" s="28"/>
      <c r="M443" s="11" t="s">
        <v>1596</v>
      </c>
      <c r="N443" s="4" t="s">
        <v>559</v>
      </c>
      <c r="O443" s="4" t="s">
        <v>568</v>
      </c>
      <c r="P443" s="4">
        <v>0.19</v>
      </c>
      <c r="Q443" s="4">
        <v>1965</v>
      </c>
      <c r="R443" s="4" t="s">
        <v>221</v>
      </c>
      <c r="S443" s="9"/>
      <c r="T443" s="9"/>
      <c r="U443" s="9"/>
      <c r="V443" s="28" t="s">
        <v>1346</v>
      </c>
    </row>
    <row r="444" spans="1:22" ht="36" x14ac:dyDescent="0.2">
      <c r="A444" s="41"/>
      <c r="B444" s="15"/>
      <c r="C444" s="9"/>
      <c r="D444" s="2"/>
      <c r="E444" s="2"/>
      <c r="F444" s="2"/>
      <c r="G444" s="2"/>
      <c r="H444" s="28"/>
      <c r="I444" s="28"/>
      <c r="J444" s="28"/>
      <c r="K444" s="28"/>
      <c r="L444" s="28"/>
      <c r="M444" s="11" t="s">
        <v>1597</v>
      </c>
      <c r="N444" s="4" t="s">
        <v>559</v>
      </c>
      <c r="O444" s="4" t="s">
        <v>569</v>
      </c>
      <c r="P444" s="4">
        <v>0.127</v>
      </c>
      <c r="Q444" s="4">
        <v>1965</v>
      </c>
      <c r="R444" s="4" t="s">
        <v>221</v>
      </c>
      <c r="S444" s="9"/>
      <c r="T444" s="9"/>
      <c r="U444" s="9"/>
      <c r="V444" s="28" t="s">
        <v>1346</v>
      </c>
    </row>
    <row r="445" spans="1:22" ht="36" x14ac:dyDescent="0.2">
      <c r="A445" s="41"/>
      <c r="B445" s="15"/>
      <c r="C445" s="9"/>
      <c r="D445" s="2"/>
      <c r="E445" s="2"/>
      <c r="F445" s="2"/>
      <c r="G445" s="2"/>
      <c r="H445" s="28"/>
      <c r="I445" s="28"/>
      <c r="J445" s="28"/>
      <c r="K445" s="28"/>
      <c r="L445" s="28"/>
      <c r="M445" s="11" t="s">
        <v>1598</v>
      </c>
      <c r="N445" s="4" t="s">
        <v>559</v>
      </c>
      <c r="O445" s="4" t="s">
        <v>570</v>
      </c>
      <c r="P445" s="4">
        <v>9.0999999999999998E-2</v>
      </c>
      <c r="Q445" s="4">
        <v>2003</v>
      </c>
      <c r="R445" s="4" t="s">
        <v>321</v>
      </c>
      <c r="S445" s="9"/>
      <c r="T445" s="9"/>
      <c r="U445" s="9"/>
      <c r="V445" s="28" t="s">
        <v>1346</v>
      </c>
    </row>
    <row r="446" spans="1:22" ht="36" x14ac:dyDescent="0.2">
      <c r="A446" s="41"/>
      <c r="B446" s="15"/>
      <c r="C446" s="9"/>
      <c r="D446" s="2"/>
      <c r="E446" s="2"/>
      <c r="F446" s="2"/>
      <c r="G446" s="2"/>
      <c r="H446" s="28"/>
      <c r="I446" s="28"/>
      <c r="J446" s="28"/>
      <c r="K446" s="28"/>
      <c r="L446" s="28"/>
      <c r="M446" s="11" t="s">
        <v>1599</v>
      </c>
      <c r="N446" s="4" t="s">
        <v>559</v>
      </c>
      <c r="O446" s="4" t="s">
        <v>571</v>
      </c>
      <c r="P446" s="4">
        <v>0.113</v>
      </c>
      <c r="Q446" s="4">
        <v>1964</v>
      </c>
      <c r="R446" s="4" t="s">
        <v>573</v>
      </c>
      <c r="S446" s="9"/>
      <c r="T446" s="9"/>
      <c r="U446" s="9"/>
      <c r="V446" s="28" t="s">
        <v>1346</v>
      </c>
    </row>
    <row r="447" spans="1:22" ht="27.75" customHeight="1" x14ac:dyDescent="0.2">
      <c r="A447" s="41"/>
      <c r="B447" s="15"/>
      <c r="C447" s="9"/>
      <c r="D447" s="2"/>
      <c r="E447" s="2"/>
      <c r="F447" s="2"/>
      <c r="G447" s="2"/>
      <c r="H447" s="28"/>
      <c r="I447" s="28"/>
      <c r="J447" s="28"/>
      <c r="K447" s="28"/>
      <c r="L447" s="28"/>
      <c r="M447" s="11" t="s">
        <v>1408</v>
      </c>
      <c r="N447" s="4" t="s">
        <v>1113</v>
      </c>
      <c r="O447" s="4" t="s">
        <v>1059</v>
      </c>
      <c r="P447" s="4">
        <v>0.23</v>
      </c>
      <c r="Q447" s="4">
        <v>2015</v>
      </c>
      <c r="R447" s="4" t="s">
        <v>2250</v>
      </c>
      <c r="S447" s="9"/>
      <c r="T447" s="9">
        <v>12</v>
      </c>
      <c r="U447" s="9"/>
      <c r="V447" s="28" t="s">
        <v>1346</v>
      </c>
    </row>
    <row r="448" spans="1:22" ht="36" customHeight="1" x14ac:dyDescent="0.2">
      <c r="A448" s="41"/>
      <c r="B448" s="15"/>
      <c r="C448" s="9"/>
      <c r="D448" s="2"/>
      <c r="E448" s="2"/>
      <c r="F448" s="2"/>
      <c r="G448" s="2"/>
      <c r="H448" s="28"/>
      <c r="I448" s="28"/>
      <c r="J448" s="28"/>
      <c r="K448" s="3" t="s">
        <v>574</v>
      </c>
      <c r="L448" s="9">
        <v>400</v>
      </c>
      <c r="M448" s="44" t="s">
        <v>1601</v>
      </c>
      <c r="N448" s="40"/>
      <c r="O448" s="40"/>
      <c r="P448" s="40"/>
      <c r="Q448" s="40"/>
      <c r="R448" s="40"/>
      <c r="S448" s="40"/>
      <c r="T448" s="40"/>
      <c r="U448" s="40"/>
      <c r="V448" s="28" t="s">
        <v>1346</v>
      </c>
    </row>
    <row r="449" spans="1:22" ht="38.25" customHeight="1" x14ac:dyDescent="0.2">
      <c r="A449" s="41"/>
      <c r="B449" s="15"/>
      <c r="C449" s="9"/>
      <c r="D449" s="2"/>
      <c r="E449" s="2"/>
      <c r="F449" s="2"/>
      <c r="G449" s="2"/>
      <c r="H449" s="28"/>
      <c r="I449" s="28"/>
      <c r="J449" s="28"/>
      <c r="K449" s="28" t="s">
        <v>1602</v>
      </c>
      <c r="L449" s="9"/>
      <c r="M449" s="11" t="s">
        <v>1603</v>
      </c>
      <c r="N449" s="4" t="s">
        <v>575</v>
      </c>
      <c r="O449" s="4" t="s">
        <v>576</v>
      </c>
      <c r="P449" s="4">
        <v>0.33700000000000002</v>
      </c>
      <c r="Q449" s="4">
        <v>1971</v>
      </c>
      <c r="R449" s="4" t="s">
        <v>221</v>
      </c>
      <c r="S449" s="9"/>
      <c r="T449" s="9"/>
      <c r="U449" s="9"/>
      <c r="V449" s="28" t="s">
        <v>1346</v>
      </c>
    </row>
    <row r="450" spans="1:22" ht="36" x14ac:dyDescent="0.2">
      <c r="A450" s="41"/>
      <c r="B450" s="15"/>
      <c r="C450" s="9"/>
      <c r="D450" s="2"/>
      <c r="E450" s="2"/>
      <c r="F450" s="2"/>
      <c r="G450" s="2"/>
      <c r="H450" s="28"/>
      <c r="I450" s="28"/>
      <c r="J450" s="28"/>
      <c r="L450" s="28"/>
      <c r="M450" s="11" t="s">
        <v>1604</v>
      </c>
      <c r="N450" s="4" t="s">
        <v>575</v>
      </c>
      <c r="O450" s="4" t="s">
        <v>577</v>
      </c>
      <c r="P450" s="4">
        <v>8.2000000000000003E-2</v>
      </c>
      <c r="Q450" s="4">
        <v>1975</v>
      </c>
      <c r="R450" s="4" t="s">
        <v>221</v>
      </c>
      <c r="S450" s="9"/>
      <c r="T450" s="9"/>
      <c r="U450" s="9"/>
      <c r="V450" s="28" t="s">
        <v>1346</v>
      </c>
    </row>
    <row r="451" spans="1:22" ht="36" x14ac:dyDescent="0.2">
      <c r="A451" s="41"/>
      <c r="B451" s="15"/>
      <c r="C451" s="9"/>
      <c r="D451" s="2"/>
      <c r="E451" s="2"/>
      <c r="F451" s="2"/>
      <c r="G451" s="2"/>
      <c r="H451" s="28"/>
      <c r="I451" s="28"/>
      <c r="J451" s="28"/>
      <c r="K451" s="28"/>
      <c r="L451" s="28"/>
      <c r="M451" s="11" t="s">
        <v>1605</v>
      </c>
      <c r="N451" s="4" t="s">
        <v>575</v>
      </c>
      <c r="O451" s="4" t="s">
        <v>577</v>
      </c>
      <c r="P451" s="4">
        <v>8.2000000000000003E-2</v>
      </c>
      <c r="Q451" s="4">
        <v>1975</v>
      </c>
      <c r="R451" s="4" t="s">
        <v>288</v>
      </c>
      <c r="S451" s="9"/>
      <c r="T451" s="9"/>
      <c r="U451" s="9"/>
      <c r="V451" s="28" t="s">
        <v>1346</v>
      </c>
    </row>
    <row r="452" spans="1:22" ht="36" x14ac:dyDescent="0.2">
      <c r="A452" s="41"/>
      <c r="B452" s="15"/>
      <c r="C452" s="9"/>
      <c r="D452" s="2"/>
      <c r="E452" s="2"/>
      <c r="F452" s="2"/>
      <c r="G452" s="2"/>
      <c r="H452" s="28"/>
      <c r="I452" s="28"/>
      <c r="J452" s="28"/>
      <c r="K452" s="28"/>
      <c r="L452" s="28"/>
      <c r="M452" s="11" t="s">
        <v>1606</v>
      </c>
      <c r="N452" s="4" t="s">
        <v>575</v>
      </c>
      <c r="O452" s="4" t="s">
        <v>578</v>
      </c>
      <c r="P452" s="4">
        <v>5.1999999999999998E-2</v>
      </c>
      <c r="Q452" s="4">
        <v>1971</v>
      </c>
      <c r="R452" s="4" t="s">
        <v>582</v>
      </c>
      <c r="S452" s="9"/>
      <c r="T452" s="9"/>
      <c r="U452" s="9"/>
      <c r="V452" s="28" t="s">
        <v>1346</v>
      </c>
    </row>
    <row r="453" spans="1:22" ht="36" x14ac:dyDescent="0.2">
      <c r="A453" s="41"/>
      <c r="B453" s="15"/>
      <c r="C453" s="9"/>
      <c r="D453" s="2"/>
      <c r="E453" s="2"/>
      <c r="F453" s="2"/>
      <c r="G453" s="2"/>
      <c r="H453" s="28"/>
      <c r="I453" s="28"/>
      <c r="J453" s="28"/>
      <c r="K453" s="28"/>
      <c r="L453" s="28"/>
      <c r="M453" s="11" t="s">
        <v>1607</v>
      </c>
      <c r="N453" s="4" t="s">
        <v>575</v>
      </c>
      <c r="O453" s="4" t="s">
        <v>578</v>
      </c>
      <c r="P453" s="4">
        <v>5.1999999999999998E-2</v>
      </c>
      <c r="Q453" s="4">
        <v>1971</v>
      </c>
      <c r="R453" s="4" t="s">
        <v>582</v>
      </c>
      <c r="S453" s="9"/>
      <c r="T453" s="9"/>
      <c r="U453" s="9"/>
      <c r="V453" s="28" t="s">
        <v>1346</v>
      </c>
    </row>
    <row r="454" spans="1:22" ht="36" x14ac:dyDescent="0.2">
      <c r="A454" s="41"/>
      <c r="B454" s="15"/>
      <c r="C454" s="9"/>
      <c r="D454" s="2"/>
      <c r="E454" s="2"/>
      <c r="F454" s="2"/>
      <c r="G454" s="2"/>
      <c r="H454" s="28"/>
      <c r="I454" s="28"/>
      <c r="J454" s="28"/>
      <c r="K454" s="28"/>
      <c r="L454" s="28"/>
      <c r="M454" s="11" t="s">
        <v>1608</v>
      </c>
      <c r="N454" s="4" t="s">
        <v>575</v>
      </c>
      <c r="O454" s="4" t="s">
        <v>579</v>
      </c>
      <c r="P454" s="4">
        <v>0.255</v>
      </c>
      <c r="Q454" s="4">
        <v>1974</v>
      </c>
      <c r="R454" s="4" t="s">
        <v>247</v>
      </c>
      <c r="S454" s="9"/>
      <c r="T454" s="9"/>
      <c r="U454" s="9"/>
      <c r="V454" s="28" t="s">
        <v>1346</v>
      </c>
    </row>
    <row r="455" spans="1:22" ht="36" x14ac:dyDescent="0.2">
      <c r="A455" s="41"/>
      <c r="B455" s="15"/>
      <c r="C455" s="9"/>
      <c r="D455" s="2"/>
      <c r="E455" s="2"/>
      <c r="F455" s="2"/>
      <c r="G455" s="2"/>
      <c r="H455" s="28"/>
      <c r="I455" s="28"/>
      <c r="J455" s="28"/>
      <c r="K455" s="28"/>
      <c r="L455" s="28"/>
      <c r="M455" s="11" t="s">
        <v>1609</v>
      </c>
      <c r="N455" s="4" t="s">
        <v>575</v>
      </c>
      <c r="O455" s="4" t="s">
        <v>580</v>
      </c>
      <c r="P455" s="4">
        <v>0.128</v>
      </c>
      <c r="Q455" s="4">
        <v>1997</v>
      </c>
      <c r="R455" s="4" t="s">
        <v>583</v>
      </c>
      <c r="S455" s="9"/>
      <c r="T455" s="9"/>
      <c r="U455" s="9"/>
      <c r="V455" s="28" t="s">
        <v>1346</v>
      </c>
    </row>
    <row r="456" spans="1:22" ht="36" x14ac:dyDescent="0.2">
      <c r="A456" s="41"/>
      <c r="B456" s="15"/>
      <c r="C456" s="9"/>
      <c r="D456" s="2"/>
      <c r="E456" s="2"/>
      <c r="F456" s="2"/>
      <c r="G456" s="2"/>
      <c r="H456" s="28"/>
      <c r="I456" s="28"/>
      <c r="J456" s="28"/>
      <c r="K456" s="28"/>
      <c r="L456" s="28"/>
      <c r="M456" s="11" t="s">
        <v>1610</v>
      </c>
      <c r="N456" s="4" t="s">
        <v>575</v>
      </c>
      <c r="O456" s="4" t="s">
        <v>581</v>
      </c>
      <c r="P456" s="4">
        <v>0.221</v>
      </c>
      <c r="Q456" s="4">
        <v>2000</v>
      </c>
      <c r="R456" s="4" t="s">
        <v>518</v>
      </c>
      <c r="S456" s="9"/>
      <c r="T456" s="9"/>
      <c r="U456" s="9"/>
      <c r="V456" s="28" t="s">
        <v>1346</v>
      </c>
    </row>
    <row r="457" spans="1:22" ht="31.5" customHeight="1" x14ac:dyDescent="0.2">
      <c r="A457" s="41"/>
      <c r="B457" s="15"/>
      <c r="C457" s="9"/>
      <c r="D457" s="2"/>
      <c r="E457" s="2"/>
      <c r="F457" s="2"/>
      <c r="G457" s="2"/>
      <c r="H457" s="28"/>
      <c r="I457" s="28"/>
      <c r="J457" s="28"/>
      <c r="K457" s="3" t="s">
        <v>584</v>
      </c>
      <c r="L457" s="9" t="s">
        <v>454</v>
      </c>
      <c r="M457" s="44" t="s">
        <v>1611</v>
      </c>
      <c r="N457" s="40"/>
      <c r="O457" s="40"/>
      <c r="P457" s="40"/>
      <c r="Q457" s="40"/>
      <c r="R457" s="40"/>
      <c r="S457" s="40"/>
      <c r="T457" s="40"/>
      <c r="U457" s="40"/>
      <c r="V457" s="28" t="s">
        <v>1346</v>
      </c>
    </row>
    <row r="458" spans="1:22" ht="32.25" customHeight="1" x14ac:dyDescent="0.2">
      <c r="A458" s="41"/>
      <c r="B458" s="15"/>
      <c r="C458" s="9"/>
      <c r="D458" s="2"/>
      <c r="E458" s="2"/>
      <c r="F458" s="2"/>
      <c r="G458" s="2"/>
      <c r="H458" s="28"/>
      <c r="I458" s="28"/>
      <c r="J458" s="28"/>
      <c r="K458" s="28" t="s">
        <v>585</v>
      </c>
      <c r="L458" s="9"/>
      <c r="M458" s="11" t="s">
        <v>1612</v>
      </c>
      <c r="N458" s="4" t="s">
        <v>586</v>
      </c>
      <c r="O458" s="4" t="s">
        <v>587</v>
      </c>
      <c r="P458" s="4">
        <v>0.29699999999999999</v>
      </c>
      <c r="Q458" s="12">
        <v>24077</v>
      </c>
      <c r="R458" s="4" t="s">
        <v>250</v>
      </c>
      <c r="S458" s="9"/>
      <c r="T458" s="9"/>
      <c r="U458" s="9"/>
      <c r="V458" s="28" t="s">
        <v>1346</v>
      </c>
    </row>
    <row r="459" spans="1:22" ht="36" x14ac:dyDescent="0.2">
      <c r="A459" s="41"/>
      <c r="B459" s="15"/>
      <c r="C459" s="9"/>
      <c r="D459" s="2"/>
      <c r="E459" s="2"/>
      <c r="F459" s="2"/>
      <c r="G459" s="2"/>
      <c r="H459" s="28"/>
      <c r="I459" s="28"/>
      <c r="J459" s="28"/>
      <c r="L459" s="28"/>
      <c r="M459" s="11" t="s">
        <v>1613</v>
      </c>
      <c r="N459" s="4" t="s">
        <v>586</v>
      </c>
      <c r="O459" s="4" t="s">
        <v>588</v>
      </c>
      <c r="P459" s="4">
        <v>8.3000000000000004E-2</v>
      </c>
      <c r="Q459" s="12">
        <v>23346</v>
      </c>
      <c r="R459" s="4" t="s">
        <v>288</v>
      </c>
      <c r="S459" s="9"/>
      <c r="T459" s="9"/>
      <c r="U459" s="9"/>
      <c r="V459" s="28" t="s">
        <v>1346</v>
      </c>
    </row>
    <row r="460" spans="1:22" ht="36" x14ac:dyDescent="0.2">
      <c r="A460" s="41"/>
      <c r="B460" s="15"/>
      <c r="C460" s="9"/>
      <c r="D460" s="2"/>
      <c r="E460" s="2"/>
      <c r="F460" s="2"/>
      <c r="G460" s="2"/>
      <c r="H460" s="28"/>
      <c r="I460" s="28"/>
      <c r="J460" s="28"/>
      <c r="K460" s="28"/>
      <c r="L460" s="28"/>
      <c r="M460" s="11" t="s">
        <v>1614</v>
      </c>
      <c r="N460" s="4" t="s">
        <v>586</v>
      </c>
      <c r="O460" s="4" t="s">
        <v>589</v>
      </c>
      <c r="P460" s="4">
        <v>0.112</v>
      </c>
      <c r="Q460" s="12">
        <v>28460</v>
      </c>
      <c r="R460" s="4" t="s">
        <v>221</v>
      </c>
      <c r="S460" s="9"/>
      <c r="T460" s="9"/>
      <c r="U460" s="9"/>
      <c r="V460" s="28" t="s">
        <v>1346</v>
      </c>
    </row>
    <row r="461" spans="1:22" ht="36" x14ac:dyDescent="0.2">
      <c r="A461" s="41"/>
      <c r="B461" s="15"/>
      <c r="C461" s="9"/>
      <c r="D461" s="2"/>
      <c r="E461" s="2"/>
      <c r="F461" s="2"/>
      <c r="G461" s="2"/>
      <c r="H461" s="28"/>
      <c r="I461" s="28"/>
      <c r="J461" s="28"/>
      <c r="K461" s="28"/>
      <c r="L461" s="28"/>
      <c r="M461" s="11" t="s">
        <v>1615</v>
      </c>
      <c r="N461" s="4" t="s">
        <v>586</v>
      </c>
      <c r="O461" s="4" t="s">
        <v>590</v>
      </c>
      <c r="P461" s="4">
        <v>8.6999999999999994E-2</v>
      </c>
      <c r="Q461" s="12">
        <v>31747</v>
      </c>
      <c r="R461" s="4" t="s">
        <v>221</v>
      </c>
      <c r="S461" s="9"/>
      <c r="T461" s="9"/>
      <c r="U461" s="9"/>
      <c r="V461" s="28" t="s">
        <v>1346</v>
      </c>
    </row>
    <row r="462" spans="1:22" ht="36" x14ac:dyDescent="0.2">
      <c r="A462" s="41"/>
      <c r="B462" s="15"/>
      <c r="C462" s="9"/>
      <c r="D462" s="2"/>
      <c r="E462" s="2"/>
      <c r="F462" s="2"/>
      <c r="G462" s="2"/>
      <c r="H462" s="28"/>
      <c r="I462" s="28"/>
      <c r="J462" s="28"/>
      <c r="K462" s="28"/>
      <c r="L462" s="28"/>
      <c r="M462" s="11" t="s">
        <v>1616</v>
      </c>
      <c r="N462" s="4" t="s">
        <v>586</v>
      </c>
      <c r="O462" s="4" t="s">
        <v>591</v>
      </c>
      <c r="P462" s="4">
        <v>0.30499999999999999</v>
      </c>
      <c r="Q462" s="12">
        <v>31656</v>
      </c>
      <c r="R462" s="4" t="s">
        <v>290</v>
      </c>
      <c r="S462" s="9"/>
      <c r="T462" s="9"/>
      <c r="U462" s="9"/>
      <c r="V462" s="28" t="s">
        <v>1346</v>
      </c>
    </row>
    <row r="463" spans="1:22" ht="36" x14ac:dyDescent="0.2">
      <c r="A463" s="41"/>
      <c r="B463" s="15"/>
      <c r="C463" s="9"/>
      <c r="D463" s="2"/>
      <c r="E463" s="2"/>
      <c r="F463" s="2"/>
      <c r="G463" s="2"/>
      <c r="H463" s="28"/>
      <c r="I463" s="28"/>
      <c r="J463" s="28"/>
      <c r="K463" s="28"/>
      <c r="L463" s="28"/>
      <c r="M463" s="11" t="s">
        <v>1617</v>
      </c>
      <c r="N463" s="4" t="s">
        <v>586</v>
      </c>
      <c r="O463" s="4" t="s">
        <v>592</v>
      </c>
      <c r="P463" s="4">
        <v>7.1999999999999995E-2</v>
      </c>
      <c r="Q463" s="12">
        <v>28460</v>
      </c>
      <c r="R463" s="4" t="s">
        <v>221</v>
      </c>
      <c r="S463" s="9"/>
      <c r="T463" s="9"/>
      <c r="U463" s="9"/>
      <c r="V463" s="28" t="s">
        <v>1346</v>
      </c>
    </row>
    <row r="464" spans="1:22" ht="36" x14ac:dyDescent="0.2">
      <c r="A464" s="41"/>
      <c r="B464" s="15"/>
      <c r="C464" s="9"/>
      <c r="D464" s="2"/>
      <c r="E464" s="2"/>
      <c r="F464" s="2"/>
      <c r="G464" s="2"/>
      <c r="H464" s="28"/>
      <c r="I464" s="28"/>
      <c r="J464" s="28"/>
      <c r="K464" s="28"/>
      <c r="L464" s="28"/>
      <c r="M464" s="11" t="s">
        <v>1618</v>
      </c>
      <c r="N464" s="4" t="s">
        <v>586</v>
      </c>
      <c r="O464" s="4" t="s">
        <v>593</v>
      </c>
      <c r="P464" s="4">
        <v>8.3000000000000004E-2</v>
      </c>
      <c r="Q464" s="13">
        <v>1974</v>
      </c>
      <c r="R464" s="4" t="s">
        <v>288</v>
      </c>
      <c r="S464" s="9"/>
      <c r="T464" s="9"/>
      <c r="U464" s="9"/>
      <c r="V464" s="28" t="s">
        <v>1346</v>
      </c>
    </row>
    <row r="465" spans="1:22" ht="36" x14ac:dyDescent="0.2">
      <c r="A465" s="41"/>
      <c r="B465" s="15"/>
      <c r="C465" s="9"/>
      <c r="D465" s="2"/>
      <c r="E465" s="2"/>
      <c r="F465" s="2"/>
      <c r="G465" s="2"/>
      <c r="H465" s="28"/>
      <c r="I465" s="28"/>
      <c r="J465" s="28"/>
      <c r="K465" s="28"/>
      <c r="L465" s="28"/>
      <c r="M465" s="11" t="s">
        <v>1619</v>
      </c>
      <c r="N465" s="4" t="s">
        <v>586</v>
      </c>
      <c r="O465" s="4" t="s">
        <v>594</v>
      </c>
      <c r="P465" s="4">
        <v>0.41</v>
      </c>
      <c r="Q465" s="13">
        <v>2002</v>
      </c>
      <c r="R465" s="4" t="s">
        <v>222</v>
      </c>
      <c r="S465" s="9"/>
      <c r="T465" s="9"/>
      <c r="U465" s="9"/>
      <c r="V465" s="28" t="s">
        <v>1346</v>
      </c>
    </row>
    <row r="466" spans="1:22" ht="36" x14ac:dyDescent="0.2">
      <c r="A466" s="41"/>
      <c r="B466" s="15"/>
      <c r="C466" s="9"/>
      <c r="D466" s="2"/>
      <c r="E466" s="2"/>
      <c r="F466" s="2"/>
      <c r="G466" s="2"/>
      <c r="H466" s="28"/>
      <c r="I466" s="28"/>
      <c r="J466" s="28"/>
      <c r="K466" s="28"/>
      <c r="L466" s="28"/>
      <c r="M466" s="11" t="s">
        <v>1620</v>
      </c>
      <c r="N466" s="4" t="s">
        <v>586</v>
      </c>
      <c r="O466" s="4" t="s">
        <v>595</v>
      </c>
      <c r="P466" s="4">
        <v>6.4000000000000001E-2</v>
      </c>
      <c r="Q466" s="13">
        <v>2002</v>
      </c>
      <c r="R466" s="4" t="s">
        <v>321</v>
      </c>
      <c r="S466" s="9"/>
      <c r="T466" s="9"/>
      <c r="U466" s="9"/>
      <c r="V466" s="28" t="s">
        <v>1346</v>
      </c>
    </row>
    <row r="467" spans="1:22" ht="36" x14ac:dyDescent="0.2">
      <c r="A467" s="41"/>
      <c r="B467" s="15"/>
      <c r="C467" s="9"/>
      <c r="D467" s="2"/>
      <c r="E467" s="2"/>
      <c r="F467" s="2"/>
      <c r="G467" s="2"/>
      <c r="H467" s="28"/>
      <c r="I467" s="28"/>
      <c r="J467" s="28"/>
      <c r="K467" s="28"/>
      <c r="L467" s="28"/>
      <c r="M467" s="11" t="s">
        <v>1621</v>
      </c>
      <c r="N467" s="4" t="s">
        <v>586</v>
      </c>
      <c r="O467" s="4" t="s">
        <v>596</v>
      </c>
      <c r="P467" s="4">
        <v>8.1000000000000003E-2</v>
      </c>
      <c r="Q467" s="13">
        <v>2002</v>
      </c>
      <c r="R467" s="4" t="s">
        <v>321</v>
      </c>
      <c r="S467" s="9"/>
      <c r="T467" s="9"/>
      <c r="U467" s="9"/>
      <c r="V467" s="28" t="s">
        <v>1346</v>
      </c>
    </row>
    <row r="468" spans="1:22" ht="36" x14ac:dyDescent="0.2">
      <c r="A468" s="41"/>
      <c r="B468" s="15"/>
      <c r="C468" s="9"/>
      <c r="D468" s="2"/>
      <c r="E468" s="2"/>
      <c r="F468" s="2"/>
      <c r="G468" s="2"/>
      <c r="H468" s="28"/>
      <c r="I468" s="28"/>
      <c r="J468" s="28"/>
      <c r="K468" s="28"/>
      <c r="L468" s="28"/>
      <c r="M468" s="11" t="s">
        <v>1622</v>
      </c>
      <c r="N468" s="4" t="s">
        <v>586</v>
      </c>
      <c r="O468" s="4" t="s">
        <v>597</v>
      </c>
      <c r="P468" s="4">
        <v>9.7000000000000003E-2</v>
      </c>
      <c r="Q468" s="13">
        <v>2002</v>
      </c>
      <c r="R468" s="4" t="s">
        <v>321</v>
      </c>
      <c r="S468" s="9"/>
      <c r="T468" s="9"/>
      <c r="U468" s="9"/>
      <c r="V468" s="28" t="s">
        <v>1346</v>
      </c>
    </row>
    <row r="469" spans="1:22" ht="36" x14ac:dyDescent="0.2">
      <c r="A469" s="41"/>
      <c r="B469" s="15"/>
      <c r="C469" s="9"/>
      <c r="D469" s="2"/>
      <c r="E469" s="2"/>
      <c r="F469" s="2"/>
      <c r="G469" s="2"/>
      <c r="H469" s="28"/>
      <c r="I469" s="28"/>
      <c r="J469" s="28"/>
      <c r="K469" s="28"/>
      <c r="L469" s="28"/>
      <c r="M469" s="11" t="s">
        <v>1623</v>
      </c>
      <c r="N469" s="4" t="s">
        <v>586</v>
      </c>
      <c r="O469" s="4" t="s">
        <v>598</v>
      </c>
      <c r="P469" s="4">
        <v>7.0000000000000007E-2</v>
      </c>
      <c r="Q469" s="13">
        <v>2002</v>
      </c>
      <c r="R469" s="4" t="s">
        <v>321</v>
      </c>
      <c r="S469" s="9"/>
      <c r="T469" s="9"/>
      <c r="U469" s="9"/>
      <c r="V469" s="28" t="s">
        <v>1346</v>
      </c>
    </row>
    <row r="470" spans="1:22" ht="36" x14ac:dyDescent="0.2">
      <c r="A470" s="41"/>
      <c r="B470" s="15"/>
      <c r="C470" s="9"/>
      <c r="D470" s="2"/>
      <c r="E470" s="2"/>
      <c r="F470" s="2"/>
      <c r="G470" s="2"/>
      <c r="H470" s="28"/>
      <c r="I470" s="28"/>
      <c r="J470" s="28"/>
      <c r="K470" s="28"/>
      <c r="L470" s="28"/>
      <c r="M470" s="11" t="s">
        <v>1624</v>
      </c>
      <c r="N470" s="4" t="s">
        <v>586</v>
      </c>
      <c r="O470" s="4" t="s">
        <v>599</v>
      </c>
      <c r="P470" s="4">
        <v>0.14699999999999999</v>
      </c>
      <c r="Q470" s="13">
        <v>2002</v>
      </c>
      <c r="R470" s="4" t="s">
        <v>321</v>
      </c>
      <c r="S470" s="9"/>
      <c r="T470" s="9"/>
      <c r="U470" s="9"/>
      <c r="V470" s="28" t="s">
        <v>1346</v>
      </c>
    </row>
    <row r="471" spans="1:22" ht="36" x14ac:dyDescent="0.2">
      <c r="A471" s="41"/>
      <c r="B471" s="15"/>
      <c r="C471" s="9"/>
      <c r="D471" s="2"/>
      <c r="E471" s="2"/>
      <c r="F471" s="2"/>
      <c r="G471" s="2"/>
      <c r="H471" s="28"/>
      <c r="I471" s="28"/>
      <c r="J471" s="28"/>
      <c r="K471" s="28"/>
      <c r="L471" s="28"/>
      <c r="M471" s="11" t="s">
        <v>1625</v>
      </c>
      <c r="N471" s="4" t="s">
        <v>586</v>
      </c>
      <c r="O471" s="4" t="s">
        <v>600</v>
      </c>
      <c r="P471" s="4">
        <v>2.1000000000000001E-2</v>
      </c>
      <c r="Q471" s="13">
        <v>1985</v>
      </c>
      <c r="R471" s="4" t="s">
        <v>342</v>
      </c>
      <c r="S471" s="9"/>
      <c r="T471" s="9"/>
      <c r="U471" s="9"/>
      <c r="V471" s="28" t="s">
        <v>1346</v>
      </c>
    </row>
    <row r="472" spans="1:22" ht="36" x14ac:dyDescent="0.2">
      <c r="A472" s="41"/>
      <c r="B472" s="42"/>
      <c r="C472" s="9"/>
      <c r="D472" s="28"/>
      <c r="E472" s="28"/>
      <c r="F472" s="9"/>
      <c r="G472" s="28"/>
      <c r="H472" s="28"/>
      <c r="I472" s="28"/>
      <c r="J472" s="28"/>
      <c r="K472" s="28"/>
      <c r="L472" s="28"/>
      <c r="M472" s="11" t="s">
        <v>1626</v>
      </c>
      <c r="N472" s="4" t="s">
        <v>586</v>
      </c>
      <c r="O472" s="4" t="s">
        <v>600</v>
      </c>
      <c r="P472" s="4">
        <v>2.1000000000000001E-2</v>
      </c>
      <c r="Q472" s="13">
        <v>1985</v>
      </c>
      <c r="R472" s="4" t="s">
        <v>342</v>
      </c>
      <c r="S472" s="9"/>
      <c r="T472" s="9"/>
      <c r="U472" s="9"/>
      <c r="V472" s="28" t="s">
        <v>1346</v>
      </c>
    </row>
    <row r="473" spans="1:22" ht="36" x14ac:dyDescent="0.2">
      <c r="A473" s="41"/>
      <c r="B473" s="42"/>
      <c r="C473" s="9"/>
      <c r="D473" s="28"/>
      <c r="E473" s="28"/>
      <c r="F473" s="9"/>
      <c r="G473" s="28"/>
      <c r="H473" s="28"/>
      <c r="I473" s="28"/>
      <c r="J473" s="28"/>
      <c r="K473" s="28"/>
      <c r="L473" s="28"/>
      <c r="M473" s="11" t="s">
        <v>1627</v>
      </c>
      <c r="N473" s="4" t="s">
        <v>586</v>
      </c>
      <c r="O473" s="4" t="s">
        <v>601</v>
      </c>
      <c r="P473" s="4">
        <v>8.6999999999999994E-2</v>
      </c>
      <c r="Q473" s="13">
        <v>1979</v>
      </c>
      <c r="R473" s="4" t="s">
        <v>479</v>
      </c>
      <c r="S473" s="9"/>
      <c r="T473" s="9"/>
      <c r="U473" s="9"/>
      <c r="V473" s="28" t="s">
        <v>1346</v>
      </c>
    </row>
    <row r="474" spans="1:22" ht="36" x14ac:dyDescent="0.2">
      <c r="A474" s="41"/>
      <c r="B474" s="42"/>
      <c r="C474" s="9"/>
      <c r="D474" s="28"/>
      <c r="E474" s="28"/>
      <c r="F474" s="9"/>
      <c r="G474" s="28"/>
      <c r="H474" s="28"/>
      <c r="I474" s="28"/>
      <c r="J474" s="28"/>
      <c r="K474" s="28"/>
      <c r="L474" s="28"/>
      <c r="M474" s="11" t="s">
        <v>1628</v>
      </c>
      <c r="N474" s="4" t="s">
        <v>586</v>
      </c>
      <c r="O474" s="4" t="s">
        <v>602</v>
      </c>
      <c r="P474" s="4">
        <v>0.10199999999999999</v>
      </c>
      <c r="Q474" s="13">
        <v>2003</v>
      </c>
      <c r="R474" s="4" t="s">
        <v>604</v>
      </c>
      <c r="S474" s="9"/>
      <c r="T474" s="9"/>
      <c r="U474" s="9"/>
      <c r="V474" s="28" t="s">
        <v>1346</v>
      </c>
    </row>
    <row r="475" spans="1:22" ht="36" x14ac:dyDescent="0.2">
      <c r="A475" s="41"/>
      <c r="B475" s="42"/>
      <c r="C475" s="9"/>
      <c r="D475" s="28"/>
      <c r="E475" s="28"/>
      <c r="F475" s="9"/>
      <c r="G475" s="28"/>
      <c r="H475" s="28"/>
      <c r="I475" s="28"/>
      <c r="J475" s="28"/>
      <c r="K475" s="28"/>
      <c r="L475" s="28"/>
      <c r="M475" s="11" t="s">
        <v>1629</v>
      </c>
      <c r="N475" s="4" t="s">
        <v>586</v>
      </c>
      <c r="O475" s="4" t="s">
        <v>603</v>
      </c>
      <c r="P475" s="4">
        <v>0.11899999999999999</v>
      </c>
      <c r="Q475" s="13">
        <v>2003</v>
      </c>
      <c r="R475" s="4" t="s">
        <v>517</v>
      </c>
      <c r="S475" s="9"/>
      <c r="T475" s="9"/>
      <c r="U475" s="9"/>
      <c r="V475" s="28" t="s">
        <v>1346</v>
      </c>
    </row>
    <row r="476" spans="1:22" ht="34.5" customHeight="1" x14ac:dyDescent="0.2">
      <c r="A476" s="41"/>
      <c r="B476" s="42"/>
      <c r="C476" s="9"/>
      <c r="D476" s="28"/>
      <c r="E476" s="28"/>
      <c r="F476" s="9"/>
      <c r="G476" s="28"/>
      <c r="H476" s="28"/>
      <c r="I476" s="28"/>
      <c r="J476" s="28"/>
      <c r="K476" s="3" t="s">
        <v>605</v>
      </c>
      <c r="L476" s="9" t="s">
        <v>454</v>
      </c>
      <c r="M476" s="44" t="s">
        <v>1638</v>
      </c>
      <c r="N476" s="40"/>
      <c r="O476" s="40"/>
      <c r="P476" s="40"/>
      <c r="Q476" s="40"/>
      <c r="R476" s="40"/>
      <c r="S476" s="40"/>
      <c r="T476" s="40"/>
      <c r="U476" s="40"/>
      <c r="V476" s="28" t="s">
        <v>1346</v>
      </c>
    </row>
    <row r="477" spans="1:22" ht="39" customHeight="1" x14ac:dyDescent="0.2">
      <c r="A477" s="41"/>
      <c r="B477" s="42"/>
      <c r="C477" s="9"/>
      <c r="D477" s="28"/>
      <c r="E477" s="28"/>
      <c r="F477" s="9"/>
      <c r="G477" s="28"/>
      <c r="H477" s="28"/>
      <c r="I477" s="28"/>
      <c r="J477" s="28"/>
      <c r="K477" s="28" t="s">
        <v>606</v>
      </c>
      <c r="L477" s="9"/>
      <c r="M477" s="11" t="s">
        <v>1630</v>
      </c>
      <c r="N477" s="4" t="s">
        <v>607</v>
      </c>
      <c r="O477" s="4" t="s">
        <v>608</v>
      </c>
      <c r="P477" s="4">
        <v>0.155</v>
      </c>
      <c r="Q477" s="12">
        <v>28825</v>
      </c>
      <c r="R477" s="4" t="s">
        <v>403</v>
      </c>
      <c r="S477" s="9"/>
      <c r="T477" s="9"/>
      <c r="U477" s="9"/>
      <c r="V477" s="28" t="s">
        <v>1346</v>
      </c>
    </row>
    <row r="478" spans="1:22" ht="36" x14ac:dyDescent="0.2">
      <c r="A478" s="41"/>
      <c r="B478" s="42"/>
      <c r="C478" s="9"/>
      <c r="D478" s="28"/>
      <c r="E478" s="28"/>
      <c r="F478" s="9"/>
      <c r="G478" s="28"/>
      <c r="H478" s="28"/>
      <c r="I478" s="28"/>
      <c r="J478" s="28"/>
      <c r="L478" s="28"/>
      <c r="M478" s="11" t="s">
        <v>1631</v>
      </c>
      <c r="N478" s="4" t="s">
        <v>607</v>
      </c>
      <c r="O478" s="4" t="s">
        <v>609</v>
      </c>
      <c r="P478" s="4">
        <v>8.7999999999999995E-2</v>
      </c>
      <c r="Q478" s="12">
        <v>29190</v>
      </c>
      <c r="R478" s="4" t="s">
        <v>394</v>
      </c>
      <c r="S478" s="9"/>
      <c r="T478" s="9"/>
      <c r="U478" s="9"/>
      <c r="V478" s="28" t="s">
        <v>1346</v>
      </c>
    </row>
    <row r="479" spans="1:22" ht="36" x14ac:dyDescent="0.2">
      <c r="A479" s="41"/>
      <c r="B479" s="42"/>
      <c r="C479" s="9"/>
      <c r="D479" s="28"/>
      <c r="E479" s="28"/>
      <c r="F479" s="9"/>
      <c r="G479" s="28"/>
      <c r="H479" s="28"/>
      <c r="I479" s="28"/>
      <c r="J479" s="28"/>
      <c r="K479" s="28"/>
      <c r="L479" s="28"/>
      <c r="M479" s="11" t="s">
        <v>1632</v>
      </c>
      <c r="N479" s="4" t="s">
        <v>607</v>
      </c>
      <c r="O479" s="4" t="s">
        <v>610</v>
      </c>
      <c r="P479" s="4">
        <v>0.112</v>
      </c>
      <c r="Q479" s="12">
        <v>31747</v>
      </c>
      <c r="R479" s="4" t="s">
        <v>342</v>
      </c>
      <c r="S479" s="9"/>
      <c r="T479" s="9"/>
      <c r="U479" s="9"/>
      <c r="V479" s="28" t="s">
        <v>1346</v>
      </c>
    </row>
    <row r="480" spans="1:22" ht="36" x14ac:dyDescent="0.2">
      <c r="A480" s="41"/>
      <c r="B480" s="42"/>
      <c r="C480" s="9"/>
      <c r="D480" s="28"/>
      <c r="E480" s="28"/>
      <c r="F480" s="9"/>
      <c r="G480" s="28"/>
      <c r="H480" s="28"/>
      <c r="I480" s="28"/>
      <c r="J480" s="28"/>
      <c r="K480" s="28"/>
      <c r="L480" s="28"/>
      <c r="M480" s="11" t="s">
        <v>1633</v>
      </c>
      <c r="N480" s="4" t="s">
        <v>607</v>
      </c>
      <c r="O480" s="4" t="s">
        <v>611</v>
      </c>
      <c r="P480" s="4">
        <v>0.18099999999999999</v>
      </c>
      <c r="Q480" s="12">
        <v>28460</v>
      </c>
      <c r="R480" s="4" t="s">
        <v>342</v>
      </c>
      <c r="S480" s="9"/>
      <c r="T480" s="9"/>
      <c r="U480" s="9"/>
      <c r="V480" s="28" t="s">
        <v>1346</v>
      </c>
    </row>
    <row r="481" spans="1:22" ht="36" x14ac:dyDescent="0.2">
      <c r="A481" s="41"/>
      <c r="B481" s="42"/>
      <c r="C481" s="9"/>
      <c r="D481" s="28"/>
      <c r="E481" s="28"/>
      <c r="F481" s="9"/>
      <c r="G481" s="28"/>
      <c r="H481" s="28"/>
      <c r="I481" s="28"/>
      <c r="J481" s="28"/>
      <c r="K481" s="28"/>
      <c r="L481" s="28"/>
      <c r="M481" s="11" t="s">
        <v>1634</v>
      </c>
      <c r="N481" s="4" t="s">
        <v>607</v>
      </c>
      <c r="O481" s="4" t="s">
        <v>612</v>
      </c>
      <c r="P481" s="4">
        <v>0.112</v>
      </c>
      <c r="Q481" s="13">
        <v>1978</v>
      </c>
      <c r="R481" s="4" t="s">
        <v>221</v>
      </c>
      <c r="S481" s="9"/>
      <c r="T481" s="9"/>
      <c r="U481" s="9"/>
      <c r="V481" s="28" t="s">
        <v>1346</v>
      </c>
    </row>
    <row r="482" spans="1:22" ht="36" x14ac:dyDescent="0.2">
      <c r="A482" s="41"/>
      <c r="B482" s="42"/>
      <c r="C482" s="9"/>
      <c r="D482" s="28"/>
      <c r="E482" s="28"/>
      <c r="F482" s="9"/>
      <c r="G482" s="28"/>
      <c r="H482" s="28"/>
      <c r="I482" s="28"/>
      <c r="J482" s="28"/>
      <c r="K482" s="28"/>
      <c r="L482" s="28"/>
      <c r="M482" s="11" t="s">
        <v>1635</v>
      </c>
      <c r="N482" s="4" t="s">
        <v>607</v>
      </c>
      <c r="O482" s="4" t="s">
        <v>613</v>
      </c>
      <c r="P482" s="4">
        <v>8.7999999999999995E-2</v>
      </c>
      <c r="Q482" s="13">
        <v>1989</v>
      </c>
      <c r="R482" s="4" t="s">
        <v>394</v>
      </c>
      <c r="S482" s="9"/>
      <c r="T482" s="9"/>
      <c r="U482" s="9"/>
      <c r="V482" s="28" t="s">
        <v>1346</v>
      </c>
    </row>
    <row r="483" spans="1:22" ht="36" x14ac:dyDescent="0.2">
      <c r="A483" s="41"/>
      <c r="B483" s="42"/>
      <c r="C483" s="9"/>
      <c r="D483" s="28"/>
      <c r="E483" s="28"/>
      <c r="F483" s="9"/>
      <c r="G483" s="28"/>
      <c r="H483" s="28"/>
      <c r="I483" s="28"/>
      <c r="J483" s="28"/>
      <c r="K483" s="28"/>
      <c r="L483" s="28"/>
      <c r="M483" s="11" t="s">
        <v>1636</v>
      </c>
      <c r="N483" s="4" t="s">
        <v>607</v>
      </c>
      <c r="O483" s="4" t="s">
        <v>614</v>
      </c>
      <c r="P483" s="4">
        <v>0.18099999999999999</v>
      </c>
      <c r="Q483" s="13">
        <v>1989</v>
      </c>
      <c r="R483" s="4" t="s">
        <v>342</v>
      </c>
      <c r="S483" s="9"/>
      <c r="T483" s="9"/>
      <c r="U483" s="9"/>
      <c r="V483" s="28" t="s">
        <v>1346</v>
      </c>
    </row>
    <row r="484" spans="1:22" ht="36" x14ac:dyDescent="0.2">
      <c r="A484" s="41"/>
      <c r="B484" s="42"/>
      <c r="C484" s="9"/>
      <c r="D484" s="28"/>
      <c r="E484" s="28"/>
      <c r="F484" s="9"/>
      <c r="G484" s="28"/>
      <c r="H484" s="28"/>
      <c r="I484" s="28"/>
      <c r="J484" s="28"/>
      <c r="K484" s="28"/>
      <c r="L484" s="28"/>
      <c r="M484" s="11" t="s">
        <v>1637</v>
      </c>
      <c r="N484" s="4" t="s">
        <v>607</v>
      </c>
      <c r="O484" s="4" t="s">
        <v>614</v>
      </c>
      <c r="P484" s="4">
        <v>0.19</v>
      </c>
      <c r="Q484" s="4">
        <v>2003</v>
      </c>
      <c r="R484" s="4" t="s">
        <v>321</v>
      </c>
      <c r="S484" s="9"/>
      <c r="T484" s="9"/>
      <c r="U484" s="9"/>
      <c r="V484" s="28" t="s">
        <v>1346</v>
      </c>
    </row>
    <row r="485" spans="1:22" ht="30" customHeight="1" x14ac:dyDescent="0.2">
      <c r="A485" s="41"/>
      <c r="B485" s="42"/>
      <c r="C485" s="9"/>
      <c r="D485" s="28"/>
      <c r="E485" s="28"/>
      <c r="F485" s="9"/>
      <c r="G485" s="28"/>
      <c r="H485" s="28"/>
      <c r="I485" s="28"/>
      <c r="J485" s="28"/>
      <c r="K485" s="3" t="s">
        <v>615</v>
      </c>
      <c r="L485" s="9" t="s">
        <v>454</v>
      </c>
      <c r="M485" s="17" t="s">
        <v>1650</v>
      </c>
      <c r="N485" s="40"/>
      <c r="O485" s="40"/>
      <c r="P485" s="40"/>
      <c r="Q485" s="40"/>
      <c r="R485" s="40"/>
      <c r="S485" s="40"/>
      <c r="T485" s="40"/>
      <c r="U485" s="40"/>
      <c r="V485" s="28" t="s">
        <v>1346</v>
      </c>
    </row>
    <row r="486" spans="1:22" ht="42.75" customHeight="1" x14ac:dyDescent="0.2">
      <c r="A486" s="41"/>
      <c r="B486" s="42"/>
      <c r="C486" s="9"/>
      <c r="D486" s="28"/>
      <c r="E486" s="28"/>
      <c r="F486" s="9"/>
      <c r="G486" s="28"/>
      <c r="H486" s="28"/>
      <c r="I486" s="28"/>
      <c r="J486" s="28"/>
      <c r="K486" s="28" t="s">
        <v>616</v>
      </c>
      <c r="L486" s="9"/>
      <c r="M486" s="18" t="s">
        <v>1651</v>
      </c>
      <c r="N486" s="4" t="s">
        <v>1639</v>
      </c>
      <c r="O486" s="1" t="s">
        <v>1640</v>
      </c>
      <c r="P486" s="19">
        <v>0.06</v>
      </c>
      <c r="Q486" s="20">
        <v>1979</v>
      </c>
      <c r="R486" s="21" t="s">
        <v>247</v>
      </c>
      <c r="S486" s="9"/>
      <c r="T486" s="9"/>
      <c r="U486" s="9"/>
      <c r="V486" s="28" t="s">
        <v>1346</v>
      </c>
    </row>
    <row r="487" spans="1:22" ht="36" x14ac:dyDescent="0.2">
      <c r="A487" s="41"/>
      <c r="B487" s="42"/>
      <c r="C487" s="9"/>
      <c r="D487" s="28"/>
      <c r="E487" s="28"/>
      <c r="F487" s="9"/>
      <c r="G487" s="28"/>
      <c r="H487" s="28"/>
      <c r="I487" s="28"/>
      <c r="J487" s="28"/>
      <c r="L487" s="28"/>
      <c r="M487" s="18" t="s">
        <v>1652</v>
      </c>
      <c r="N487" s="4" t="s">
        <v>1639</v>
      </c>
      <c r="O487" s="1" t="s">
        <v>1641</v>
      </c>
      <c r="P487" s="19">
        <v>0.31</v>
      </c>
      <c r="Q487" s="20">
        <v>1986</v>
      </c>
      <c r="R487" s="21" t="s">
        <v>221</v>
      </c>
      <c r="S487" s="9"/>
      <c r="T487" s="9"/>
      <c r="U487" s="9"/>
      <c r="V487" s="28" t="s">
        <v>1346</v>
      </c>
    </row>
    <row r="488" spans="1:22" ht="36" x14ac:dyDescent="0.2">
      <c r="A488" s="41"/>
      <c r="B488" s="42"/>
      <c r="C488" s="9"/>
      <c r="D488" s="28"/>
      <c r="E488" s="28"/>
      <c r="F488" s="9"/>
      <c r="G488" s="28"/>
      <c r="H488" s="28"/>
      <c r="I488" s="28"/>
      <c r="J488" s="28"/>
      <c r="K488" s="28"/>
      <c r="L488" s="28"/>
      <c r="M488" s="18" t="s">
        <v>1653</v>
      </c>
      <c r="N488" s="4" t="s">
        <v>1639</v>
      </c>
      <c r="O488" s="1" t="s">
        <v>1642</v>
      </c>
      <c r="P488" s="19">
        <v>0.34100000000000003</v>
      </c>
      <c r="Q488" s="20">
        <v>1986</v>
      </c>
      <c r="R488" s="21" t="s">
        <v>392</v>
      </c>
      <c r="S488" s="9"/>
      <c r="T488" s="9"/>
      <c r="U488" s="9"/>
      <c r="V488" s="28" t="s">
        <v>1346</v>
      </c>
    </row>
    <row r="489" spans="1:22" ht="36" x14ac:dyDescent="0.2">
      <c r="A489" s="41"/>
      <c r="B489" s="42"/>
      <c r="C489" s="9"/>
      <c r="D489" s="28"/>
      <c r="E489" s="28"/>
      <c r="F489" s="9"/>
      <c r="G489" s="28"/>
      <c r="H489" s="28"/>
      <c r="I489" s="28"/>
      <c r="J489" s="28"/>
      <c r="K489" s="28"/>
      <c r="L489" s="28"/>
      <c r="M489" s="18" t="s">
        <v>1654</v>
      </c>
      <c r="N489" s="4" t="s">
        <v>1639</v>
      </c>
      <c r="O489" s="1" t="s">
        <v>1643</v>
      </c>
      <c r="P489" s="19">
        <v>7.4999999999999997E-2</v>
      </c>
      <c r="Q489" s="20">
        <v>1986</v>
      </c>
      <c r="R489" s="21" t="s">
        <v>342</v>
      </c>
      <c r="S489" s="9"/>
      <c r="T489" s="9"/>
      <c r="U489" s="9"/>
      <c r="V489" s="28" t="s">
        <v>1346</v>
      </c>
    </row>
    <row r="490" spans="1:22" ht="36" x14ac:dyDescent="0.2">
      <c r="A490" s="41"/>
      <c r="B490" s="42"/>
      <c r="C490" s="9"/>
      <c r="D490" s="28"/>
      <c r="E490" s="28"/>
      <c r="F490" s="9"/>
      <c r="G490" s="28"/>
      <c r="H490" s="28"/>
      <c r="I490" s="28"/>
      <c r="J490" s="28"/>
      <c r="K490" s="28"/>
      <c r="L490" s="28"/>
      <c r="M490" s="18" t="s">
        <v>1655</v>
      </c>
      <c r="N490" s="4" t="s">
        <v>1639</v>
      </c>
      <c r="O490" s="1" t="s">
        <v>1644</v>
      </c>
      <c r="P490" s="19">
        <v>0.4</v>
      </c>
      <c r="Q490" s="20">
        <v>1986</v>
      </c>
      <c r="R490" s="21" t="s">
        <v>221</v>
      </c>
      <c r="S490" s="9"/>
      <c r="T490" s="9"/>
      <c r="U490" s="9"/>
      <c r="V490" s="28" t="s">
        <v>1346</v>
      </c>
    </row>
    <row r="491" spans="1:22" ht="36" x14ac:dyDescent="0.2">
      <c r="A491" s="41"/>
      <c r="B491" s="42"/>
      <c r="C491" s="9"/>
      <c r="D491" s="28"/>
      <c r="E491" s="28"/>
      <c r="F491" s="9"/>
      <c r="G491" s="28"/>
      <c r="H491" s="28"/>
      <c r="I491" s="28"/>
      <c r="J491" s="28"/>
      <c r="K491" s="28"/>
      <c r="L491" s="28"/>
      <c r="M491" s="18" t="s">
        <v>1656</v>
      </c>
      <c r="N491" s="4" t="s">
        <v>1639</v>
      </c>
      <c r="O491" s="1" t="s">
        <v>1645</v>
      </c>
      <c r="P491" s="19">
        <v>0.06</v>
      </c>
      <c r="Q491" s="20">
        <v>1989</v>
      </c>
      <c r="R491" s="21" t="s">
        <v>247</v>
      </c>
      <c r="S491" s="9"/>
      <c r="T491" s="9"/>
      <c r="U491" s="9"/>
      <c r="V491" s="28" t="s">
        <v>1346</v>
      </c>
    </row>
    <row r="492" spans="1:22" ht="36" x14ac:dyDescent="0.2">
      <c r="A492" s="41"/>
      <c r="B492" s="42"/>
      <c r="C492" s="9"/>
      <c r="D492" s="28"/>
      <c r="E492" s="28"/>
      <c r="F492" s="9"/>
      <c r="G492" s="28"/>
      <c r="H492" s="28"/>
      <c r="I492" s="28"/>
      <c r="J492" s="28"/>
      <c r="K492" s="28"/>
      <c r="L492" s="28"/>
      <c r="M492" s="18" t="s">
        <v>1657</v>
      </c>
      <c r="N492" s="4" t="s">
        <v>1639</v>
      </c>
      <c r="O492" s="1" t="s">
        <v>1646</v>
      </c>
      <c r="P492" s="19">
        <v>7.4999999999999997E-2</v>
      </c>
      <c r="Q492" s="20">
        <v>1986</v>
      </c>
      <c r="R492" s="21" t="s">
        <v>342</v>
      </c>
      <c r="S492" s="9"/>
      <c r="T492" s="9"/>
      <c r="U492" s="9"/>
      <c r="V492" s="28" t="s">
        <v>1346</v>
      </c>
    </row>
    <row r="493" spans="1:22" ht="36" x14ac:dyDescent="0.2">
      <c r="A493" s="41"/>
      <c r="B493" s="42"/>
      <c r="C493" s="9"/>
      <c r="D493" s="28"/>
      <c r="E493" s="28"/>
      <c r="F493" s="9"/>
      <c r="G493" s="28"/>
      <c r="H493" s="28"/>
      <c r="I493" s="28"/>
      <c r="J493" s="28"/>
      <c r="K493" s="28"/>
      <c r="L493" s="28"/>
      <c r="M493" s="18" t="s">
        <v>1658</v>
      </c>
      <c r="N493" s="4" t="s">
        <v>1639</v>
      </c>
      <c r="O493" s="1" t="s">
        <v>1647</v>
      </c>
      <c r="P493" s="19">
        <v>3.2000000000000001E-2</v>
      </c>
      <c r="Q493" s="20">
        <v>1986</v>
      </c>
      <c r="R493" s="21" t="s">
        <v>1649</v>
      </c>
      <c r="S493" s="9"/>
      <c r="T493" s="9"/>
      <c r="U493" s="9"/>
      <c r="V493" s="28" t="s">
        <v>1346</v>
      </c>
    </row>
    <row r="494" spans="1:22" ht="36" x14ac:dyDescent="0.2">
      <c r="A494" s="41"/>
      <c r="B494" s="42"/>
      <c r="C494" s="9"/>
      <c r="D494" s="28"/>
      <c r="E494" s="28"/>
      <c r="F494" s="9"/>
      <c r="G494" s="28"/>
      <c r="H494" s="28"/>
      <c r="I494" s="28"/>
      <c r="J494" s="28"/>
      <c r="K494" s="28"/>
      <c r="L494" s="28"/>
      <c r="M494" s="18" t="s">
        <v>1659</v>
      </c>
      <c r="N494" s="4" t="s">
        <v>1639</v>
      </c>
      <c r="O494" s="1" t="s">
        <v>1647</v>
      </c>
      <c r="P494" s="19">
        <v>3.2000000000000001E-2</v>
      </c>
      <c r="Q494" s="20">
        <v>1986</v>
      </c>
      <c r="R494" s="21" t="s">
        <v>1649</v>
      </c>
      <c r="S494" s="9"/>
      <c r="T494" s="9"/>
      <c r="U494" s="9"/>
      <c r="V494" s="28" t="s">
        <v>1346</v>
      </c>
    </row>
    <row r="495" spans="1:22" ht="36" x14ac:dyDescent="0.2">
      <c r="A495" s="41"/>
      <c r="B495" s="42"/>
      <c r="C495" s="9"/>
      <c r="D495" s="28"/>
      <c r="E495" s="28"/>
      <c r="F495" s="9"/>
      <c r="G495" s="28"/>
      <c r="H495" s="28"/>
      <c r="I495" s="28"/>
      <c r="J495" s="28"/>
      <c r="K495" s="28"/>
      <c r="L495" s="28"/>
      <c r="M495" s="18" t="s">
        <v>1660</v>
      </c>
      <c r="N495" s="4" t="s">
        <v>1639</v>
      </c>
      <c r="O495" s="1" t="s">
        <v>1648</v>
      </c>
      <c r="P495" s="19">
        <v>0.16</v>
      </c>
      <c r="Q495" s="19">
        <v>2003</v>
      </c>
      <c r="R495" s="21" t="s">
        <v>321</v>
      </c>
      <c r="S495" s="9"/>
      <c r="T495" s="9"/>
      <c r="U495" s="9"/>
      <c r="V495" s="28" t="s">
        <v>1346</v>
      </c>
    </row>
    <row r="496" spans="1:22" ht="36" x14ac:dyDescent="0.2">
      <c r="A496" s="41"/>
      <c r="B496" s="42"/>
      <c r="C496" s="9"/>
      <c r="D496" s="28"/>
      <c r="E496" s="28"/>
      <c r="F496" s="9"/>
      <c r="G496" s="28"/>
      <c r="H496" s="28"/>
      <c r="I496" s="28"/>
      <c r="J496" s="28"/>
      <c r="K496" s="28"/>
      <c r="L496" s="28"/>
      <c r="M496" s="18" t="s">
        <v>1661</v>
      </c>
      <c r="N496" s="4" t="s">
        <v>1639</v>
      </c>
      <c r="O496" s="1" t="s">
        <v>1648</v>
      </c>
      <c r="P496" s="19">
        <v>0.16</v>
      </c>
      <c r="Q496" s="19">
        <v>2003</v>
      </c>
      <c r="R496" s="21" t="s">
        <v>321</v>
      </c>
      <c r="S496" s="9"/>
      <c r="T496" s="9"/>
      <c r="U496" s="9"/>
      <c r="V496" s="28" t="s">
        <v>1346</v>
      </c>
    </row>
    <row r="497" spans="1:22" ht="31.5" customHeight="1" x14ac:dyDescent="0.2">
      <c r="A497" s="41"/>
      <c r="B497" s="42"/>
      <c r="C497" s="9"/>
      <c r="D497" s="28"/>
      <c r="E497" s="28"/>
      <c r="F497" s="9"/>
      <c r="G497" s="28"/>
      <c r="H497" s="28"/>
      <c r="I497" s="28"/>
      <c r="J497" s="28"/>
      <c r="K497" s="3" t="s">
        <v>624</v>
      </c>
      <c r="L497" s="9" t="s">
        <v>454</v>
      </c>
      <c r="M497" s="17" t="s">
        <v>1662</v>
      </c>
      <c r="N497" s="40"/>
      <c r="O497" s="40"/>
      <c r="P497" s="40"/>
      <c r="Q497" s="40"/>
      <c r="R497" s="40"/>
      <c r="S497" s="40"/>
      <c r="T497" s="40"/>
      <c r="U497" s="40"/>
      <c r="V497" s="28" t="s">
        <v>1346</v>
      </c>
    </row>
    <row r="498" spans="1:22" ht="35.25" customHeight="1" x14ac:dyDescent="0.2">
      <c r="A498" s="41"/>
      <c r="B498" s="42"/>
      <c r="C498" s="9"/>
      <c r="D498" s="28"/>
      <c r="E498" s="28"/>
      <c r="F498" s="9"/>
      <c r="G498" s="28"/>
      <c r="H498" s="28"/>
      <c r="I498" s="28"/>
      <c r="J498" s="28"/>
      <c r="K498" s="28" t="s">
        <v>625</v>
      </c>
      <c r="L498" s="9"/>
      <c r="M498" s="11" t="s">
        <v>1663</v>
      </c>
      <c r="N498" s="4" t="s">
        <v>626</v>
      </c>
      <c r="O498" s="4" t="s">
        <v>627</v>
      </c>
      <c r="P498" s="4">
        <v>0.56999999999999995</v>
      </c>
      <c r="Q498" s="12">
        <v>32843</v>
      </c>
      <c r="R498" s="4" t="s">
        <v>478</v>
      </c>
      <c r="S498" s="9"/>
      <c r="T498" s="9"/>
      <c r="U498" s="9"/>
      <c r="V498" s="28" t="s">
        <v>1346</v>
      </c>
    </row>
    <row r="499" spans="1:22" ht="36" x14ac:dyDescent="0.2">
      <c r="A499" s="41"/>
      <c r="B499" s="42"/>
      <c r="C499" s="9"/>
      <c r="D499" s="28"/>
      <c r="E499" s="28"/>
      <c r="F499" s="9"/>
      <c r="G499" s="28"/>
      <c r="H499" s="28"/>
      <c r="I499" s="28"/>
      <c r="J499" s="28"/>
      <c r="L499" s="28"/>
      <c r="M499" s="11" t="s">
        <v>1664</v>
      </c>
      <c r="N499" s="4" t="s">
        <v>626</v>
      </c>
      <c r="O499" s="4" t="s">
        <v>628</v>
      </c>
      <c r="P499" s="4">
        <v>0.19800000000000001</v>
      </c>
      <c r="Q499" s="13">
        <v>1982</v>
      </c>
      <c r="R499" s="4" t="s">
        <v>638</v>
      </c>
      <c r="S499" s="9"/>
      <c r="T499" s="9"/>
      <c r="U499" s="9"/>
      <c r="V499" s="28" t="s">
        <v>1346</v>
      </c>
    </row>
    <row r="500" spans="1:22" ht="36" x14ac:dyDescent="0.2">
      <c r="A500" s="41"/>
      <c r="B500" s="42"/>
      <c r="C500" s="9"/>
      <c r="D500" s="28"/>
      <c r="E500" s="28"/>
      <c r="F500" s="9"/>
      <c r="G500" s="28"/>
      <c r="H500" s="28"/>
      <c r="I500" s="28"/>
      <c r="J500" s="28"/>
      <c r="K500" s="28"/>
      <c r="L500" s="28"/>
      <c r="M500" s="11" t="s">
        <v>1665</v>
      </c>
      <c r="N500" s="4" t="s">
        <v>626</v>
      </c>
      <c r="O500" s="4" t="s">
        <v>629</v>
      </c>
      <c r="P500" s="4">
        <v>7.4999999999999997E-2</v>
      </c>
      <c r="Q500" s="13">
        <v>1982</v>
      </c>
      <c r="R500" s="4" t="s">
        <v>393</v>
      </c>
      <c r="S500" s="9"/>
      <c r="T500" s="9"/>
      <c r="U500" s="9"/>
      <c r="V500" s="28" t="s">
        <v>1346</v>
      </c>
    </row>
    <row r="501" spans="1:22" ht="36" x14ac:dyDescent="0.2">
      <c r="A501" s="41"/>
      <c r="B501" s="42"/>
      <c r="C501" s="9"/>
      <c r="D501" s="28"/>
      <c r="E501" s="28"/>
      <c r="F501" s="9"/>
      <c r="G501" s="28"/>
      <c r="H501" s="28"/>
      <c r="I501" s="28"/>
      <c r="J501" s="28"/>
      <c r="K501" s="28"/>
      <c r="L501" s="28"/>
      <c r="M501" s="11" t="s">
        <v>1666</v>
      </c>
      <c r="N501" s="4" t="s">
        <v>626</v>
      </c>
      <c r="O501" s="4" t="s">
        <v>630</v>
      </c>
      <c r="P501" s="4">
        <v>1.7999999999999999E-2</v>
      </c>
      <c r="Q501" s="13">
        <v>1982</v>
      </c>
      <c r="R501" s="4" t="s">
        <v>290</v>
      </c>
      <c r="S501" s="9"/>
      <c r="T501" s="9"/>
      <c r="U501" s="9"/>
      <c r="V501" s="28" t="s">
        <v>1346</v>
      </c>
    </row>
    <row r="502" spans="1:22" ht="36" x14ac:dyDescent="0.2">
      <c r="A502" s="41"/>
      <c r="B502" s="42"/>
      <c r="C502" s="9"/>
      <c r="D502" s="28"/>
      <c r="E502" s="28"/>
      <c r="F502" s="9"/>
      <c r="G502" s="28"/>
      <c r="H502" s="28"/>
      <c r="I502" s="28"/>
      <c r="J502" s="28"/>
      <c r="K502" s="28"/>
      <c r="L502" s="28"/>
      <c r="M502" s="11" t="s">
        <v>1667</v>
      </c>
      <c r="N502" s="4" t="s">
        <v>626</v>
      </c>
      <c r="O502" s="4" t="s">
        <v>631</v>
      </c>
      <c r="P502" s="4">
        <v>5.8000000000000003E-2</v>
      </c>
      <c r="Q502" s="13">
        <v>1982</v>
      </c>
      <c r="R502" s="4" t="s">
        <v>393</v>
      </c>
      <c r="S502" s="9"/>
      <c r="T502" s="9"/>
      <c r="U502" s="9"/>
      <c r="V502" s="28" t="s">
        <v>1346</v>
      </c>
    </row>
    <row r="503" spans="1:22" ht="36" x14ac:dyDescent="0.2">
      <c r="A503" s="41"/>
      <c r="B503" s="42"/>
      <c r="C503" s="9"/>
      <c r="D503" s="28"/>
      <c r="E503" s="28"/>
      <c r="F503" s="9"/>
      <c r="G503" s="28"/>
      <c r="H503" s="28"/>
      <c r="I503" s="28"/>
      <c r="J503" s="28"/>
      <c r="K503" s="28"/>
      <c r="L503" s="28"/>
      <c r="M503" s="11" t="s">
        <v>1668</v>
      </c>
      <c r="N503" s="4" t="s">
        <v>626</v>
      </c>
      <c r="O503" s="4" t="s">
        <v>632</v>
      </c>
      <c r="P503" s="4">
        <v>4.1000000000000002E-2</v>
      </c>
      <c r="Q503" s="13">
        <v>1982</v>
      </c>
      <c r="R503" s="4" t="s">
        <v>639</v>
      </c>
      <c r="S503" s="9"/>
      <c r="T503" s="9"/>
      <c r="U503" s="9"/>
      <c r="V503" s="28" t="s">
        <v>1346</v>
      </c>
    </row>
    <row r="504" spans="1:22" ht="36" x14ac:dyDescent="0.2">
      <c r="A504" s="41"/>
      <c r="B504" s="42"/>
      <c r="C504" s="9"/>
      <c r="D504" s="28"/>
      <c r="E504" s="28"/>
      <c r="F504" s="9"/>
      <c r="G504" s="28"/>
      <c r="H504" s="28"/>
      <c r="I504" s="28"/>
      <c r="J504" s="28"/>
      <c r="K504" s="28"/>
      <c r="L504" s="28"/>
      <c r="M504" s="11" t="s">
        <v>1669</v>
      </c>
      <c r="N504" s="4" t="s">
        <v>626</v>
      </c>
      <c r="O504" s="4" t="s">
        <v>633</v>
      </c>
      <c r="P504" s="4">
        <v>0.17</v>
      </c>
      <c r="Q504" s="13">
        <v>1982</v>
      </c>
      <c r="R504" s="4" t="s">
        <v>221</v>
      </c>
      <c r="S504" s="9"/>
      <c r="T504" s="9"/>
      <c r="U504" s="9"/>
      <c r="V504" s="28" t="s">
        <v>1346</v>
      </c>
    </row>
    <row r="505" spans="1:22" ht="36" x14ac:dyDescent="0.2">
      <c r="A505" s="41"/>
      <c r="B505" s="42"/>
      <c r="C505" s="9"/>
      <c r="D505" s="28"/>
      <c r="E505" s="28"/>
      <c r="F505" s="9"/>
      <c r="G505" s="28"/>
      <c r="H505" s="28"/>
      <c r="I505" s="28"/>
      <c r="J505" s="28"/>
      <c r="K505" s="28"/>
      <c r="L505" s="28"/>
      <c r="M505" s="11" t="s">
        <v>1670</v>
      </c>
      <c r="N505" s="4" t="s">
        <v>626</v>
      </c>
      <c r="O505" s="4" t="s">
        <v>633</v>
      </c>
      <c r="P505" s="4">
        <v>0.17</v>
      </c>
      <c r="Q505" s="13">
        <v>1982</v>
      </c>
      <c r="R505" s="4" t="s">
        <v>221</v>
      </c>
      <c r="S505" s="9"/>
      <c r="T505" s="9"/>
      <c r="U505" s="9"/>
      <c r="V505" s="28" t="s">
        <v>1346</v>
      </c>
    </row>
    <row r="506" spans="1:22" ht="36" x14ac:dyDescent="0.2">
      <c r="A506" s="41"/>
      <c r="B506" s="42"/>
      <c r="C506" s="9"/>
      <c r="D506" s="28"/>
      <c r="E506" s="28"/>
      <c r="F506" s="9"/>
      <c r="G506" s="28"/>
      <c r="H506" s="28"/>
      <c r="I506" s="28"/>
      <c r="J506" s="28"/>
      <c r="K506" s="28"/>
      <c r="L506" s="28"/>
      <c r="M506" s="11" t="s">
        <v>1671</v>
      </c>
      <c r="N506" s="4" t="s">
        <v>626</v>
      </c>
      <c r="O506" s="4" t="s">
        <v>634</v>
      </c>
      <c r="P506" s="4">
        <v>0.14499999999999999</v>
      </c>
      <c r="Q506" s="13">
        <v>1982</v>
      </c>
      <c r="R506" s="4" t="s">
        <v>403</v>
      </c>
      <c r="S506" s="9"/>
      <c r="T506" s="9"/>
      <c r="U506" s="9"/>
      <c r="V506" s="28" t="s">
        <v>1346</v>
      </c>
    </row>
    <row r="507" spans="1:22" ht="36" x14ac:dyDescent="0.2">
      <c r="A507" s="41"/>
      <c r="B507" s="42"/>
      <c r="C507" s="9"/>
      <c r="D507" s="28"/>
      <c r="E507" s="28"/>
      <c r="F507" s="9"/>
      <c r="G507" s="28"/>
      <c r="H507" s="28"/>
      <c r="I507" s="28"/>
      <c r="J507" s="28"/>
      <c r="K507" s="28"/>
      <c r="L507" s="28"/>
      <c r="M507" s="11" t="s">
        <v>1672</v>
      </c>
      <c r="N507" s="4" t="s">
        <v>626</v>
      </c>
      <c r="O507" s="4" t="s">
        <v>635</v>
      </c>
      <c r="P507" s="4">
        <v>5.5E-2</v>
      </c>
      <c r="Q507" s="13">
        <v>1982</v>
      </c>
      <c r="R507" s="4" t="s">
        <v>393</v>
      </c>
      <c r="S507" s="9"/>
      <c r="T507" s="9"/>
      <c r="U507" s="9"/>
      <c r="V507" s="28" t="s">
        <v>1346</v>
      </c>
    </row>
    <row r="508" spans="1:22" ht="36" x14ac:dyDescent="0.2">
      <c r="A508" s="41"/>
      <c r="B508" s="42"/>
      <c r="C508" s="9"/>
      <c r="D508" s="28"/>
      <c r="E508" s="28"/>
      <c r="F508" s="9"/>
      <c r="G508" s="28"/>
      <c r="H508" s="28"/>
      <c r="I508" s="28"/>
      <c r="J508" s="28"/>
      <c r="K508" s="28"/>
      <c r="L508" s="28"/>
      <c r="M508" s="11" t="s">
        <v>1673</v>
      </c>
      <c r="N508" s="4" t="s">
        <v>626</v>
      </c>
      <c r="O508" s="4" t="s">
        <v>636</v>
      </c>
      <c r="P508" s="4">
        <v>0.154</v>
      </c>
      <c r="Q508" s="13">
        <v>1982</v>
      </c>
      <c r="R508" s="4" t="s">
        <v>221</v>
      </c>
      <c r="S508" s="9"/>
      <c r="T508" s="9"/>
      <c r="U508" s="9"/>
      <c r="V508" s="28" t="s">
        <v>1346</v>
      </c>
    </row>
    <row r="509" spans="1:22" ht="36" x14ac:dyDescent="0.2">
      <c r="A509" s="41"/>
      <c r="B509" s="42"/>
      <c r="C509" s="9"/>
      <c r="D509" s="28"/>
      <c r="E509" s="28"/>
      <c r="F509" s="9"/>
      <c r="G509" s="28"/>
      <c r="H509" s="28"/>
      <c r="I509" s="28"/>
      <c r="J509" s="28"/>
      <c r="K509" s="28"/>
      <c r="L509" s="28"/>
      <c r="M509" s="11" t="s">
        <v>1674</v>
      </c>
      <c r="N509" s="4" t="s">
        <v>626</v>
      </c>
      <c r="O509" s="4" t="s">
        <v>637</v>
      </c>
      <c r="P509" s="4">
        <v>0.16700000000000001</v>
      </c>
      <c r="Q509" s="13">
        <v>1982</v>
      </c>
      <c r="R509" s="4" t="s">
        <v>221</v>
      </c>
      <c r="S509" s="9"/>
      <c r="T509" s="9"/>
      <c r="U509" s="9"/>
      <c r="V509" s="28" t="s">
        <v>1346</v>
      </c>
    </row>
    <row r="510" spans="1:22" ht="36" customHeight="1" x14ac:dyDescent="0.2">
      <c r="A510" s="41"/>
      <c r="B510" s="42"/>
      <c r="C510" s="9"/>
      <c r="D510" s="28"/>
      <c r="E510" s="28"/>
      <c r="F510" s="9"/>
      <c r="G510" s="28"/>
      <c r="H510" s="28"/>
      <c r="I510" s="28"/>
      <c r="J510" s="28"/>
      <c r="K510" s="3" t="s">
        <v>640</v>
      </c>
      <c r="L510" s="9" t="s">
        <v>246</v>
      </c>
      <c r="M510" s="44" t="s">
        <v>1676</v>
      </c>
      <c r="N510" s="40"/>
      <c r="O510" s="40"/>
      <c r="P510" s="40"/>
      <c r="Q510" s="40"/>
      <c r="R510" s="40"/>
      <c r="S510" s="9"/>
      <c r="T510" s="9"/>
      <c r="U510" s="9"/>
      <c r="V510" s="28" t="s">
        <v>1346</v>
      </c>
    </row>
    <row r="511" spans="1:22" ht="36" x14ac:dyDescent="0.2">
      <c r="A511" s="41"/>
      <c r="B511" s="42"/>
      <c r="C511" s="9"/>
      <c r="D511" s="28"/>
      <c r="E511" s="28"/>
      <c r="F511" s="9"/>
      <c r="G511" s="28"/>
      <c r="H511" s="28"/>
      <c r="I511" s="28"/>
      <c r="J511" s="28"/>
      <c r="K511" s="28" t="s">
        <v>641</v>
      </c>
      <c r="L511" s="28"/>
      <c r="M511" s="11" t="s">
        <v>1675</v>
      </c>
      <c r="N511" s="4" t="s">
        <v>642</v>
      </c>
      <c r="O511" s="4" t="s">
        <v>643</v>
      </c>
      <c r="P511" s="4">
        <v>0.32600000000000001</v>
      </c>
      <c r="Q511" s="12">
        <v>38490</v>
      </c>
      <c r="R511" s="4" t="s">
        <v>221</v>
      </c>
      <c r="S511" s="9"/>
      <c r="T511" s="9"/>
      <c r="U511" s="9"/>
      <c r="V511" s="28" t="s">
        <v>1346</v>
      </c>
    </row>
    <row r="512" spans="1:22" ht="36" x14ac:dyDescent="0.2">
      <c r="A512" s="41"/>
      <c r="B512" s="42"/>
      <c r="C512" s="9"/>
      <c r="D512" s="28"/>
      <c r="E512" s="28"/>
      <c r="F512" s="9"/>
      <c r="G512" s="28"/>
      <c r="H512" s="28"/>
      <c r="I512" s="28"/>
      <c r="J512" s="28"/>
      <c r="K512" s="28"/>
      <c r="L512" s="28"/>
      <c r="M512" s="11" t="s">
        <v>2225</v>
      </c>
      <c r="N512" s="4" t="s">
        <v>642</v>
      </c>
      <c r="O512" s="4" t="s">
        <v>2226</v>
      </c>
      <c r="P512" s="4">
        <v>0.27500000000000002</v>
      </c>
      <c r="Q512" s="12">
        <v>41826</v>
      </c>
      <c r="R512" s="4" t="s">
        <v>2239</v>
      </c>
      <c r="S512" s="9"/>
      <c r="T512" s="9"/>
      <c r="U512" s="9"/>
      <c r="V512" s="28" t="s">
        <v>1346</v>
      </c>
    </row>
    <row r="513" spans="1:22" x14ac:dyDescent="0.2">
      <c r="A513" s="41"/>
      <c r="B513" s="42"/>
      <c r="C513" s="9"/>
      <c r="D513" s="28"/>
      <c r="E513" s="28"/>
      <c r="F513" s="9"/>
      <c r="G513" s="28"/>
      <c r="H513" s="28"/>
      <c r="I513" s="28"/>
      <c r="J513" s="28"/>
      <c r="K513" s="28"/>
      <c r="L513" s="28"/>
      <c r="M513" s="11"/>
      <c r="N513" s="4"/>
      <c r="O513" s="4"/>
      <c r="P513" s="4"/>
      <c r="Q513" s="13"/>
      <c r="R513" s="4"/>
      <c r="S513" s="9"/>
      <c r="T513" s="9"/>
      <c r="U513" s="9"/>
      <c r="V513" s="28" t="s">
        <v>1346</v>
      </c>
    </row>
    <row r="514" spans="1:22" ht="31.5" customHeight="1" x14ac:dyDescent="0.2">
      <c r="A514" s="41"/>
      <c r="B514" s="42"/>
      <c r="C514" s="9"/>
      <c r="D514" s="28"/>
      <c r="E514" s="28"/>
      <c r="F514" s="9"/>
      <c r="G514" s="28"/>
      <c r="H514" s="28"/>
      <c r="I514" s="28"/>
      <c r="J514" s="28"/>
      <c r="K514" s="3" t="s">
        <v>644</v>
      </c>
      <c r="L514" s="9" t="s">
        <v>1183</v>
      </c>
      <c r="M514" s="17" t="s">
        <v>1677</v>
      </c>
      <c r="N514" s="40"/>
      <c r="O514" s="40"/>
      <c r="P514" s="40"/>
      <c r="Q514" s="40"/>
      <c r="R514" s="40"/>
      <c r="S514" s="9"/>
      <c r="T514" s="9"/>
      <c r="U514" s="9"/>
      <c r="V514" s="28" t="s">
        <v>1346</v>
      </c>
    </row>
    <row r="515" spans="1:22" ht="45" customHeight="1" x14ac:dyDescent="0.2">
      <c r="A515" s="41"/>
      <c r="B515" s="42"/>
      <c r="C515" s="9"/>
      <c r="D515" s="28"/>
      <c r="E515" s="28"/>
      <c r="F515" s="9"/>
      <c r="G515" s="28"/>
      <c r="H515" s="28"/>
      <c r="I515" s="28"/>
      <c r="J515" s="28"/>
      <c r="K515" s="28" t="s">
        <v>645</v>
      </c>
      <c r="L515" s="9"/>
      <c r="M515" s="11" t="s">
        <v>1678</v>
      </c>
      <c r="N515" s="4" t="s">
        <v>646</v>
      </c>
      <c r="O515" s="4" t="s">
        <v>647</v>
      </c>
      <c r="P515" s="4">
        <v>0.24</v>
      </c>
      <c r="Q515" s="12">
        <v>36160</v>
      </c>
      <c r="R515" s="4" t="s">
        <v>394</v>
      </c>
      <c r="S515" s="9"/>
      <c r="T515" s="9"/>
      <c r="U515" s="9"/>
      <c r="V515" s="28" t="s">
        <v>1346</v>
      </c>
    </row>
    <row r="516" spans="1:22" ht="36" x14ac:dyDescent="0.2">
      <c r="A516" s="41"/>
      <c r="B516" s="42"/>
      <c r="C516" s="9"/>
      <c r="D516" s="28"/>
      <c r="E516" s="28"/>
      <c r="F516" s="9"/>
      <c r="G516" s="28"/>
      <c r="H516" s="28"/>
      <c r="I516" s="28"/>
      <c r="J516" s="28"/>
      <c r="L516" s="28"/>
      <c r="M516" s="11" t="s">
        <v>1679</v>
      </c>
      <c r="N516" s="4" t="s">
        <v>646</v>
      </c>
      <c r="O516" s="4" t="s">
        <v>648</v>
      </c>
      <c r="P516" s="4">
        <v>0.27700000000000002</v>
      </c>
      <c r="Q516" s="12">
        <v>28460</v>
      </c>
      <c r="R516" s="4" t="s">
        <v>221</v>
      </c>
      <c r="S516" s="9"/>
      <c r="T516" s="9"/>
      <c r="U516" s="9"/>
      <c r="V516" s="28" t="s">
        <v>1346</v>
      </c>
    </row>
    <row r="517" spans="1:22" ht="36" x14ac:dyDescent="0.2">
      <c r="A517" s="41"/>
      <c r="B517" s="42"/>
      <c r="C517" s="9"/>
      <c r="D517" s="28"/>
      <c r="E517" s="28"/>
      <c r="F517" s="9"/>
      <c r="G517" s="28"/>
      <c r="H517" s="28"/>
      <c r="I517" s="28"/>
      <c r="J517" s="28"/>
      <c r="K517" s="28"/>
      <c r="L517" s="28"/>
      <c r="M517" s="11" t="s">
        <v>1680</v>
      </c>
      <c r="N517" s="4" t="s">
        <v>646</v>
      </c>
      <c r="O517" s="4" t="s">
        <v>649</v>
      </c>
      <c r="P517" s="4">
        <v>0.33</v>
      </c>
      <c r="Q517" s="12">
        <v>28460</v>
      </c>
      <c r="R517" s="4" t="s">
        <v>250</v>
      </c>
      <c r="S517" s="9"/>
      <c r="T517" s="9"/>
      <c r="U517" s="9"/>
      <c r="V517" s="28" t="s">
        <v>1346</v>
      </c>
    </row>
    <row r="518" spans="1:22" ht="36" x14ac:dyDescent="0.2">
      <c r="A518" s="41"/>
      <c r="B518" s="42"/>
      <c r="C518" s="9"/>
      <c r="D518" s="28"/>
      <c r="E518" s="28"/>
      <c r="F518" s="9"/>
      <c r="G518" s="28"/>
      <c r="H518" s="28"/>
      <c r="I518" s="28"/>
      <c r="J518" s="28"/>
      <c r="K518" s="28"/>
      <c r="L518" s="28"/>
      <c r="M518" s="11" t="s">
        <v>1681</v>
      </c>
      <c r="N518" s="4" t="s">
        <v>646</v>
      </c>
      <c r="O518" s="4" t="s">
        <v>650</v>
      </c>
      <c r="P518" s="4">
        <v>0.41599999999999998</v>
      </c>
      <c r="Q518" s="12">
        <v>29190</v>
      </c>
      <c r="R518" s="4" t="s">
        <v>394</v>
      </c>
      <c r="S518" s="9"/>
      <c r="T518" s="9"/>
      <c r="U518" s="9"/>
      <c r="V518" s="28" t="s">
        <v>1346</v>
      </c>
    </row>
    <row r="519" spans="1:22" ht="36" x14ac:dyDescent="0.2">
      <c r="A519" s="41"/>
      <c r="B519" s="42"/>
      <c r="C519" s="9"/>
      <c r="D519" s="28"/>
      <c r="E519" s="28"/>
      <c r="F519" s="9"/>
      <c r="G519" s="28"/>
      <c r="H519" s="28"/>
      <c r="I519" s="28"/>
      <c r="J519" s="28"/>
      <c r="K519" s="28"/>
      <c r="L519" s="28"/>
      <c r="M519" s="11" t="s">
        <v>1682</v>
      </c>
      <c r="N519" s="4" t="s">
        <v>646</v>
      </c>
      <c r="O519" s="4" t="s">
        <v>651</v>
      </c>
      <c r="P519" s="4">
        <v>7.4999999999999997E-2</v>
      </c>
      <c r="Q519" s="12">
        <v>28460</v>
      </c>
      <c r="R519" s="4" t="s">
        <v>661</v>
      </c>
      <c r="S519" s="9"/>
      <c r="T519" s="9"/>
      <c r="U519" s="9"/>
      <c r="V519" s="28" t="s">
        <v>1346</v>
      </c>
    </row>
    <row r="520" spans="1:22" ht="36" x14ac:dyDescent="0.2">
      <c r="A520" s="41"/>
      <c r="B520" s="42"/>
      <c r="C520" s="9"/>
      <c r="D520" s="28"/>
      <c r="E520" s="28"/>
      <c r="F520" s="9"/>
      <c r="G520" s="28"/>
      <c r="H520" s="28"/>
      <c r="I520" s="28"/>
      <c r="J520" s="28"/>
      <c r="K520" s="28"/>
      <c r="L520" s="28"/>
      <c r="M520" s="11" t="s">
        <v>1683</v>
      </c>
      <c r="N520" s="4" t="s">
        <v>646</v>
      </c>
      <c r="O520" s="4" t="s">
        <v>652</v>
      </c>
      <c r="P520" s="4">
        <v>6.2E-2</v>
      </c>
      <c r="Q520" s="13">
        <v>1974</v>
      </c>
      <c r="R520" s="4" t="s">
        <v>247</v>
      </c>
      <c r="S520" s="9"/>
      <c r="T520" s="9"/>
      <c r="U520" s="9"/>
      <c r="V520" s="28" t="s">
        <v>1346</v>
      </c>
    </row>
    <row r="521" spans="1:22" ht="36" x14ac:dyDescent="0.2">
      <c r="A521" s="41"/>
      <c r="B521" s="42"/>
      <c r="C521" s="9"/>
      <c r="D521" s="28"/>
      <c r="E521" s="28"/>
      <c r="F521" s="9"/>
      <c r="G521" s="28"/>
      <c r="H521" s="28"/>
      <c r="I521" s="28"/>
      <c r="J521" s="28"/>
      <c r="K521" s="28"/>
      <c r="L521" s="28"/>
      <c r="M521" s="11" t="s">
        <v>1684</v>
      </c>
      <c r="N521" s="4" t="s">
        <v>646</v>
      </c>
      <c r="O521" s="4" t="s">
        <v>652</v>
      </c>
      <c r="P521" s="4">
        <v>6.2E-2</v>
      </c>
      <c r="Q521" s="13">
        <v>1974</v>
      </c>
      <c r="R521" s="4" t="s">
        <v>247</v>
      </c>
      <c r="S521" s="9"/>
      <c r="T521" s="9"/>
      <c r="U521" s="9"/>
      <c r="V521" s="28" t="s">
        <v>1346</v>
      </c>
    </row>
    <row r="522" spans="1:22" ht="36" x14ac:dyDescent="0.2">
      <c r="A522" s="41"/>
      <c r="B522" s="42"/>
      <c r="C522" s="9"/>
      <c r="D522" s="28"/>
      <c r="E522" s="28"/>
      <c r="F522" s="9"/>
      <c r="G522" s="28"/>
      <c r="H522" s="28"/>
      <c r="I522" s="28"/>
      <c r="J522" s="28"/>
      <c r="K522" s="28"/>
      <c r="L522" s="28"/>
      <c r="M522" s="11" t="s">
        <v>1685</v>
      </c>
      <c r="N522" s="4" t="s">
        <v>646</v>
      </c>
      <c r="O522" s="4" t="s">
        <v>653</v>
      </c>
      <c r="P522" s="4">
        <v>0.16700000000000001</v>
      </c>
      <c r="Q522" s="13">
        <v>1982</v>
      </c>
      <c r="R522" s="4" t="s">
        <v>221</v>
      </c>
      <c r="S522" s="9"/>
      <c r="T522" s="9"/>
      <c r="U522" s="9"/>
      <c r="V522" s="28" t="s">
        <v>1346</v>
      </c>
    </row>
    <row r="523" spans="1:22" ht="36" x14ac:dyDescent="0.2">
      <c r="A523" s="41"/>
      <c r="B523" s="42"/>
      <c r="C523" s="9"/>
      <c r="D523" s="28"/>
      <c r="E523" s="28"/>
      <c r="F523" s="9"/>
      <c r="G523" s="28"/>
      <c r="H523" s="28"/>
      <c r="I523" s="28"/>
      <c r="J523" s="28"/>
      <c r="K523" s="28"/>
      <c r="L523" s="28"/>
      <c r="M523" s="11" t="s">
        <v>1686</v>
      </c>
      <c r="N523" s="4" t="s">
        <v>646</v>
      </c>
      <c r="O523" s="4" t="s">
        <v>654</v>
      </c>
      <c r="P523" s="4">
        <v>0.154</v>
      </c>
      <c r="Q523" s="13">
        <v>1982</v>
      </c>
      <c r="R523" s="4" t="s">
        <v>479</v>
      </c>
      <c r="S523" s="9"/>
      <c r="T523" s="9"/>
      <c r="U523" s="9"/>
      <c r="V523" s="28" t="s">
        <v>1346</v>
      </c>
    </row>
    <row r="524" spans="1:22" ht="36" x14ac:dyDescent="0.2">
      <c r="A524" s="41"/>
      <c r="B524" s="42"/>
      <c r="C524" s="9"/>
      <c r="D524" s="28"/>
      <c r="E524" s="28"/>
      <c r="F524" s="9"/>
      <c r="G524" s="28"/>
      <c r="H524" s="28"/>
      <c r="I524" s="28"/>
      <c r="J524" s="28"/>
      <c r="K524" s="28"/>
      <c r="L524" s="28"/>
      <c r="M524" s="11" t="s">
        <v>1687</v>
      </c>
      <c r="N524" s="4" t="s">
        <v>646</v>
      </c>
      <c r="O524" s="4" t="s">
        <v>655</v>
      </c>
      <c r="P524" s="4">
        <v>0.24</v>
      </c>
      <c r="Q524" s="13">
        <v>1993</v>
      </c>
      <c r="R524" s="4" t="s">
        <v>394</v>
      </c>
      <c r="S524" s="9"/>
      <c r="T524" s="9"/>
      <c r="U524" s="9"/>
      <c r="V524" s="28" t="s">
        <v>1346</v>
      </c>
    </row>
    <row r="525" spans="1:22" ht="36" x14ac:dyDescent="0.2">
      <c r="A525" s="41"/>
      <c r="B525" s="42"/>
      <c r="C525" s="9"/>
      <c r="D525" s="28"/>
      <c r="E525" s="28"/>
      <c r="F525" s="9"/>
      <c r="G525" s="28"/>
      <c r="H525" s="28"/>
      <c r="I525" s="28"/>
      <c r="J525" s="28"/>
      <c r="K525" s="28"/>
      <c r="L525" s="28"/>
      <c r="M525" s="11" t="s">
        <v>1688</v>
      </c>
      <c r="N525" s="4" t="s">
        <v>646</v>
      </c>
      <c r="O525" s="4" t="s">
        <v>656</v>
      </c>
      <c r="P525" s="4">
        <v>7.0000000000000007E-2</v>
      </c>
      <c r="Q525" s="13">
        <v>1974</v>
      </c>
      <c r="R525" s="4" t="s">
        <v>662</v>
      </c>
      <c r="S525" s="9"/>
      <c r="T525" s="9"/>
      <c r="U525" s="9"/>
      <c r="V525" s="28" t="s">
        <v>1346</v>
      </c>
    </row>
    <row r="526" spans="1:22" ht="36" x14ac:dyDescent="0.2">
      <c r="A526" s="41"/>
      <c r="B526" s="42"/>
      <c r="C526" s="9"/>
      <c r="D526" s="28"/>
      <c r="E526" s="28"/>
      <c r="F526" s="9"/>
      <c r="G526" s="28"/>
      <c r="H526" s="28"/>
      <c r="I526" s="28"/>
      <c r="J526" s="28"/>
      <c r="K526" s="28"/>
      <c r="L526" s="28"/>
      <c r="M526" s="11" t="s">
        <v>1689</v>
      </c>
      <c r="N526" s="4" t="s">
        <v>646</v>
      </c>
      <c r="O526" s="4" t="s">
        <v>657</v>
      </c>
      <c r="P526" s="4">
        <v>0.26700000000000002</v>
      </c>
      <c r="Q526" s="13">
        <v>1978</v>
      </c>
      <c r="R526" s="4" t="s">
        <v>394</v>
      </c>
      <c r="S526" s="9"/>
      <c r="T526" s="9"/>
      <c r="U526" s="9"/>
      <c r="V526" s="28" t="s">
        <v>1346</v>
      </c>
    </row>
    <row r="527" spans="1:22" ht="36" x14ac:dyDescent="0.2">
      <c r="A527" s="41"/>
      <c r="B527" s="42"/>
      <c r="C527" s="9"/>
      <c r="D527" s="28"/>
      <c r="E527" s="28"/>
      <c r="F527" s="9"/>
      <c r="G527" s="28"/>
      <c r="H527" s="28"/>
      <c r="I527" s="28"/>
      <c r="J527" s="28"/>
      <c r="K527" s="28"/>
      <c r="L527" s="28"/>
      <c r="M527" s="11" t="s">
        <v>1690</v>
      </c>
      <c r="N527" s="4" t="s">
        <v>646</v>
      </c>
      <c r="O527" s="4" t="s">
        <v>657</v>
      </c>
      <c r="P527" s="4">
        <v>0.26700000000000002</v>
      </c>
      <c r="Q527" s="13">
        <v>1978</v>
      </c>
      <c r="R527" s="4" t="s">
        <v>394</v>
      </c>
      <c r="S527" s="9"/>
      <c r="T527" s="9"/>
      <c r="U527" s="9"/>
      <c r="V527" s="28" t="s">
        <v>1346</v>
      </c>
    </row>
    <row r="528" spans="1:22" ht="36" x14ac:dyDescent="0.2">
      <c r="A528" s="41"/>
      <c r="B528" s="42"/>
      <c r="C528" s="9"/>
      <c r="D528" s="28"/>
      <c r="E528" s="28"/>
      <c r="F528" s="9"/>
      <c r="G528" s="28"/>
      <c r="H528" s="28"/>
      <c r="I528" s="28"/>
      <c r="J528" s="28"/>
      <c r="K528" s="28"/>
      <c r="L528" s="28"/>
      <c r="M528" s="11" t="s">
        <v>1691</v>
      </c>
      <c r="N528" s="4" t="s">
        <v>646</v>
      </c>
      <c r="O528" s="4" t="s">
        <v>658</v>
      </c>
      <c r="P528" s="4">
        <v>9.7000000000000003E-2</v>
      </c>
      <c r="Q528" s="13">
        <v>1983</v>
      </c>
      <c r="R528" s="4" t="s">
        <v>290</v>
      </c>
      <c r="S528" s="9"/>
      <c r="T528" s="9"/>
      <c r="U528" s="9"/>
      <c r="V528" s="28" t="s">
        <v>1346</v>
      </c>
    </row>
    <row r="529" spans="1:22" ht="36" x14ac:dyDescent="0.2">
      <c r="A529" s="41"/>
      <c r="B529" s="42"/>
      <c r="C529" s="9"/>
      <c r="D529" s="28"/>
      <c r="E529" s="28"/>
      <c r="F529" s="9"/>
      <c r="G529" s="28"/>
      <c r="H529" s="28"/>
      <c r="I529" s="28"/>
      <c r="J529" s="28"/>
      <c r="K529" s="28"/>
      <c r="L529" s="28"/>
      <c r="M529" s="11" t="s">
        <v>1692</v>
      </c>
      <c r="N529" s="4" t="s">
        <v>646</v>
      </c>
      <c r="O529" s="4" t="s">
        <v>659</v>
      </c>
      <c r="P529" s="4">
        <v>0.13200000000000001</v>
      </c>
      <c r="Q529" s="13">
        <v>1983</v>
      </c>
      <c r="R529" s="4" t="s">
        <v>290</v>
      </c>
      <c r="S529" s="9"/>
      <c r="T529" s="9"/>
      <c r="U529" s="9"/>
      <c r="V529" s="28" t="s">
        <v>1346</v>
      </c>
    </row>
    <row r="530" spans="1:22" ht="36" x14ac:dyDescent="0.2">
      <c r="A530" s="41"/>
      <c r="B530" s="42"/>
      <c r="C530" s="9"/>
      <c r="D530" s="28"/>
      <c r="E530" s="28"/>
      <c r="F530" s="9"/>
      <c r="G530" s="28"/>
      <c r="H530" s="28"/>
      <c r="I530" s="28"/>
      <c r="J530" s="28"/>
      <c r="K530" s="28"/>
      <c r="L530" s="28"/>
      <c r="M530" s="11" t="s">
        <v>1693</v>
      </c>
      <c r="N530" s="4" t="s">
        <v>646</v>
      </c>
      <c r="O530" s="4" t="s">
        <v>660</v>
      </c>
      <c r="P530" s="4">
        <v>0.39400000000000002</v>
      </c>
      <c r="Q530" s="13">
        <v>1974</v>
      </c>
      <c r="R530" s="4" t="s">
        <v>290</v>
      </c>
      <c r="S530" s="9"/>
      <c r="T530" s="9"/>
      <c r="U530" s="9"/>
      <c r="V530" s="28" t="s">
        <v>1346</v>
      </c>
    </row>
    <row r="531" spans="1:22" x14ac:dyDescent="0.2">
      <c r="A531" s="41"/>
      <c r="B531" s="42"/>
      <c r="C531" s="9"/>
      <c r="D531" s="28"/>
      <c r="E531" s="28"/>
      <c r="F531" s="9"/>
      <c r="G531" s="28"/>
      <c r="H531" s="28"/>
      <c r="I531" s="28"/>
      <c r="J531" s="28"/>
      <c r="K531" s="9" t="s">
        <v>1067</v>
      </c>
      <c r="L531" s="9" t="s">
        <v>246</v>
      </c>
      <c r="M531" s="11"/>
      <c r="N531" s="4"/>
      <c r="O531" s="4"/>
      <c r="P531" s="4"/>
      <c r="Q531" s="13"/>
      <c r="R531" s="4"/>
      <c r="S531" s="9"/>
      <c r="T531" s="9"/>
      <c r="U531" s="9"/>
      <c r="V531" s="28" t="s">
        <v>1068</v>
      </c>
    </row>
    <row r="532" spans="1:22" x14ac:dyDescent="0.2">
      <c r="A532" s="43"/>
      <c r="B532" s="42"/>
      <c r="C532" s="9"/>
      <c r="D532" s="28"/>
      <c r="E532" s="28"/>
      <c r="F532" s="9"/>
      <c r="G532" s="28"/>
      <c r="H532" s="28"/>
      <c r="I532" s="28"/>
      <c r="J532" s="28"/>
      <c r="K532" s="28" t="s">
        <v>1694</v>
      </c>
      <c r="L532" s="28"/>
      <c r="M532" s="11"/>
      <c r="N532" s="4"/>
      <c r="O532" s="4"/>
      <c r="P532" s="4"/>
      <c r="Q532" s="13"/>
      <c r="R532" s="4"/>
      <c r="S532" s="9"/>
      <c r="T532" s="9"/>
      <c r="U532" s="9"/>
      <c r="V532" s="28"/>
    </row>
    <row r="533" spans="1:22" x14ac:dyDescent="0.2">
      <c r="A533" s="41">
        <v>11</v>
      </c>
      <c r="B533" s="38"/>
      <c r="C533" s="22" t="s">
        <v>920</v>
      </c>
      <c r="D533" s="28"/>
      <c r="E533" s="28"/>
      <c r="F533" s="9"/>
      <c r="G533" s="28"/>
      <c r="H533" s="28"/>
      <c r="I533" s="28"/>
      <c r="J533" s="28"/>
      <c r="K533" s="28"/>
      <c r="L533" s="28"/>
      <c r="M533" s="11"/>
      <c r="N533" s="4"/>
      <c r="O533" s="4"/>
      <c r="P533" s="4"/>
      <c r="Q533" s="4"/>
      <c r="R533" s="4"/>
      <c r="S533" s="9"/>
      <c r="T533" s="9"/>
      <c r="U533" s="9"/>
      <c r="V533" s="28"/>
    </row>
    <row r="534" spans="1:22" ht="25.5" x14ac:dyDescent="0.2">
      <c r="A534" s="37"/>
      <c r="B534" s="15" t="s">
        <v>1699</v>
      </c>
      <c r="C534" s="2" t="s">
        <v>108</v>
      </c>
      <c r="D534" s="2">
        <v>2.7</v>
      </c>
      <c r="E534" s="2">
        <v>1975</v>
      </c>
      <c r="F534" s="2" t="s">
        <v>59</v>
      </c>
      <c r="G534" s="2" t="s">
        <v>1149</v>
      </c>
      <c r="H534" s="28"/>
      <c r="I534" s="28"/>
      <c r="J534" s="28"/>
      <c r="K534" s="9" t="s">
        <v>986</v>
      </c>
      <c r="L534" s="28" t="s">
        <v>987</v>
      </c>
      <c r="M534" s="11"/>
      <c r="N534" s="4"/>
      <c r="O534" s="4"/>
      <c r="P534" s="4"/>
      <c r="Q534" s="13"/>
      <c r="R534" s="4"/>
      <c r="S534" s="9"/>
      <c r="T534" s="9"/>
      <c r="U534" s="9"/>
      <c r="V534" s="28" t="s">
        <v>2126</v>
      </c>
    </row>
    <row r="535" spans="1:22" ht="21.6" customHeight="1" x14ac:dyDescent="0.2">
      <c r="A535" s="41"/>
      <c r="B535" s="15" t="s">
        <v>1700</v>
      </c>
      <c r="C535" s="2" t="s">
        <v>173</v>
      </c>
      <c r="D535" s="2">
        <v>0.83299999999999996</v>
      </c>
      <c r="E535" s="2">
        <v>1989</v>
      </c>
      <c r="F535" s="2" t="s">
        <v>55</v>
      </c>
      <c r="G535" s="2"/>
      <c r="H535" s="28"/>
      <c r="I535" s="28"/>
      <c r="J535" s="28"/>
      <c r="K535" s="28" t="s">
        <v>1695</v>
      </c>
      <c r="L535" s="28"/>
      <c r="M535" s="11"/>
      <c r="N535" s="4"/>
      <c r="O535" s="4"/>
      <c r="P535" s="4"/>
      <c r="Q535" s="13"/>
      <c r="R535" s="4"/>
      <c r="S535" s="9"/>
      <c r="T535" s="9"/>
      <c r="U535" s="9"/>
      <c r="V535" s="28"/>
    </row>
    <row r="536" spans="1:22" ht="38.25" customHeight="1" x14ac:dyDescent="0.2">
      <c r="A536" s="41"/>
      <c r="B536" s="15" t="s">
        <v>1701</v>
      </c>
      <c r="C536" s="2" t="s">
        <v>990</v>
      </c>
      <c r="D536" s="2">
        <v>0.24199999999999999</v>
      </c>
      <c r="E536" s="2">
        <v>1989</v>
      </c>
      <c r="F536" s="2" t="s">
        <v>55</v>
      </c>
      <c r="G536" s="2"/>
      <c r="H536" s="28"/>
      <c r="I536" s="28"/>
      <c r="J536" s="28"/>
      <c r="K536" s="9" t="s">
        <v>988</v>
      </c>
      <c r="L536" s="9" t="s">
        <v>246</v>
      </c>
      <c r="M536" s="11"/>
      <c r="N536" s="4"/>
      <c r="O536" s="4"/>
      <c r="P536" s="4"/>
      <c r="Q536" s="13"/>
      <c r="R536" s="4"/>
      <c r="S536" s="9"/>
      <c r="T536" s="9"/>
      <c r="U536" s="9"/>
      <c r="V536" s="28" t="s">
        <v>2127</v>
      </c>
    </row>
    <row r="537" spans="1:22" ht="25.5" x14ac:dyDescent="0.2">
      <c r="A537" s="41"/>
      <c r="B537" s="15"/>
      <c r="C537" s="2"/>
      <c r="D537" s="2"/>
      <c r="E537" s="2"/>
      <c r="F537" s="2"/>
      <c r="G537" s="2"/>
      <c r="H537" s="28"/>
      <c r="I537" s="28"/>
      <c r="J537" s="28"/>
      <c r="K537" s="28" t="s">
        <v>989</v>
      </c>
      <c r="L537" s="28"/>
      <c r="M537" s="11"/>
      <c r="N537" s="4"/>
      <c r="O537" s="4"/>
      <c r="P537" s="4"/>
      <c r="Q537" s="4"/>
      <c r="R537" s="4"/>
      <c r="S537" s="9"/>
      <c r="T537" s="9"/>
      <c r="U537" s="9"/>
      <c r="V537" s="28"/>
    </row>
    <row r="538" spans="1:22" ht="15.75" customHeight="1" x14ac:dyDescent="0.2">
      <c r="A538" s="41"/>
      <c r="B538" s="15"/>
      <c r="C538" s="2"/>
      <c r="D538" s="2"/>
      <c r="E538" s="2"/>
      <c r="F538" s="2"/>
      <c r="G538" s="2"/>
      <c r="H538" s="28"/>
      <c r="I538" s="28"/>
      <c r="J538" s="28"/>
      <c r="K538" s="3" t="s">
        <v>1698</v>
      </c>
      <c r="L538" s="9">
        <v>160</v>
      </c>
      <c r="M538" s="30" t="s">
        <v>2157</v>
      </c>
      <c r="N538" s="9"/>
      <c r="O538" s="9"/>
      <c r="P538" s="9"/>
      <c r="Q538" s="9"/>
      <c r="R538" s="9"/>
      <c r="S538" s="9"/>
      <c r="T538" s="9"/>
      <c r="U538" s="9"/>
      <c r="V538" s="28" t="s">
        <v>1418</v>
      </c>
    </row>
    <row r="539" spans="1:22" ht="25.5" x14ac:dyDescent="0.2">
      <c r="A539" s="41"/>
      <c r="B539" s="15"/>
      <c r="C539" s="2"/>
      <c r="D539" s="2"/>
      <c r="E539" s="2"/>
      <c r="F539" s="2"/>
      <c r="G539" s="2"/>
      <c r="H539" s="28"/>
      <c r="I539" s="28"/>
      <c r="J539" s="28"/>
      <c r="K539" s="28" t="s">
        <v>989</v>
      </c>
      <c r="L539" s="28"/>
      <c r="M539" s="30"/>
      <c r="N539" s="9"/>
      <c r="O539" s="9"/>
      <c r="P539" s="9"/>
      <c r="Q539" s="9"/>
      <c r="R539" s="9"/>
      <c r="S539" s="9"/>
      <c r="T539" s="9"/>
      <c r="U539" s="9"/>
      <c r="V539" s="28"/>
    </row>
    <row r="540" spans="1:22" ht="15.75" customHeight="1" x14ac:dyDescent="0.2">
      <c r="A540" s="41"/>
      <c r="B540" s="15" t="s">
        <v>2257</v>
      </c>
      <c r="C540" s="2" t="s">
        <v>2258</v>
      </c>
      <c r="D540" s="2">
        <v>4.7E-2</v>
      </c>
      <c r="E540" s="2">
        <v>2015</v>
      </c>
      <c r="F540" s="2" t="s">
        <v>2142</v>
      </c>
      <c r="G540" s="2"/>
      <c r="H540" s="28"/>
      <c r="I540" s="28"/>
      <c r="J540" s="28"/>
      <c r="K540" s="10" t="s">
        <v>2254</v>
      </c>
      <c r="L540" s="28" t="s">
        <v>404</v>
      </c>
      <c r="M540" s="30" t="s">
        <v>2256</v>
      </c>
      <c r="N540" s="9"/>
      <c r="O540" s="9"/>
      <c r="P540" s="9"/>
      <c r="Q540" s="9"/>
      <c r="R540" s="9"/>
      <c r="S540" s="9"/>
      <c r="T540" s="9"/>
      <c r="U540" s="9"/>
      <c r="V540" s="28" t="s">
        <v>1418</v>
      </c>
    </row>
    <row r="541" spans="1:22" ht="25.5" x14ac:dyDescent="0.2">
      <c r="A541" s="41"/>
      <c r="B541" s="15" t="s">
        <v>2257</v>
      </c>
      <c r="C541" s="2" t="s">
        <v>2258</v>
      </c>
      <c r="D541" s="2">
        <v>4.7E-2</v>
      </c>
      <c r="E541" s="2">
        <v>2015</v>
      </c>
      <c r="F541" s="2" t="s">
        <v>2142</v>
      </c>
      <c r="G541" s="2"/>
      <c r="H541" s="28"/>
      <c r="I541" s="28"/>
      <c r="J541" s="28"/>
      <c r="K541" s="28" t="s">
        <v>2255</v>
      </c>
      <c r="L541" s="28"/>
      <c r="M541" s="30"/>
      <c r="N541" s="9"/>
      <c r="O541" s="9"/>
      <c r="P541" s="9"/>
      <c r="Q541" s="9"/>
      <c r="R541" s="9"/>
      <c r="S541" s="9"/>
      <c r="T541" s="9"/>
      <c r="U541" s="9"/>
      <c r="V541" s="28" t="s">
        <v>1418</v>
      </c>
    </row>
    <row r="542" spans="1:22" ht="30" customHeight="1" x14ac:dyDescent="0.2">
      <c r="A542" s="41"/>
      <c r="B542" s="15" t="s">
        <v>2259</v>
      </c>
      <c r="C542" s="2" t="s">
        <v>2260</v>
      </c>
      <c r="D542" s="2">
        <v>0.114</v>
      </c>
      <c r="E542" s="2">
        <v>2015</v>
      </c>
      <c r="F542" s="2" t="s">
        <v>2142</v>
      </c>
      <c r="G542" s="2"/>
      <c r="H542" s="28"/>
      <c r="I542" s="28"/>
      <c r="J542" s="28"/>
      <c r="K542" s="28"/>
      <c r="L542" s="28"/>
      <c r="M542" s="30"/>
      <c r="N542" s="9"/>
      <c r="O542" s="9"/>
      <c r="P542" s="9"/>
      <c r="Q542" s="9"/>
      <c r="R542" s="9"/>
      <c r="S542" s="9"/>
      <c r="T542" s="9"/>
      <c r="U542" s="9"/>
      <c r="V542" s="28" t="s">
        <v>1418</v>
      </c>
    </row>
    <row r="543" spans="1:22" ht="27" customHeight="1" x14ac:dyDescent="0.2">
      <c r="A543" s="41"/>
      <c r="B543" s="15" t="s">
        <v>2259</v>
      </c>
      <c r="C543" s="2" t="s">
        <v>2260</v>
      </c>
      <c r="D543" s="2">
        <v>0.114</v>
      </c>
      <c r="E543" s="2">
        <v>2015</v>
      </c>
      <c r="F543" s="2" t="s">
        <v>2142</v>
      </c>
      <c r="G543" s="2"/>
      <c r="H543" s="28"/>
      <c r="I543" s="28"/>
      <c r="J543" s="28"/>
      <c r="K543" s="28"/>
      <c r="L543" s="28"/>
      <c r="M543" s="30"/>
      <c r="N543" s="9"/>
      <c r="O543" s="9"/>
      <c r="P543" s="9"/>
      <c r="Q543" s="9"/>
      <c r="R543" s="9"/>
      <c r="S543" s="9"/>
      <c r="T543" s="9"/>
      <c r="U543" s="9"/>
      <c r="V543" s="28" t="s">
        <v>1418</v>
      </c>
    </row>
    <row r="544" spans="1:22" x14ac:dyDescent="0.2">
      <c r="A544" s="41"/>
      <c r="B544" s="15"/>
      <c r="C544" s="2"/>
      <c r="D544" s="2"/>
      <c r="E544" s="2"/>
      <c r="F544" s="2"/>
      <c r="G544" s="2"/>
      <c r="H544" s="28"/>
      <c r="I544" s="28"/>
      <c r="J544" s="28"/>
      <c r="K544" s="28"/>
      <c r="L544" s="28"/>
      <c r="M544" s="30"/>
      <c r="N544" s="9"/>
      <c r="O544" s="9"/>
      <c r="P544" s="9"/>
      <c r="Q544" s="9"/>
      <c r="R544" s="9"/>
      <c r="S544" s="9"/>
      <c r="T544" s="9"/>
      <c r="U544" s="9"/>
      <c r="V544" s="28"/>
    </row>
    <row r="545" spans="1:22" x14ac:dyDescent="0.2">
      <c r="A545" s="43"/>
      <c r="B545" s="42"/>
      <c r="C545" s="9"/>
      <c r="D545" s="28"/>
      <c r="E545" s="28"/>
      <c r="F545" s="9"/>
      <c r="G545" s="28"/>
      <c r="H545" s="28"/>
      <c r="I545" s="28"/>
      <c r="J545" s="28"/>
      <c r="K545" s="28"/>
      <c r="L545" s="28"/>
      <c r="M545" s="30"/>
      <c r="N545" s="9"/>
      <c r="O545" s="9"/>
      <c r="P545" s="9"/>
      <c r="Q545" s="9"/>
      <c r="R545" s="9"/>
      <c r="S545" s="9"/>
      <c r="T545" s="9"/>
      <c r="U545" s="9"/>
      <c r="V545" s="28"/>
    </row>
    <row r="546" spans="1:22" x14ac:dyDescent="0.2">
      <c r="A546" s="41">
        <v>12</v>
      </c>
      <c r="B546" s="38"/>
      <c r="C546" s="842" t="s">
        <v>71</v>
      </c>
      <c r="D546" s="843"/>
      <c r="E546" s="843"/>
      <c r="F546" s="843"/>
      <c r="G546" s="843"/>
      <c r="H546" s="843"/>
      <c r="I546" s="843"/>
      <c r="J546" s="843"/>
      <c r="K546" s="843"/>
      <c r="L546" s="843"/>
      <c r="M546" s="30"/>
      <c r="N546" s="9"/>
      <c r="O546" s="9"/>
      <c r="P546" s="9"/>
      <c r="Q546" s="9"/>
      <c r="R546" s="9"/>
      <c r="S546" s="9"/>
      <c r="T546" s="9"/>
      <c r="U546" s="9"/>
      <c r="V546" s="28"/>
    </row>
    <row r="547" spans="1:22" ht="60.75" customHeight="1" x14ac:dyDescent="0.2">
      <c r="A547" s="37"/>
      <c r="B547" s="15" t="s">
        <v>1532</v>
      </c>
      <c r="C547" s="2" t="s">
        <v>72</v>
      </c>
      <c r="D547" s="2">
        <v>3.68</v>
      </c>
      <c r="E547" s="2">
        <v>1987</v>
      </c>
      <c r="F547" s="2" t="s">
        <v>42</v>
      </c>
      <c r="G547" s="2" t="s">
        <v>1137</v>
      </c>
      <c r="H547" s="28"/>
      <c r="I547" s="28"/>
      <c r="J547" s="28"/>
      <c r="K547" s="28"/>
      <c r="L547" s="28"/>
      <c r="M547" s="30"/>
      <c r="N547" s="9"/>
      <c r="O547" s="9"/>
      <c r="P547" s="9"/>
      <c r="Q547" s="9"/>
      <c r="R547" s="9"/>
      <c r="S547" s="9"/>
      <c r="T547" s="9"/>
      <c r="U547" s="9"/>
      <c r="V547" s="28" t="s">
        <v>1346</v>
      </c>
    </row>
    <row r="548" spans="1:22" ht="27.75" customHeight="1" x14ac:dyDescent="0.2">
      <c r="A548" s="41"/>
      <c r="B548" s="15" t="s">
        <v>103</v>
      </c>
      <c r="C548" s="2" t="s">
        <v>73</v>
      </c>
      <c r="D548" s="2">
        <v>0.62</v>
      </c>
      <c r="E548" s="2">
        <v>2000</v>
      </c>
      <c r="F548" s="2" t="s">
        <v>52</v>
      </c>
      <c r="G548" s="2"/>
      <c r="H548" s="28"/>
      <c r="I548" s="28"/>
      <c r="J548" s="28"/>
      <c r="K548" s="28"/>
      <c r="L548" s="28"/>
      <c r="M548" s="30"/>
      <c r="N548" s="9"/>
      <c r="O548" s="9"/>
      <c r="P548" s="9"/>
      <c r="Q548" s="9"/>
      <c r="R548" s="9"/>
      <c r="S548" s="9"/>
      <c r="T548" s="9"/>
      <c r="U548" s="9"/>
      <c r="V548" s="28" t="s">
        <v>1702</v>
      </c>
    </row>
    <row r="549" spans="1:22" x14ac:dyDescent="0.2">
      <c r="A549" s="41"/>
      <c r="B549" s="15" t="s">
        <v>1703</v>
      </c>
      <c r="C549" s="2" t="s">
        <v>74</v>
      </c>
      <c r="D549" s="2">
        <v>0.33</v>
      </c>
      <c r="E549" s="2">
        <v>1977</v>
      </c>
      <c r="F549" s="2" t="s">
        <v>55</v>
      </c>
      <c r="G549" s="2"/>
      <c r="H549" s="28"/>
      <c r="I549" s="28"/>
      <c r="J549" s="28"/>
      <c r="K549" s="9"/>
      <c r="L549" s="28"/>
      <c r="M549" s="30"/>
      <c r="N549" s="9"/>
      <c r="O549" s="9"/>
      <c r="P549" s="9"/>
      <c r="Q549" s="9"/>
      <c r="R549" s="9"/>
      <c r="S549" s="9"/>
      <c r="T549" s="9"/>
      <c r="U549" s="9"/>
      <c r="V549" s="28" t="s">
        <v>1346</v>
      </c>
    </row>
    <row r="550" spans="1:22" x14ac:dyDescent="0.2">
      <c r="A550" s="41"/>
      <c r="B550" s="15" t="s">
        <v>1704</v>
      </c>
      <c r="C550" s="2" t="s">
        <v>75</v>
      </c>
      <c r="D550" s="2">
        <v>0.06</v>
      </c>
      <c r="E550" s="2">
        <v>1980</v>
      </c>
      <c r="F550" s="2" t="s">
        <v>42</v>
      </c>
      <c r="G550" s="2"/>
      <c r="H550" s="28"/>
      <c r="I550" s="28"/>
      <c r="J550" s="28"/>
      <c r="K550" s="28"/>
      <c r="L550" s="28"/>
      <c r="M550" s="30"/>
      <c r="N550" s="9"/>
      <c r="O550" s="9"/>
      <c r="P550" s="9"/>
      <c r="Q550" s="9"/>
      <c r="R550" s="9"/>
      <c r="S550" s="9"/>
      <c r="T550" s="9"/>
      <c r="U550" s="9"/>
      <c r="V550" s="28" t="s">
        <v>1346</v>
      </c>
    </row>
    <row r="551" spans="1:22" x14ac:dyDescent="0.2">
      <c r="A551" s="41"/>
      <c r="B551" s="15" t="s">
        <v>1705</v>
      </c>
      <c r="C551" s="2" t="s">
        <v>76</v>
      </c>
      <c r="D551" s="2">
        <v>0.1</v>
      </c>
      <c r="E551" s="2">
        <v>1980</v>
      </c>
      <c r="F551" s="2" t="s">
        <v>55</v>
      </c>
      <c r="G551" s="2"/>
      <c r="H551" s="28"/>
      <c r="I551" s="28"/>
      <c r="J551" s="28"/>
      <c r="K551" s="28" t="s">
        <v>992</v>
      </c>
      <c r="L551" s="9">
        <v>100</v>
      </c>
      <c r="M551" s="30"/>
      <c r="N551" s="9"/>
      <c r="O551" s="9"/>
      <c r="P551" s="9"/>
      <c r="Q551" s="9"/>
      <c r="R551" s="9"/>
      <c r="S551" s="9"/>
      <c r="T551" s="9"/>
      <c r="U551" s="9"/>
      <c r="V551" s="28" t="s">
        <v>994</v>
      </c>
    </row>
    <row r="552" spans="1:22" ht="22.9" customHeight="1" x14ac:dyDescent="0.2">
      <c r="A552" s="41"/>
      <c r="B552" s="15" t="s">
        <v>103</v>
      </c>
      <c r="C552" s="2" t="s">
        <v>77</v>
      </c>
      <c r="D552" s="2">
        <v>0.05</v>
      </c>
      <c r="E552" s="9"/>
      <c r="F552" s="9"/>
      <c r="G552" s="9"/>
      <c r="H552" s="28"/>
      <c r="I552" s="28"/>
      <c r="J552" s="28"/>
      <c r="K552" s="28" t="s">
        <v>993</v>
      </c>
      <c r="L552" s="28"/>
      <c r="M552" s="30"/>
      <c r="N552" s="9"/>
      <c r="O552" s="9"/>
      <c r="P552" s="9"/>
      <c r="Q552" s="9"/>
      <c r="R552" s="9"/>
      <c r="S552" s="9"/>
      <c r="T552" s="9"/>
      <c r="U552" s="9"/>
      <c r="V552" s="28"/>
    </row>
    <row r="553" spans="1:22" ht="36" customHeight="1" x14ac:dyDescent="0.2">
      <c r="A553" s="41"/>
      <c r="B553" s="15" t="s">
        <v>1706</v>
      </c>
      <c r="C553" s="2" t="s">
        <v>78</v>
      </c>
      <c r="D553" s="2">
        <v>0.76400000000000001</v>
      </c>
      <c r="E553" s="2">
        <v>1980</v>
      </c>
      <c r="F553" s="2" t="s">
        <v>55</v>
      </c>
      <c r="G553" s="2"/>
      <c r="H553" s="28"/>
      <c r="I553" s="28"/>
      <c r="J553" s="28"/>
      <c r="K553" s="3" t="s">
        <v>995</v>
      </c>
      <c r="L553" s="9">
        <v>630</v>
      </c>
      <c r="M553" s="30" t="s">
        <v>2094</v>
      </c>
      <c r="N553" s="9" t="s">
        <v>1172</v>
      </c>
      <c r="O553" s="9" t="s">
        <v>1196</v>
      </c>
      <c r="P553" s="9">
        <v>0.45</v>
      </c>
      <c r="Q553" s="9">
        <v>2013</v>
      </c>
      <c r="R553" s="9" t="s">
        <v>2148</v>
      </c>
      <c r="S553" s="9">
        <v>15</v>
      </c>
      <c r="T553" s="9"/>
      <c r="U553" s="9">
        <v>15</v>
      </c>
      <c r="V553" s="28" t="s">
        <v>1346</v>
      </c>
    </row>
    <row r="554" spans="1:22" ht="25.5" x14ac:dyDescent="0.2">
      <c r="A554" s="41"/>
      <c r="B554" s="15" t="s">
        <v>103</v>
      </c>
      <c r="C554" s="2" t="s">
        <v>79</v>
      </c>
      <c r="D554" s="2" t="s">
        <v>1159</v>
      </c>
      <c r="E554" s="2">
        <v>1982</v>
      </c>
      <c r="F554" s="2" t="s">
        <v>55</v>
      </c>
      <c r="G554" s="2"/>
      <c r="H554" s="28"/>
      <c r="I554" s="28"/>
      <c r="J554" s="28"/>
      <c r="K554" s="28" t="s">
        <v>993</v>
      </c>
      <c r="L554" s="28"/>
      <c r="M554" s="30"/>
      <c r="N554" s="9"/>
      <c r="O554" s="9"/>
      <c r="P554" s="9"/>
      <c r="Q554" s="9"/>
      <c r="R554" s="9"/>
      <c r="S554" s="9"/>
      <c r="T554" s="9"/>
      <c r="U554" s="9"/>
      <c r="V554" s="28"/>
    </row>
    <row r="555" spans="1:22" ht="38.25" x14ac:dyDescent="0.2">
      <c r="A555" s="41"/>
      <c r="B555" s="15" t="s">
        <v>2113</v>
      </c>
      <c r="C555" s="2" t="s">
        <v>2114</v>
      </c>
      <c r="D555" s="2">
        <v>0.35</v>
      </c>
      <c r="E555" s="2">
        <v>1972</v>
      </c>
      <c r="F555" s="2" t="s">
        <v>42</v>
      </c>
      <c r="G555" s="2"/>
      <c r="H555" s="28"/>
      <c r="I555" s="28"/>
      <c r="J555" s="28"/>
      <c r="K555" s="9" t="s">
        <v>996</v>
      </c>
      <c r="L555" s="9">
        <v>250</v>
      </c>
      <c r="M555" s="30"/>
      <c r="N555" s="9"/>
      <c r="O555" s="9"/>
      <c r="P555" s="9"/>
      <c r="Q555" s="9"/>
      <c r="R555" s="9"/>
      <c r="S555" s="9"/>
      <c r="T555" s="9"/>
      <c r="U555" s="9"/>
      <c r="V555" s="28" t="s">
        <v>997</v>
      </c>
    </row>
    <row r="556" spans="1:22" x14ac:dyDescent="0.2">
      <c r="A556" s="41"/>
      <c r="B556" s="15"/>
      <c r="C556" s="2"/>
      <c r="D556" s="2"/>
      <c r="E556" s="2"/>
      <c r="F556" s="2"/>
      <c r="G556" s="2"/>
      <c r="H556" s="28"/>
      <c r="I556" s="28"/>
      <c r="J556" s="28"/>
      <c r="K556" s="28" t="s">
        <v>993</v>
      </c>
      <c r="L556" s="28"/>
      <c r="M556" s="30"/>
      <c r="N556" s="9"/>
      <c r="O556" s="9"/>
      <c r="P556" s="9"/>
      <c r="Q556" s="9"/>
      <c r="R556" s="9"/>
      <c r="S556" s="9"/>
      <c r="T556" s="9"/>
      <c r="U556" s="9"/>
      <c r="V556" s="28"/>
    </row>
    <row r="557" spans="1:22" x14ac:dyDescent="0.2">
      <c r="A557" s="41"/>
      <c r="B557" s="15"/>
      <c r="C557" s="2"/>
      <c r="D557" s="2"/>
      <c r="E557" s="2"/>
      <c r="F557" s="2"/>
      <c r="G557" s="2"/>
      <c r="H557" s="28"/>
      <c r="I557" s="28"/>
      <c r="J557" s="28"/>
      <c r="K557" s="28"/>
      <c r="L557" s="28"/>
      <c r="M557" s="30"/>
      <c r="N557" s="9"/>
      <c r="O557" s="9"/>
      <c r="P557" s="9"/>
      <c r="Q557" s="9"/>
      <c r="R557" s="9"/>
      <c r="S557" s="9"/>
      <c r="T557" s="9"/>
      <c r="U557" s="9"/>
      <c r="V557" s="28"/>
    </row>
    <row r="558" spans="1:22" ht="38.25" x14ac:dyDescent="0.2">
      <c r="A558" s="41"/>
      <c r="B558" s="15"/>
      <c r="C558" s="2"/>
      <c r="D558" s="2"/>
      <c r="E558" s="2"/>
      <c r="F558" s="2"/>
      <c r="G558" s="2"/>
      <c r="H558" s="28"/>
      <c r="I558" s="28"/>
      <c r="J558" s="28"/>
      <c r="K558" s="9" t="s">
        <v>998</v>
      </c>
      <c r="L558" s="9">
        <v>400</v>
      </c>
      <c r="M558" s="30"/>
      <c r="N558" s="9"/>
      <c r="O558" s="9"/>
      <c r="P558" s="9"/>
      <c r="Q558" s="9"/>
      <c r="R558" s="9"/>
      <c r="S558" s="9"/>
      <c r="T558" s="9"/>
      <c r="U558" s="9"/>
      <c r="V558" s="28" t="s">
        <v>997</v>
      </c>
    </row>
    <row r="559" spans="1:22" x14ac:dyDescent="0.2">
      <c r="A559" s="41"/>
      <c r="B559" s="15"/>
      <c r="C559" s="2"/>
      <c r="D559" s="2"/>
      <c r="E559" s="2"/>
      <c r="F559" s="2"/>
      <c r="G559" s="2"/>
      <c r="H559" s="28"/>
      <c r="I559" s="28"/>
      <c r="J559" s="28"/>
      <c r="K559" s="28" t="s">
        <v>993</v>
      </c>
      <c r="L559" s="28"/>
      <c r="M559" s="30"/>
      <c r="N559" s="9"/>
      <c r="O559" s="9"/>
      <c r="P559" s="9"/>
      <c r="Q559" s="9"/>
      <c r="R559" s="9"/>
      <c r="S559" s="9"/>
      <c r="T559" s="9"/>
      <c r="U559" s="9"/>
      <c r="V559" s="28"/>
    </row>
    <row r="560" spans="1:22" ht="38.25" x14ac:dyDescent="0.2">
      <c r="A560" s="41"/>
      <c r="B560" s="15"/>
      <c r="C560" s="2"/>
      <c r="D560" s="2"/>
      <c r="E560" s="2"/>
      <c r="F560" s="2"/>
      <c r="G560" s="2"/>
      <c r="H560" s="28"/>
      <c r="I560" s="28"/>
      <c r="J560" s="28"/>
      <c r="K560" s="9" t="s">
        <v>999</v>
      </c>
      <c r="L560" s="9">
        <v>630</v>
      </c>
      <c r="M560" s="30"/>
      <c r="N560" s="9"/>
      <c r="O560" s="9"/>
      <c r="P560" s="9"/>
      <c r="Q560" s="9"/>
      <c r="R560" s="9"/>
      <c r="S560" s="9"/>
      <c r="T560" s="9"/>
      <c r="U560" s="9"/>
      <c r="V560" s="28" t="s">
        <v>997</v>
      </c>
    </row>
    <row r="561" spans="1:22" x14ac:dyDescent="0.2">
      <c r="A561" s="41"/>
      <c r="B561" s="15"/>
      <c r="C561" s="2"/>
      <c r="D561" s="2"/>
      <c r="E561" s="2"/>
      <c r="F561" s="2"/>
      <c r="G561" s="2"/>
      <c r="H561" s="28"/>
      <c r="I561" s="28"/>
      <c r="J561" s="28"/>
      <c r="K561" s="28" t="s">
        <v>1000</v>
      </c>
      <c r="L561" s="28"/>
      <c r="M561" s="30"/>
      <c r="N561" s="9"/>
      <c r="O561" s="9"/>
      <c r="P561" s="9"/>
      <c r="Q561" s="9"/>
      <c r="R561" s="9"/>
      <c r="S561" s="9"/>
      <c r="T561" s="9"/>
      <c r="U561" s="9"/>
      <c r="V561" s="28"/>
    </row>
    <row r="562" spans="1:22" ht="38.25" x14ac:dyDescent="0.2">
      <c r="A562" s="41"/>
      <c r="B562" s="15"/>
      <c r="C562" s="2"/>
      <c r="D562" s="2"/>
      <c r="E562" s="2"/>
      <c r="F562" s="2"/>
      <c r="G562" s="2"/>
      <c r="H562" s="28"/>
      <c r="I562" s="28"/>
      <c r="J562" s="28"/>
      <c r="K562" s="9" t="s">
        <v>1001</v>
      </c>
      <c r="L562" s="9">
        <v>400</v>
      </c>
      <c r="M562" s="30"/>
      <c r="N562" s="9"/>
      <c r="O562" s="9"/>
      <c r="P562" s="9"/>
      <c r="Q562" s="9"/>
      <c r="R562" s="9"/>
      <c r="S562" s="9"/>
      <c r="T562" s="9"/>
      <c r="U562" s="9"/>
      <c r="V562" s="28" t="s">
        <v>997</v>
      </c>
    </row>
    <row r="563" spans="1:22" ht="16.899999999999999" customHeight="1" x14ac:dyDescent="0.2">
      <c r="A563" s="43"/>
      <c r="B563" s="15"/>
      <c r="C563" s="2"/>
      <c r="D563" s="2"/>
      <c r="E563" s="2"/>
      <c r="F563" s="2"/>
      <c r="G563" s="2"/>
      <c r="H563" s="28"/>
      <c r="I563" s="28"/>
      <c r="J563" s="28"/>
      <c r="K563" s="28" t="s">
        <v>993</v>
      </c>
      <c r="L563" s="28"/>
      <c r="M563" s="30"/>
      <c r="N563" s="9"/>
      <c r="O563" s="9"/>
      <c r="P563" s="9"/>
      <c r="Q563" s="9"/>
      <c r="R563" s="9"/>
      <c r="S563" s="9"/>
      <c r="T563" s="9"/>
      <c r="U563" s="9"/>
      <c r="V563" s="28"/>
    </row>
    <row r="564" spans="1:22" ht="24" customHeight="1" x14ac:dyDescent="0.2">
      <c r="A564" s="41"/>
      <c r="B564" s="15" t="s">
        <v>1712</v>
      </c>
      <c r="C564" s="23" t="s">
        <v>9</v>
      </c>
      <c r="D564" s="2">
        <v>4.8550000000000004</v>
      </c>
      <c r="E564" s="2">
        <v>1968</v>
      </c>
      <c r="F564" s="2" t="s">
        <v>1046</v>
      </c>
      <c r="G564" s="2"/>
      <c r="H564" s="9">
        <v>47</v>
      </c>
      <c r="I564" s="28"/>
      <c r="J564" s="9">
        <v>47</v>
      </c>
      <c r="K564" s="28"/>
      <c r="L564" s="28"/>
      <c r="M564" s="30"/>
      <c r="N564" s="9"/>
      <c r="O564" s="9"/>
      <c r="P564" s="9"/>
      <c r="Q564" s="9"/>
      <c r="R564" s="9"/>
      <c r="S564" s="9"/>
      <c r="T564" s="9"/>
      <c r="U564" s="9"/>
      <c r="V564" s="28"/>
    </row>
    <row r="565" spans="1:22" ht="38.25" x14ac:dyDescent="0.2">
      <c r="A565" s="41"/>
      <c r="B565" s="15" t="s">
        <v>1713</v>
      </c>
      <c r="C565" s="2" t="s">
        <v>16</v>
      </c>
      <c r="D565" s="2">
        <v>0.65</v>
      </c>
      <c r="E565" s="2">
        <v>1981</v>
      </c>
      <c r="F565" s="2" t="s">
        <v>1046</v>
      </c>
      <c r="G565" s="2"/>
      <c r="H565" s="9">
        <v>8</v>
      </c>
      <c r="I565" s="9">
        <v>1</v>
      </c>
      <c r="J565" s="9">
        <v>9</v>
      </c>
      <c r="K565" s="28" t="s">
        <v>17</v>
      </c>
      <c r="L565" s="28">
        <v>630</v>
      </c>
      <c r="M565" s="39"/>
      <c r="N565" s="40"/>
      <c r="O565" s="40"/>
      <c r="P565" s="40"/>
      <c r="Q565" s="40"/>
      <c r="R565" s="40"/>
      <c r="S565" s="40"/>
      <c r="T565" s="40"/>
      <c r="U565" s="40"/>
      <c r="V565" s="28" t="s">
        <v>997</v>
      </c>
    </row>
    <row r="566" spans="1:22" ht="46.5" customHeight="1" x14ac:dyDescent="0.2">
      <c r="A566" s="41"/>
      <c r="B566" s="15" t="s">
        <v>1714</v>
      </c>
      <c r="C566" s="2" t="s">
        <v>18</v>
      </c>
      <c r="D566" s="2">
        <v>0.45400000000000001</v>
      </c>
      <c r="E566" s="2">
        <v>1982</v>
      </c>
      <c r="F566" s="2" t="s">
        <v>1046</v>
      </c>
      <c r="G566" s="2"/>
      <c r="H566" s="28"/>
      <c r="I566" s="9">
        <v>6</v>
      </c>
      <c r="J566" s="9">
        <v>6</v>
      </c>
      <c r="K566" s="28"/>
      <c r="L566" s="28"/>
      <c r="M566" s="30" t="s">
        <v>1707</v>
      </c>
      <c r="N566" s="9" t="s">
        <v>1080</v>
      </c>
      <c r="O566" s="9" t="s">
        <v>993</v>
      </c>
      <c r="P566" s="9">
        <v>3.26</v>
      </c>
      <c r="Q566" s="9">
        <v>1966</v>
      </c>
      <c r="R566" s="9" t="s">
        <v>2208</v>
      </c>
      <c r="S566" s="9">
        <v>40</v>
      </c>
      <c r="T566" s="9">
        <v>26</v>
      </c>
      <c r="U566" s="9">
        <v>66</v>
      </c>
      <c r="V566" s="28" t="s">
        <v>1346</v>
      </c>
    </row>
    <row r="567" spans="1:22" ht="28.9" customHeight="1" x14ac:dyDescent="0.2">
      <c r="A567" s="41"/>
      <c r="B567" s="15" t="s">
        <v>1715</v>
      </c>
      <c r="C567" s="2" t="s">
        <v>19</v>
      </c>
      <c r="D567" s="2">
        <v>0.70499999999999996</v>
      </c>
      <c r="E567" s="2">
        <v>2000</v>
      </c>
      <c r="F567" s="2" t="s">
        <v>1046</v>
      </c>
      <c r="G567" s="2"/>
      <c r="H567" s="9">
        <v>1</v>
      </c>
      <c r="I567" s="9">
        <v>4</v>
      </c>
      <c r="J567" s="9">
        <v>5</v>
      </c>
      <c r="K567" s="28"/>
      <c r="L567" s="28"/>
      <c r="M567" s="30" t="s">
        <v>1708</v>
      </c>
      <c r="N567" s="9" t="s">
        <v>1080</v>
      </c>
      <c r="O567" s="9" t="s">
        <v>1196</v>
      </c>
      <c r="P567" s="9">
        <v>0.2</v>
      </c>
      <c r="Q567" s="9">
        <v>1966</v>
      </c>
      <c r="R567" s="9" t="s">
        <v>1095</v>
      </c>
      <c r="S567" s="9">
        <v>7</v>
      </c>
      <c r="T567" s="9">
        <v>1</v>
      </c>
      <c r="U567" s="9">
        <v>8</v>
      </c>
      <c r="V567" s="28" t="s">
        <v>1346</v>
      </c>
    </row>
    <row r="568" spans="1:22" ht="34.5" customHeight="1" x14ac:dyDescent="0.2">
      <c r="A568" s="41"/>
      <c r="B568" s="15" t="s">
        <v>1716</v>
      </c>
      <c r="C568" s="2" t="s">
        <v>1164</v>
      </c>
      <c r="D568" s="2">
        <v>0.76400000000000001</v>
      </c>
      <c r="E568" s="2">
        <v>1981</v>
      </c>
      <c r="F568" s="2" t="s">
        <v>1046</v>
      </c>
      <c r="G568" s="2"/>
      <c r="H568" s="9">
        <v>11</v>
      </c>
      <c r="I568" s="9"/>
      <c r="J568" s="9">
        <v>11</v>
      </c>
      <c r="K568" s="28"/>
      <c r="L568" s="28"/>
      <c r="M568" s="30" t="s">
        <v>1709</v>
      </c>
      <c r="N568" s="9" t="s">
        <v>1080</v>
      </c>
      <c r="O568" s="9" t="s">
        <v>943</v>
      </c>
      <c r="P568" s="9">
        <v>0.63500000000000001</v>
      </c>
      <c r="Q568" s="9">
        <v>1966</v>
      </c>
      <c r="R568" s="9" t="s">
        <v>2163</v>
      </c>
      <c r="S568" s="9">
        <v>13</v>
      </c>
      <c r="T568" s="9"/>
      <c r="U568" s="9">
        <v>13</v>
      </c>
      <c r="V568" s="28" t="s">
        <v>1346</v>
      </c>
    </row>
    <row r="569" spans="1:22" ht="29.25" customHeight="1" x14ac:dyDescent="0.2">
      <c r="A569" s="41"/>
      <c r="B569" s="15" t="s">
        <v>1717</v>
      </c>
      <c r="C569" s="2" t="s">
        <v>1165</v>
      </c>
      <c r="D569" s="2">
        <v>0.12</v>
      </c>
      <c r="E569" s="2">
        <v>1961</v>
      </c>
      <c r="F569" s="2" t="s">
        <v>1046</v>
      </c>
      <c r="G569" s="2"/>
      <c r="H569" s="9">
        <v>3</v>
      </c>
      <c r="I569" s="9"/>
      <c r="J569" s="9">
        <v>3</v>
      </c>
      <c r="K569" s="28"/>
      <c r="L569" s="28"/>
      <c r="M569" s="30" t="s">
        <v>1710</v>
      </c>
      <c r="N569" s="9" t="s">
        <v>1411</v>
      </c>
      <c r="O569" s="9" t="s">
        <v>1711</v>
      </c>
      <c r="P569" s="9">
        <v>0.14299999999999999</v>
      </c>
      <c r="Q569" s="9">
        <v>2000</v>
      </c>
      <c r="R569" s="9"/>
      <c r="S569" s="9"/>
      <c r="T569" s="9"/>
      <c r="U569" s="9"/>
      <c r="V569" s="28" t="s">
        <v>1346</v>
      </c>
    </row>
    <row r="570" spans="1:22" x14ac:dyDescent="0.2">
      <c r="A570" s="41"/>
      <c r="B570" s="45"/>
      <c r="C570" s="40"/>
      <c r="D570" s="46"/>
      <c r="E570" s="46"/>
      <c r="F570" s="40"/>
      <c r="G570" s="46"/>
      <c r="H570" s="46"/>
      <c r="I570" s="46"/>
      <c r="J570" s="46"/>
      <c r="K570" s="28"/>
      <c r="L570" s="28"/>
      <c r="M570" s="30"/>
      <c r="N570" s="9"/>
      <c r="O570" s="9"/>
      <c r="P570" s="9"/>
      <c r="Q570" s="9"/>
      <c r="R570" s="9"/>
      <c r="S570" s="9"/>
      <c r="T570" s="9"/>
      <c r="U570" s="9"/>
      <c r="V570" s="28"/>
    </row>
    <row r="571" spans="1:22" x14ac:dyDescent="0.2">
      <c r="A571" s="37">
        <v>13</v>
      </c>
      <c r="B571" s="38"/>
      <c r="C571" s="842" t="s">
        <v>80</v>
      </c>
      <c r="D571" s="843"/>
      <c r="E571" s="843"/>
      <c r="F571" s="843"/>
      <c r="G571" s="843"/>
      <c r="H571" s="843"/>
      <c r="I571" s="843"/>
      <c r="J571" s="843"/>
      <c r="K571" s="843"/>
      <c r="L571" s="843"/>
      <c r="M571" s="30"/>
      <c r="N571" s="9"/>
      <c r="O571" s="9"/>
      <c r="P571" s="9"/>
      <c r="Q571" s="9"/>
      <c r="R571" s="9"/>
      <c r="S571" s="9"/>
      <c r="T571" s="9"/>
      <c r="U571" s="9"/>
      <c r="V571" s="28"/>
    </row>
    <row r="572" spans="1:22" ht="46.5" customHeight="1" x14ac:dyDescent="0.2">
      <c r="A572" s="41"/>
      <c r="B572" s="15" t="s">
        <v>1719</v>
      </c>
      <c r="C572" s="9" t="s">
        <v>10</v>
      </c>
      <c r="D572" s="9">
        <v>0.6</v>
      </c>
      <c r="E572" s="9">
        <v>1970</v>
      </c>
      <c r="F572" s="9" t="s">
        <v>1047</v>
      </c>
      <c r="G572" s="28"/>
      <c r="H572" s="28" t="s">
        <v>11</v>
      </c>
      <c r="I572" s="28"/>
      <c r="J572" s="9">
        <v>6</v>
      </c>
      <c r="K572" s="10" t="s">
        <v>12</v>
      </c>
      <c r="L572" s="9">
        <v>160</v>
      </c>
      <c r="M572" s="44" t="s">
        <v>1721</v>
      </c>
      <c r="N572" s="40"/>
      <c r="O572" s="40"/>
      <c r="P572" s="40"/>
      <c r="Q572" s="40"/>
      <c r="R572" s="40"/>
      <c r="S572" s="40"/>
      <c r="T572" s="40"/>
      <c r="U572" s="40"/>
      <c r="V572" s="28" t="s">
        <v>1346</v>
      </c>
    </row>
    <row r="573" spans="1:22" ht="39" customHeight="1" x14ac:dyDescent="0.2">
      <c r="A573" s="41"/>
      <c r="B573" s="15" t="s">
        <v>2198</v>
      </c>
      <c r="C573" s="9" t="s">
        <v>2199</v>
      </c>
      <c r="D573" s="9">
        <v>0.17</v>
      </c>
      <c r="E573" s="9">
        <v>2013</v>
      </c>
      <c r="F573" s="9" t="s">
        <v>59</v>
      </c>
      <c r="G573" s="28"/>
      <c r="H573" s="28"/>
      <c r="I573" s="28"/>
      <c r="J573" s="9"/>
      <c r="K573" s="28"/>
      <c r="L573" s="9"/>
      <c r="M573" s="30" t="s">
        <v>1213</v>
      </c>
      <c r="N573" s="9" t="s">
        <v>1080</v>
      </c>
      <c r="O573" s="9" t="s">
        <v>1081</v>
      </c>
      <c r="P573" s="9">
        <v>0.88</v>
      </c>
      <c r="Q573" s="9">
        <v>2014</v>
      </c>
      <c r="R573" s="9" t="s">
        <v>1082</v>
      </c>
      <c r="S573" s="9">
        <v>13</v>
      </c>
      <c r="T573" s="9">
        <v>3</v>
      </c>
      <c r="U573" s="9">
        <v>16</v>
      </c>
      <c r="V573" s="28" t="s">
        <v>1346</v>
      </c>
    </row>
    <row r="574" spans="1:22" ht="25.15" customHeight="1" x14ac:dyDescent="0.2">
      <c r="A574" s="41"/>
      <c r="B574" s="15"/>
      <c r="C574" s="9"/>
      <c r="D574" s="9"/>
      <c r="E574" s="9"/>
      <c r="F574" s="9"/>
      <c r="G574" s="28"/>
      <c r="H574" s="28"/>
      <c r="I574" s="28"/>
      <c r="J574" s="9"/>
      <c r="K574" s="28"/>
      <c r="L574" s="9"/>
      <c r="M574" s="30" t="s">
        <v>1213</v>
      </c>
      <c r="N574" s="9" t="s">
        <v>1080</v>
      </c>
      <c r="O574" s="9" t="s">
        <v>13</v>
      </c>
      <c r="P574" s="9">
        <v>1.55</v>
      </c>
      <c r="Q574" s="9">
        <v>1971</v>
      </c>
      <c r="R574" s="9" t="s">
        <v>14</v>
      </c>
      <c r="S574" s="9">
        <v>22</v>
      </c>
      <c r="T574" s="9">
        <v>13</v>
      </c>
      <c r="U574" s="9">
        <v>35</v>
      </c>
      <c r="V574" s="28" t="s">
        <v>1346</v>
      </c>
    </row>
    <row r="575" spans="1:22" ht="30" customHeight="1" x14ac:dyDescent="0.2">
      <c r="A575" s="41"/>
      <c r="B575" s="15" t="s">
        <v>1718</v>
      </c>
      <c r="C575" s="2" t="s">
        <v>81</v>
      </c>
      <c r="D575" s="2">
        <v>0.05</v>
      </c>
      <c r="E575" s="2">
        <v>1988</v>
      </c>
      <c r="F575" s="2" t="s">
        <v>45</v>
      </c>
      <c r="G575" s="28"/>
      <c r="H575" s="28"/>
      <c r="I575" s="28"/>
      <c r="J575" s="9"/>
      <c r="K575" s="28"/>
      <c r="L575" s="9"/>
      <c r="M575" s="30"/>
      <c r="N575" s="9"/>
      <c r="O575" s="9"/>
      <c r="P575" s="9"/>
      <c r="Q575" s="9"/>
      <c r="R575" s="9"/>
      <c r="S575" s="9"/>
      <c r="T575" s="9"/>
      <c r="U575" s="9"/>
      <c r="V575" s="28" t="s">
        <v>1346</v>
      </c>
    </row>
    <row r="576" spans="1:22" ht="25.5" x14ac:dyDescent="0.2">
      <c r="A576" s="41"/>
      <c r="B576" s="15" t="s">
        <v>1720</v>
      </c>
      <c r="C576" s="9" t="s">
        <v>15</v>
      </c>
      <c r="D576" s="9">
        <v>0.54400000000000004</v>
      </c>
      <c r="E576" s="9">
        <v>1981</v>
      </c>
      <c r="F576" s="9" t="s">
        <v>1046</v>
      </c>
      <c r="G576" s="28"/>
      <c r="H576" s="9">
        <v>6</v>
      </c>
      <c r="I576" s="9">
        <v>1</v>
      </c>
      <c r="J576" s="9">
        <v>7</v>
      </c>
      <c r="K576" s="9" t="s">
        <v>1048</v>
      </c>
      <c r="L576" s="9">
        <v>100</v>
      </c>
      <c r="M576" s="30"/>
      <c r="N576" s="9"/>
      <c r="O576" s="9"/>
      <c r="P576" s="9"/>
      <c r="Q576" s="9"/>
      <c r="R576" s="9"/>
      <c r="S576" s="9"/>
      <c r="T576" s="9"/>
      <c r="U576" s="9"/>
      <c r="V576" s="28" t="s">
        <v>1723</v>
      </c>
    </row>
    <row r="577" spans="1:22" ht="14.25" x14ac:dyDescent="0.2">
      <c r="A577" s="28">
        <v>14</v>
      </c>
      <c r="B577" s="42"/>
      <c r="C577" s="847" t="s">
        <v>82</v>
      </c>
      <c r="D577" s="847"/>
      <c r="E577" s="847"/>
      <c r="F577" s="847"/>
      <c r="G577" s="847"/>
      <c r="H577" s="847"/>
      <c r="I577" s="847"/>
      <c r="J577" s="847"/>
      <c r="K577" s="847"/>
      <c r="L577" s="847"/>
      <c r="M577" s="30"/>
      <c r="N577" s="9"/>
      <c r="O577" s="9"/>
      <c r="P577" s="9"/>
      <c r="Q577" s="9"/>
      <c r="R577" s="9"/>
      <c r="S577" s="9"/>
      <c r="T577" s="9"/>
      <c r="U577" s="9"/>
      <c r="V577" s="28"/>
    </row>
    <row r="578" spans="1:22" ht="47.25" customHeight="1" x14ac:dyDescent="0.2">
      <c r="A578" s="41"/>
      <c r="B578" s="15" t="s">
        <v>1725</v>
      </c>
      <c r="C578" s="2" t="s">
        <v>83</v>
      </c>
      <c r="D578" s="2">
        <v>1.5</v>
      </c>
      <c r="E578" s="9">
        <v>1986</v>
      </c>
      <c r="F578" s="9" t="s">
        <v>59</v>
      </c>
      <c r="G578" s="9" t="s">
        <v>1724</v>
      </c>
      <c r="H578" s="28"/>
      <c r="I578" s="28"/>
      <c r="J578" s="28"/>
      <c r="K578" s="3" t="s">
        <v>663</v>
      </c>
      <c r="L578" s="9" t="s">
        <v>454</v>
      </c>
      <c r="M578" s="39"/>
      <c r="N578" s="40"/>
      <c r="O578" s="40"/>
      <c r="P578" s="40"/>
      <c r="Q578" s="40"/>
      <c r="R578" s="40"/>
      <c r="S578" s="9"/>
      <c r="T578" s="9"/>
      <c r="U578" s="9"/>
      <c r="V578" s="28" t="s">
        <v>1346</v>
      </c>
    </row>
    <row r="579" spans="1:22" ht="31.5" customHeight="1" x14ac:dyDescent="0.2">
      <c r="A579" s="41"/>
      <c r="B579" s="15"/>
      <c r="C579" s="2"/>
      <c r="D579" s="2"/>
      <c r="E579" s="9"/>
      <c r="F579" s="9"/>
      <c r="G579" s="9"/>
      <c r="H579" s="28"/>
      <c r="I579" s="28"/>
      <c r="J579" s="28"/>
      <c r="K579" s="28" t="s">
        <v>664</v>
      </c>
      <c r="L579" s="9"/>
      <c r="M579" s="11" t="s">
        <v>1727</v>
      </c>
      <c r="N579" s="4" t="s">
        <v>665</v>
      </c>
      <c r="O579" s="4" t="s">
        <v>666</v>
      </c>
      <c r="P579" s="4">
        <v>0.40200000000000002</v>
      </c>
      <c r="Q579" s="12">
        <v>31747</v>
      </c>
      <c r="R579" s="4" t="s">
        <v>342</v>
      </c>
      <c r="S579" s="9"/>
      <c r="T579" s="9"/>
      <c r="U579" s="9"/>
      <c r="V579" s="28" t="s">
        <v>1346</v>
      </c>
    </row>
    <row r="580" spans="1:22" ht="36" x14ac:dyDescent="0.2">
      <c r="A580" s="41"/>
      <c r="B580" s="15" t="s">
        <v>1726</v>
      </c>
      <c r="C580" s="2" t="s">
        <v>109</v>
      </c>
      <c r="D580" s="2">
        <v>1.5</v>
      </c>
      <c r="E580" s="9">
        <v>1986</v>
      </c>
      <c r="F580" s="9" t="s">
        <v>59</v>
      </c>
      <c r="G580" s="9"/>
      <c r="H580" s="28"/>
      <c r="I580" s="28"/>
      <c r="J580" s="28"/>
      <c r="L580" s="28"/>
      <c r="M580" s="11" t="s">
        <v>1728</v>
      </c>
      <c r="N580" s="4" t="s">
        <v>665</v>
      </c>
      <c r="O580" s="4" t="s">
        <v>667</v>
      </c>
      <c r="P580" s="4">
        <v>0.21199999999999999</v>
      </c>
      <c r="Q580" s="12">
        <v>31747</v>
      </c>
      <c r="R580" s="4" t="s">
        <v>342</v>
      </c>
      <c r="S580" s="9"/>
      <c r="T580" s="9"/>
      <c r="U580" s="9"/>
      <c r="V580" s="28" t="s">
        <v>1346</v>
      </c>
    </row>
    <row r="581" spans="1:22" ht="36" x14ac:dyDescent="0.2">
      <c r="A581" s="41"/>
      <c r="B581" s="15"/>
      <c r="C581" s="2"/>
      <c r="D581" s="2"/>
      <c r="E581" s="9"/>
      <c r="F581" s="9"/>
      <c r="G581" s="9"/>
      <c r="H581" s="28"/>
      <c r="I581" s="28"/>
      <c r="J581" s="28"/>
      <c r="K581" s="28"/>
      <c r="L581" s="28"/>
      <c r="M581" s="11" t="s">
        <v>1729</v>
      </c>
      <c r="N581" s="4" t="s">
        <v>665</v>
      </c>
      <c r="O581" s="4" t="s">
        <v>668</v>
      </c>
      <c r="P581" s="4">
        <v>5.1999999999999998E-2</v>
      </c>
      <c r="Q581" s="12">
        <v>32843</v>
      </c>
      <c r="R581" s="4" t="s">
        <v>393</v>
      </c>
      <c r="S581" s="9"/>
      <c r="T581" s="9"/>
      <c r="U581" s="9"/>
      <c r="V581" s="28" t="s">
        <v>1346</v>
      </c>
    </row>
    <row r="582" spans="1:22" ht="36" x14ac:dyDescent="0.2">
      <c r="A582" s="41"/>
      <c r="B582" s="15"/>
      <c r="C582" s="2"/>
      <c r="D582" s="2"/>
      <c r="E582" s="9"/>
      <c r="F582" s="9"/>
      <c r="G582" s="9"/>
      <c r="H582" s="28"/>
      <c r="I582" s="28"/>
      <c r="J582" s="28"/>
      <c r="K582" s="28"/>
      <c r="L582" s="28"/>
      <c r="M582" s="11" t="s">
        <v>1730</v>
      </c>
      <c r="N582" s="4" t="s">
        <v>665</v>
      </c>
      <c r="O582" s="4" t="s">
        <v>669</v>
      </c>
      <c r="P582" s="4">
        <v>0.214</v>
      </c>
      <c r="Q582" s="12">
        <v>32843</v>
      </c>
      <c r="R582" s="4" t="s">
        <v>290</v>
      </c>
      <c r="S582" s="9"/>
      <c r="T582" s="9"/>
      <c r="U582" s="9"/>
      <c r="V582" s="28" t="s">
        <v>1346</v>
      </c>
    </row>
    <row r="583" spans="1:22" ht="36" x14ac:dyDescent="0.2">
      <c r="A583" s="41"/>
      <c r="B583" s="15"/>
      <c r="C583" s="2"/>
      <c r="D583" s="2"/>
      <c r="E583" s="9"/>
      <c r="F583" s="9"/>
      <c r="G583" s="9"/>
      <c r="H583" s="28"/>
      <c r="I583" s="28"/>
      <c r="J583" s="28"/>
      <c r="K583" s="28"/>
      <c r="L583" s="28"/>
      <c r="M583" s="11" t="s">
        <v>1731</v>
      </c>
      <c r="N583" s="4" t="s">
        <v>665</v>
      </c>
      <c r="O583" s="4" t="s">
        <v>670</v>
      </c>
      <c r="P583" s="4">
        <v>0.245</v>
      </c>
      <c r="Q583" s="12">
        <v>32843</v>
      </c>
      <c r="R583" s="4" t="s">
        <v>582</v>
      </c>
      <c r="S583" s="9"/>
      <c r="T583" s="9"/>
      <c r="U583" s="9"/>
      <c r="V583" s="28" t="s">
        <v>1346</v>
      </c>
    </row>
    <row r="584" spans="1:22" ht="36" x14ac:dyDescent="0.2">
      <c r="A584" s="41"/>
      <c r="B584" s="15"/>
      <c r="C584" s="2"/>
      <c r="D584" s="2"/>
      <c r="E584" s="9"/>
      <c r="F584" s="9"/>
      <c r="G584" s="9"/>
      <c r="H584" s="28"/>
      <c r="I584" s="28"/>
      <c r="J584" s="28"/>
      <c r="K584" s="28"/>
      <c r="L584" s="28"/>
      <c r="M584" s="11" t="s">
        <v>1732</v>
      </c>
      <c r="N584" s="4" t="s">
        <v>665</v>
      </c>
      <c r="O584" s="4" t="s">
        <v>671</v>
      </c>
      <c r="P584" s="4">
        <v>0.25800000000000001</v>
      </c>
      <c r="Q584" s="12">
        <v>32843</v>
      </c>
      <c r="R584" s="4" t="s">
        <v>221</v>
      </c>
      <c r="S584" s="9"/>
      <c r="T584" s="9"/>
      <c r="U584" s="9"/>
      <c r="V584" s="28" t="s">
        <v>1346</v>
      </c>
    </row>
    <row r="585" spans="1:22" ht="36" x14ac:dyDescent="0.2">
      <c r="A585" s="41"/>
      <c r="B585" s="15"/>
      <c r="C585" s="2"/>
      <c r="D585" s="2"/>
      <c r="E585" s="9"/>
      <c r="F585" s="9"/>
      <c r="G585" s="9"/>
      <c r="H585" s="28"/>
      <c r="I585" s="28"/>
      <c r="J585" s="28"/>
      <c r="K585" s="28"/>
      <c r="L585" s="28"/>
      <c r="M585" s="11" t="s">
        <v>1733</v>
      </c>
      <c r="N585" s="4" t="s">
        <v>665</v>
      </c>
      <c r="O585" s="4" t="s">
        <v>672</v>
      </c>
      <c r="P585" s="4">
        <v>6.7000000000000004E-2</v>
      </c>
      <c r="Q585" s="12">
        <v>32843</v>
      </c>
      <c r="R585" s="4" t="s">
        <v>221</v>
      </c>
      <c r="S585" s="9"/>
      <c r="T585" s="9"/>
      <c r="U585" s="9"/>
      <c r="V585" s="28" t="s">
        <v>1346</v>
      </c>
    </row>
    <row r="586" spans="1:22" ht="36" x14ac:dyDescent="0.2">
      <c r="A586" s="41"/>
      <c r="B586" s="15"/>
      <c r="C586" s="2"/>
      <c r="D586" s="2"/>
      <c r="E586" s="9"/>
      <c r="F586" s="9"/>
      <c r="G586" s="9"/>
      <c r="H586" s="28"/>
      <c r="I586" s="28"/>
      <c r="J586" s="28"/>
      <c r="K586" s="28"/>
      <c r="L586" s="28"/>
      <c r="M586" s="11" t="s">
        <v>1734</v>
      </c>
      <c r="N586" s="4" t="s">
        <v>665</v>
      </c>
      <c r="O586" s="4" t="s">
        <v>673</v>
      </c>
      <c r="P586" s="4">
        <v>0.11</v>
      </c>
      <c r="Q586" s="12">
        <v>32843</v>
      </c>
      <c r="R586" s="4" t="s">
        <v>221</v>
      </c>
      <c r="S586" s="9"/>
      <c r="T586" s="9"/>
      <c r="U586" s="9"/>
      <c r="V586" s="28" t="s">
        <v>1346</v>
      </c>
    </row>
    <row r="587" spans="1:22" ht="36" x14ac:dyDescent="0.2">
      <c r="A587" s="41"/>
      <c r="B587" s="15"/>
      <c r="C587" s="2"/>
      <c r="D587" s="2"/>
      <c r="E587" s="9"/>
      <c r="F587" s="9"/>
      <c r="G587" s="9"/>
      <c r="H587" s="28"/>
      <c r="I587" s="28"/>
      <c r="J587" s="28"/>
      <c r="K587" s="28"/>
      <c r="L587" s="28"/>
      <c r="M587" s="11" t="s">
        <v>1735</v>
      </c>
      <c r="N587" s="4" t="s">
        <v>665</v>
      </c>
      <c r="O587" s="4" t="s">
        <v>674</v>
      </c>
      <c r="P587" s="4">
        <v>6.8000000000000005E-2</v>
      </c>
      <c r="Q587" s="12">
        <v>33208</v>
      </c>
      <c r="R587" s="4" t="s">
        <v>683</v>
      </c>
      <c r="S587" s="9"/>
      <c r="T587" s="9"/>
      <c r="U587" s="9"/>
      <c r="V587" s="28" t="s">
        <v>1346</v>
      </c>
    </row>
    <row r="588" spans="1:22" ht="36" x14ac:dyDescent="0.2">
      <c r="A588" s="41"/>
      <c r="B588" s="15"/>
      <c r="C588" s="2"/>
      <c r="D588" s="2"/>
      <c r="E588" s="9"/>
      <c r="F588" s="9"/>
      <c r="G588" s="9"/>
      <c r="H588" s="28"/>
      <c r="I588" s="28"/>
      <c r="J588" s="28"/>
      <c r="K588" s="28"/>
      <c r="L588" s="28"/>
      <c r="M588" s="11" t="s">
        <v>1736</v>
      </c>
      <c r="N588" s="4" t="s">
        <v>665</v>
      </c>
      <c r="O588" s="4" t="s">
        <v>675</v>
      </c>
      <c r="P588" s="4">
        <v>8.2000000000000003E-2</v>
      </c>
      <c r="Q588" s="12">
        <v>24442</v>
      </c>
      <c r="R588" s="4" t="s">
        <v>221</v>
      </c>
      <c r="S588" s="9"/>
      <c r="T588" s="9"/>
      <c r="U588" s="9"/>
      <c r="V588" s="28" t="s">
        <v>1346</v>
      </c>
    </row>
    <row r="589" spans="1:22" ht="36" x14ac:dyDescent="0.2">
      <c r="A589" s="41"/>
      <c r="B589" s="15"/>
      <c r="C589" s="2"/>
      <c r="D589" s="2"/>
      <c r="E589" s="9"/>
      <c r="F589" s="9"/>
      <c r="G589" s="9"/>
      <c r="H589" s="28"/>
      <c r="I589" s="28"/>
      <c r="J589" s="28"/>
      <c r="K589" s="28"/>
      <c r="L589" s="28"/>
      <c r="M589" s="11" t="s">
        <v>1737</v>
      </c>
      <c r="N589" s="4" t="s">
        <v>665</v>
      </c>
      <c r="O589" s="4" t="s">
        <v>676</v>
      </c>
      <c r="P589" s="4">
        <v>7.1999999999999995E-2</v>
      </c>
      <c r="Q589" s="12">
        <v>37361</v>
      </c>
      <c r="R589" s="4" t="s">
        <v>221</v>
      </c>
      <c r="S589" s="9"/>
      <c r="T589" s="9"/>
      <c r="U589" s="9"/>
      <c r="V589" s="28" t="s">
        <v>1346</v>
      </c>
    </row>
    <row r="590" spans="1:22" ht="36" x14ac:dyDescent="0.2">
      <c r="A590" s="41"/>
      <c r="B590" s="15"/>
      <c r="C590" s="2"/>
      <c r="D590" s="2"/>
      <c r="E590" s="9"/>
      <c r="F590" s="9"/>
      <c r="G590" s="9"/>
      <c r="H590" s="28"/>
      <c r="I590" s="28"/>
      <c r="J590" s="28"/>
      <c r="K590" s="28"/>
      <c r="L590" s="28"/>
      <c r="M590" s="11" t="s">
        <v>1738</v>
      </c>
      <c r="N590" s="4" t="s">
        <v>665</v>
      </c>
      <c r="O590" s="4" t="s">
        <v>677</v>
      </c>
      <c r="P590" s="4">
        <v>6.2E-2</v>
      </c>
      <c r="Q590" s="13">
        <v>1989</v>
      </c>
      <c r="R590" s="4" t="s">
        <v>221</v>
      </c>
      <c r="S590" s="9"/>
      <c r="T590" s="9"/>
      <c r="U590" s="9"/>
      <c r="V590" s="28" t="s">
        <v>1346</v>
      </c>
    </row>
    <row r="591" spans="1:22" ht="36" x14ac:dyDescent="0.2">
      <c r="A591" s="41"/>
      <c r="B591" s="15"/>
      <c r="C591" s="2"/>
      <c r="D591" s="2"/>
      <c r="E591" s="9"/>
      <c r="F591" s="9"/>
      <c r="G591" s="9"/>
      <c r="H591" s="28"/>
      <c r="I591" s="28"/>
      <c r="J591" s="28"/>
      <c r="K591" s="28"/>
      <c r="L591" s="28"/>
      <c r="M591" s="11" t="s">
        <v>1739</v>
      </c>
      <c r="N591" s="4" t="s">
        <v>665</v>
      </c>
      <c r="O591" s="4" t="s">
        <v>677</v>
      </c>
      <c r="P591" s="4">
        <v>6.2E-2</v>
      </c>
      <c r="Q591" s="13">
        <v>1989</v>
      </c>
      <c r="R591" s="4" t="s">
        <v>221</v>
      </c>
      <c r="S591" s="9"/>
      <c r="T591" s="9"/>
      <c r="U591" s="9"/>
      <c r="V591" s="28" t="s">
        <v>1346</v>
      </c>
    </row>
    <row r="592" spans="1:22" ht="36" x14ac:dyDescent="0.2">
      <c r="A592" s="41"/>
      <c r="B592" s="15"/>
      <c r="C592" s="2"/>
      <c r="D592" s="2"/>
      <c r="E592" s="9"/>
      <c r="F592" s="9"/>
      <c r="G592" s="9"/>
      <c r="H592" s="28"/>
      <c r="I592" s="28"/>
      <c r="J592" s="28"/>
      <c r="K592" s="28"/>
      <c r="L592" s="28"/>
      <c r="M592" s="11" t="s">
        <v>1740</v>
      </c>
      <c r="N592" s="4" t="s">
        <v>665</v>
      </c>
      <c r="O592" s="4" t="s">
        <v>678</v>
      </c>
      <c r="P592" s="4">
        <v>4.3999999999999997E-2</v>
      </c>
      <c r="Q592" s="13">
        <v>1989</v>
      </c>
      <c r="R592" s="4" t="s">
        <v>291</v>
      </c>
      <c r="S592" s="9"/>
      <c r="T592" s="9"/>
      <c r="U592" s="9"/>
      <c r="V592" s="28" t="s">
        <v>1346</v>
      </c>
    </row>
    <row r="593" spans="1:22" ht="36" x14ac:dyDescent="0.2">
      <c r="A593" s="41"/>
      <c r="B593" s="15"/>
      <c r="C593" s="2"/>
      <c r="D593" s="2"/>
      <c r="E593" s="9"/>
      <c r="F593" s="9"/>
      <c r="G593" s="9"/>
      <c r="H593" s="28"/>
      <c r="I593" s="28"/>
      <c r="J593" s="28"/>
      <c r="K593" s="28"/>
      <c r="L593" s="28"/>
      <c r="M593" s="11" t="s">
        <v>1741</v>
      </c>
      <c r="N593" s="4" t="s">
        <v>665</v>
      </c>
      <c r="O593" s="4" t="s">
        <v>678</v>
      </c>
      <c r="P593" s="4">
        <v>4.3999999999999997E-2</v>
      </c>
      <c r="Q593" s="13">
        <v>1989</v>
      </c>
      <c r="R593" s="4" t="s">
        <v>291</v>
      </c>
      <c r="S593" s="9"/>
      <c r="T593" s="9"/>
      <c r="U593" s="9"/>
      <c r="V593" s="28" t="s">
        <v>1346</v>
      </c>
    </row>
    <row r="594" spans="1:22" ht="36" x14ac:dyDescent="0.2">
      <c r="A594" s="41"/>
      <c r="B594" s="15"/>
      <c r="C594" s="2"/>
      <c r="D594" s="2"/>
      <c r="E594" s="9"/>
      <c r="F594" s="9"/>
      <c r="G594" s="9"/>
      <c r="H594" s="28"/>
      <c r="I594" s="28"/>
      <c r="J594" s="28"/>
      <c r="K594" s="28"/>
      <c r="L594" s="28"/>
      <c r="M594" s="11" t="s">
        <v>1742</v>
      </c>
      <c r="N594" s="4" t="s">
        <v>665</v>
      </c>
      <c r="O594" s="4" t="s">
        <v>679</v>
      </c>
      <c r="P594" s="4">
        <v>4.2999999999999997E-2</v>
      </c>
      <c r="Q594" s="13">
        <v>1982</v>
      </c>
      <c r="R594" s="4" t="s">
        <v>354</v>
      </c>
      <c r="S594" s="9"/>
      <c r="T594" s="9"/>
      <c r="U594" s="9"/>
      <c r="V594" s="28" t="s">
        <v>1346</v>
      </c>
    </row>
    <row r="595" spans="1:22" ht="36" x14ac:dyDescent="0.2">
      <c r="A595" s="41"/>
      <c r="B595" s="15"/>
      <c r="C595" s="2"/>
      <c r="D595" s="2"/>
      <c r="E595" s="9"/>
      <c r="F595" s="9"/>
      <c r="G595" s="9"/>
      <c r="H595" s="28"/>
      <c r="I595" s="28"/>
      <c r="J595" s="28"/>
      <c r="K595" s="28"/>
      <c r="L595" s="28"/>
      <c r="M595" s="11" t="s">
        <v>1743</v>
      </c>
      <c r="N595" s="4" t="s">
        <v>665</v>
      </c>
      <c r="O595" s="4" t="s">
        <v>679</v>
      </c>
      <c r="P595" s="4">
        <v>4.2999999999999997E-2</v>
      </c>
      <c r="Q595" s="13">
        <v>1982</v>
      </c>
      <c r="R595" s="4" t="s">
        <v>354</v>
      </c>
      <c r="S595" s="9"/>
      <c r="T595" s="9"/>
      <c r="U595" s="9"/>
      <c r="V595" s="28" t="s">
        <v>1346</v>
      </c>
    </row>
    <row r="596" spans="1:22" ht="36" x14ac:dyDescent="0.2">
      <c r="A596" s="41"/>
      <c r="B596" s="15"/>
      <c r="C596" s="2"/>
      <c r="D596" s="2"/>
      <c r="E596" s="9"/>
      <c r="F596" s="9"/>
      <c r="G596" s="9"/>
      <c r="H596" s="28"/>
      <c r="I596" s="28"/>
      <c r="J596" s="28"/>
      <c r="K596" s="28"/>
      <c r="L596" s="28"/>
      <c r="M596" s="11" t="s">
        <v>1744</v>
      </c>
      <c r="N596" s="4" t="s">
        <v>665</v>
      </c>
      <c r="O596" s="4" t="s">
        <v>680</v>
      </c>
      <c r="P596" s="4">
        <v>0.16400000000000001</v>
      </c>
      <c r="Q596" s="13">
        <v>2001</v>
      </c>
      <c r="R596" s="4" t="s">
        <v>290</v>
      </c>
      <c r="S596" s="9"/>
      <c r="T596" s="9"/>
      <c r="U596" s="9"/>
      <c r="V596" s="28" t="s">
        <v>1346</v>
      </c>
    </row>
    <row r="597" spans="1:22" ht="32.450000000000003" customHeight="1" x14ac:dyDescent="0.2">
      <c r="A597" s="41"/>
      <c r="B597" s="15"/>
      <c r="C597" s="2"/>
      <c r="D597" s="2"/>
      <c r="E597" s="9"/>
      <c r="F597" s="9"/>
      <c r="G597" s="9"/>
      <c r="H597" s="28"/>
      <c r="I597" s="28"/>
      <c r="J597" s="28"/>
      <c r="K597" s="28"/>
      <c r="L597" s="28"/>
      <c r="M597" s="11" t="s">
        <v>1745</v>
      </c>
      <c r="N597" s="4" t="s">
        <v>665</v>
      </c>
      <c r="O597" s="4" t="s">
        <v>681</v>
      </c>
      <c r="P597" s="4">
        <v>7.1999999999999995E-2</v>
      </c>
      <c r="Q597" s="13">
        <v>1989</v>
      </c>
      <c r="R597" s="4" t="s">
        <v>683</v>
      </c>
      <c r="S597" s="9"/>
      <c r="T597" s="9"/>
      <c r="U597" s="9"/>
      <c r="V597" s="28" t="s">
        <v>1346</v>
      </c>
    </row>
    <row r="598" spans="1:22" ht="31.15" customHeight="1" x14ac:dyDescent="0.2">
      <c r="A598" s="41"/>
      <c r="B598" s="15"/>
      <c r="C598" s="2"/>
      <c r="D598" s="2"/>
      <c r="E598" s="9"/>
      <c r="F598" s="9"/>
      <c r="G598" s="9"/>
      <c r="H598" s="28"/>
      <c r="I598" s="28"/>
      <c r="J598" s="28"/>
      <c r="K598" s="28"/>
      <c r="L598" s="28"/>
      <c r="M598" s="11" t="s">
        <v>1746</v>
      </c>
      <c r="N598" s="4" t="s">
        <v>665</v>
      </c>
      <c r="O598" s="4" t="s">
        <v>682</v>
      </c>
      <c r="P598" s="4">
        <v>7.1999999999999995E-2</v>
      </c>
      <c r="Q598" s="4">
        <v>2003</v>
      </c>
      <c r="R598" s="4" t="s">
        <v>221</v>
      </c>
      <c r="S598" s="9"/>
      <c r="T598" s="9"/>
      <c r="U598" s="9"/>
      <c r="V598" s="28" t="s">
        <v>1346</v>
      </c>
    </row>
    <row r="599" spans="1:22" ht="20.45" customHeight="1" x14ac:dyDescent="0.2">
      <c r="A599" s="41"/>
      <c r="B599" s="15"/>
      <c r="C599" s="2"/>
      <c r="D599" s="2"/>
      <c r="E599" s="9"/>
      <c r="F599" s="9"/>
      <c r="G599" s="9"/>
      <c r="H599" s="28"/>
      <c r="I599" s="28"/>
      <c r="J599" s="28"/>
      <c r="K599" s="28"/>
      <c r="L599" s="28"/>
      <c r="M599" s="30"/>
      <c r="N599" s="9"/>
      <c r="O599" s="9"/>
      <c r="P599" s="9"/>
      <c r="Q599" s="9"/>
      <c r="R599" s="9"/>
      <c r="S599" s="9"/>
      <c r="T599" s="9"/>
      <c r="U599" s="9"/>
      <c r="V599" s="28"/>
    </row>
    <row r="600" spans="1:22" x14ac:dyDescent="0.2">
      <c r="A600" s="43"/>
      <c r="B600" s="15"/>
      <c r="C600" s="2"/>
      <c r="D600" s="2"/>
      <c r="E600" s="9"/>
      <c r="F600" s="9"/>
      <c r="G600" s="9"/>
      <c r="H600" s="28"/>
      <c r="I600" s="28"/>
      <c r="J600" s="28"/>
      <c r="K600" s="28"/>
      <c r="L600" s="28"/>
      <c r="M600" s="30"/>
      <c r="N600" s="9"/>
      <c r="O600" s="9"/>
      <c r="P600" s="9"/>
      <c r="Q600" s="9"/>
      <c r="R600" s="9"/>
      <c r="S600" s="9"/>
      <c r="T600" s="9"/>
      <c r="U600" s="9"/>
      <c r="V600" s="28"/>
    </row>
    <row r="601" spans="1:22" x14ac:dyDescent="0.2">
      <c r="A601" s="41">
        <v>15</v>
      </c>
      <c r="B601" s="38"/>
      <c r="C601" s="842" t="s">
        <v>84</v>
      </c>
      <c r="D601" s="843"/>
      <c r="E601" s="843"/>
      <c r="F601" s="843"/>
      <c r="G601" s="843"/>
      <c r="H601" s="843"/>
      <c r="I601" s="843"/>
      <c r="J601" s="843"/>
      <c r="K601" s="843"/>
      <c r="L601" s="843"/>
      <c r="M601" s="30"/>
      <c r="N601" s="9"/>
      <c r="O601" s="9"/>
      <c r="P601" s="9"/>
      <c r="Q601" s="9"/>
      <c r="R601" s="9"/>
      <c r="S601" s="9"/>
      <c r="T601" s="9"/>
      <c r="U601" s="9"/>
      <c r="V601" s="28"/>
    </row>
    <row r="602" spans="1:22" ht="42" customHeight="1" x14ac:dyDescent="0.2">
      <c r="A602" s="37"/>
      <c r="B602" s="15" t="s">
        <v>1810</v>
      </c>
      <c r="C602" s="2" t="s">
        <v>172</v>
      </c>
      <c r="D602" s="2">
        <v>0.71299999999999997</v>
      </c>
      <c r="E602" s="2">
        <v>1974</v>
      </c>
      <c r="F602" s="2" t="s">
        <v>59</v>
      </c>
      <c r="G602" s="2" t="s">
        <v>1138</v>
      </c>
      <c r="H602" s="28"/>
      <c r="I602" s="28"/>
      <c r="J602" s="28"/>
      <c r="K602" s="3" t="s">
        <v>684</v>
      </c>
      <c r="L602" s="9" t="s">
        <v>454</v>
      </c>
      <c r="M602" s="44" t="s">
        <v>1747</v>
      </c>
      <c r="N602" s="40"/>
      <c r="O602" s="40"/>
      <c r="P602" s="40"/>
      <c r="Q602" s="40"/>
      <c r="R602" s="40"/>
      <c r="S602" s="9"/>
      <c r="T602" s="9"/>
      <c r="U602" s="9"/>
      <c r="V602" s="28" t="s">
        <v>1346</v>
      </c>
    </row>
    <row r="603" spans="1:22" ht="42" customHeight="1" x14ac:dyDescent="0.2">
      <c r="A603" s="41"/>
      <c r="B603" s="15" t="s">
        <v>1811</v>
      </c>
      <c r="C603" s="2" t="s">
        <v>171</v>
      </c>
      <c r="D603" s="2">
        <v>0.215</v>
      </c>
      <c r="E603" s="2">
        <v>1975</v>
      </c>
      <c r="F603" s="2" t="s">
        <v>55</v>
      </c>
      <c r="G603" s="2"/>
      <c r="H603" s="28"/>
      <c r="I603" s="28"/>
      <c r="J603" s="28"/>
      <c r="K603" s="28" t="s">
        <v>685</v>
      </c>
      <c r="L603" s="9"/>
      <c r="M603" s="11" t="s">
        <v>1748</v>
      </c>
      <c r="N603" s="4" t="s">
        <v>686</v>
      </c>
      <c r="O603" s="4" t="s">
        <v>687</v>
      </c>
      <c r="P603" s="4">
        <v>0.05</v>
      </c>
      <c r="Q603" s="12">
        <v>29190</v>
      </c>
      <c r="R603" s="4" t="s">
        <v>221</v>
      </c>
      <c r="S603" s="9"/>
      <c r="T603" s="9"/>
      <c r="U603" s="9"/>
      <c r="V603" s="28" t="s">
        <v>1346</v>
      </c>
    </row>
    <row r="604" spans="1:22" ht="38.25" x14ac:dyDescent="0.2">
      <c r="A604" s="41"/>
      <c r="B604" s="15" t="s">
        <v>1812</v>
      </c>
      <c r="C604" s="2" t="s">
        <v>170</v>
      </c>
      <c r="D604" s="2">
        <v>0.92500000000000004</v>
      </c>
      <c r="E604" s="2">
        <v>1975</v>
      </c>
      <c r="F604" s="2" t="s">
        <v>85</v>
      </c>
      <c r="G604" s="2" t="s">
        <v>1139</v>
      </c>
      <c r="H604" s="28"/>
      <c r="I604" s="28"/>
      <c r="J604" s="28"/>
      <c r="L604" s="28"/>
      <c r="M604" s="11" t="s">
        <v>1749</v>
      </c>
      <c r="N604" s="4" t="s">
        <v>686</v>
      </c>
      <c r="O604" s="4" t="s">
        <v>688</v>
      </c>
      <c r="P604" s="4">
        <v>5.0999999999999997E-2</v>
      </c>
      <c r="Q604" s="12">
        <v>28460</v>
      </c>
      <c r="R604" s="4" t="s">
        <v>394</v>
      </c>
      <c r="S604" s="9"/>
      <c r="T604" s="9"/>
      <c r="U604" s="9"/>
      <c r="V604" s="28" t="s">
        <v>1346</v>
      </c>
    </row>
    <row r="605" spans="1:22" ht="38.25" x14ac:dyDescent="0.2">
      <c r="A605" s="41"/>
      <c r="B605" s="15" t="s">
        <v>1813</v>
      </c>
      <c r="C605" s="2" t="s">
        <v>169</v>
      </c>
      <c r="D605" s="2">
        <v>0.45800000000000002</v>
      </c>
      <c r="E605" s="2">
        <v>1976</v>
      </c>
      <c r="F605" s="2" t="s">
        <v>45</v>
      </c>
      <c r="G605" s="2" t="s">
        <v>1140</v>
      </c>
      <c r="H605" s="28"/>
      <c r="I605" s="28"/>
      <c r="J605" s="28"/>
      <c r="K605" s="28"/>
      <c r="L605" s="28"/>
      <c r="M605" s="11" t="s">
        <v>1750</v>
      </c>
      <c r="N605" s="4" t="s">
        <v>686</v>
      </c>
      <c r="O605" s="4" t="s">
        <v>689</v>
      </c>
      <c r="P605" s="4">
        <v>0.42</v>
      </c>
      <c r="Q605" s="12">
        <v>33298</v>
      </c>
      <c r="R605" s="4" t="s">
        <v>291</v>
      </c>
      <c r="S605" s="9"/>
      <c r="T605" s="9"/>
      <c r="U605" s="9"/>
      <c r="V605" s="28" t="s">
        <v>1346</v>
      </c>
    </row>
    <row r="606" spans="1:22" ht="36" x14ac:dyDescent="0.2">
      <c r="A606" s="41"/>
      <c r="B606" s="15" t="s">
        <v>1814</v>
      </c>
      <c r="C606" s="2" t="s">
        <v>210</v>
      </c>
      <c r="D606" s="2">
        <v>0.75</v>
      </c>
      <c r="E606" s="2">
        <v>1993</v>
      </c>
      <c r="F606" s="2" t="s">
        <v>42</v>
      </c>
      <c r="G606" s="2"/>
      <c r="H606" s="28"/>
      <c r="I606" s="28"/>
      <c r="J606" s="28"/>
      <c r="K606" s="28"/>
      <c r="L606" s="28"/>
      <c r="M606" s="11" t="s">
        <v>1751</v>
      </c>
      <c r="N606" s="4" t="s">
        <v>686</v>
      </c>
      <c r="O606" s="4" t="s">
        <v>690</v>
      </c>
      <c r="P606" s="4">
        <v>0.14699999999999999</v>
      </c>
      <c r="Q606" s="13">
        <v>1978</v>
      </c>
      <c r="R606" s="4" t="s">
        <v>394</v>
      </c>
      <c r="S606" s="9"/>
      <c r="T606" s="9"/>
      <c r="U606" s="9"/>
      <c r="V606" s="28" t="s">
        <v>1346</v>
      </c>
    </row>
    <row r="607" spans="1:22" ht="38.25" x14ac:dyDescent="0.2">
      <c r="A607" s="41"/>
      <c r="B607" s="15" t="s">
        <v>1815</v>
      </c>
      <c r="C607" s="2" t="s">
        <v>168</v>
      </c>
      <c r="D607" s="2">
        <v>1.444</v>
      </c>
      <c r="E607" s="2">
        <v>1980</v>
      </c>
      <c r="F607" s="2" t="s">
        <v>85</v>
      </c>
      <c r="G607" s="2" t="s">
        <v>1145</v>
      </c>
      <c r="H607" s="28"/>
      <c r="I607" s="28"/>
      <c r="J607" s="28"/>
      <c r="K607" s="28"/>
      <c r="L607" s="28"/>
      <c r="M607" s="11" t="s">
        <v>1752</v>
      </c>
      <c r="N607" s="4" t="s">
        <v>686</v>
      </c>
      <c r="O607" s="4" t="s">
        <v>691</v>
      </c>
      <c r="P607" s="4">
        <v>8.5000000000000006E-2</v>
      </c>
      <c r="Q607" s="13">
        <v>1978</v>
      </c>
      <c r="R607" s="4" t="s">
        <v>221</v>
      </c>
      <c r="S607" s="9"/>
      <c r="T607" s="9"/>
      <c r="U607" s="9"/>
      <c r="V607" s="28" t="s">
        <v>1346</v>
      </c>
    </row>
    <row r="608" spans="1:22" ht="36" x14ac:dyDescent="0.2">
      <c r="A608" s="41"/>
      <c r="B608" s="15" t="s">
        <v>1811</v>
      </c>
      <c r="C608" s="2" t="s">
        <v>167</v>
      </c>
      <c r="D608" s="2">
        <v>0.122</v>
      </c>
      <c r="E608" s="2">
        <v>1984</v>
      </c>
      <c r="F608" s="2" t="s">
        <v>59</v>
      </c>
      <c r="G608" s="2"/>
      <c r="H608" s="28"/>
      <c r="I608" s="28"/>
      <c r="J608" s="28"/>
      <c r="K608" s="28"/>
      <c r="L608" s="28"/>
      <c r="M608" s="11" t="s">
        <v>1753</v>
      </c>
      <c r="N608" s="4" t="s">
        <v>686</v>
      </c>
      <c r="O608" s="4" t="s">
        <v>692</v>
      </c>
      <c r="P608" s="4">
        <v>0.09</v>
      </c>
      <c r="Q608" s="13">
        <v>1978</v>
      </c>
      <c r="R608" s="4" t="s">
        <v>289</v>
      </c>
      <c r="S608" s="9"/>
      <c r="T608" s="9"/>
      <c r="U608" s="9"/>
      <c r="V608" s="28" t="s">
        <v>1346</v>
      </c>
    </row>
    <row r="609" spans="1:22" ht="36" x14ac:dyDescent="0.2">
      <c r="A609" s="41"/>
      <c r="B609" s="15" t="s">
        <v>2116</v>
      </c>
      <c r="C609" s="2" t="s">
        <v>166</v>
      </c>
      <c r="D609" s="2">
        <v>0.47</v>
      </c>
      <c r="E609" s="2">
        <v>1976</v>
      </c>
      <c r="F609" s="2" t="s">
        <v>55</v>
      </c>
      <c r="G609" s="2"/>
      <c r="H609" s="28"/>
      <c r="I609" s="28"/>
      <c r="J609" s="28"/>
      <c r="K609" s="28"/>
      <c r="L609" s="28"/>
      <c r="M609" s="11" t="s">
        <v>1754</v>
      </c>
      <c r="N609" s="4" t="s">
        <v>686</v>
      </c>
      <c r="O609" s="4" t="s">
        <v>693</v>
      </c>
      <c r="P609" s="4">
        <v>8.6999999999999994E-2</v>
      </c>
      <c r="Q609" s="4">
        <v>1969</v>
      </c>
      <c r="R609" s="4" t="s">
        <v>289</v>
      </c>
      <c r="S609" s="9"/>
      <c r="T609" s="9"/>
      <c r="U609" s="9"/>
      <c r="V609" s="28" t="s">
        <v>1346</v>
      </c>
    </row>
    <row r="610" spans="1:22" ht="36" x14ac:dyDescent="0.2">
      <c r="A610" s="41"/>
      <c r="B610" s="15" t="s">
        <v>1815</v>
      </c>
      <c r="C610" s="9" t="s">
        <v>211</v>
      </c>
      <c r="D610" s="2">
        <v>0.44</v>
      </c>
      <c r="E610" s="2">
        <v>1993</v>
      </c>
      <c r="F610" s="2" t="s">
        <v>105</v>
      </c>
      <c r="G610" s="2"/>
      <c r="H610" s="28"/>
      <c r="I610" s="28"/>
      <c r="J610" s="28"/>
      <c r="K610" s="28"/>
      <c r="L610" s="28"/>
      <c r="M610" s="11" t="s">
        <v>1755</v>
      </c>
      <c r="N610" s="4" t="s">
        <v>686</v>
      </c>
      <c r="O610" s="4" t="s">
        <v>694</v>
      </c>
      <c r="P610" s="4">
        <v>8.8999999999999996E-2</v>
      </c>
      <c r="Q610" s="4">
        <v>1969</v>
      </c>
      <c r="R610" s="4" t="s">
        <v>221</v>
      </c>
      <c r="S610" s="9"/>
      <c r="T610" s="9"/>
      <c r="U610" s="9"/>
      <c r="V610" s="28" t="s">
        <v>1346</v>
      </c>
    </row>
    <row r="611" spans="1:22" ht="36" x14ac:dyDescent="0.2">
      <c r="A611" s="41"/>
      <c r="B611" s="45"/>
      <c r="C611" s="40"/>
      <c r="D611" s="46"/>
      <c r="E611" s="46"/>
      <c r="F611" s="40"/>
      <c r="G611" s="46"/>
      <c r="H611" s="28"/>
      <c r="I611" s="28"/>
      <c r="J611" s="28"/>
      <c r="K611" s="28"/>
      <c r="L611" s="28"/>
      <c r="M611" s="11" t="s">
        <v>1756</v>
      </c>
      <c r="N611" s="4" t="s">
        <v>686</v>
      </c>
      <c r="O611" s="4" t="s">
        <v>695</v>
      </c>
      <c r="P611" s="4">
        <v>0.14599999999999999</v>
      </c>
      <c r="Q611" s="4">
        <v>1974</v>
      </c>
      <c r="R611" s="4" t="s">
        <v>403</v>
      </c>
      <c r="S611" s="9"/>
      <c r="T611" s="9"/>
      <c r="U611" s="9"/>
      <c r="V611" s="28" t="s">
        <v>1346</v>
      </c>
    </row>
    <row r="612" spans="1:22" ht="36" x14ac:dyDescent="0.2">
      <c r="A612" s="41"/>
      <c r="B612" s="15"/>
      <c r="C612" s="9"/>
      <c r="D612" s="2"/>
      <c r="E612" s="2"/>
      <c r="F612" s="2"/>
      <c r="G612" s="2"/>
      <c r="H612" s="28"/>
      <c r="I612" s="28"/>
      <c r="J612" s="28"/>
      <c r="K612" s="28"/>
      <c r="L612" s="28"/>
      <c r="M612" s="11" t="s">
        <v>1757</v>
      </c>
      <c r="N612" s="4" t="s">
        <v>686</v>
      </c>
      <c r="O612" s="4" t="s">
        <v>695</v>
      </c>
      <c r="P612" s="4">
        <v>0.14599999999999999</v>
      </c>
      <c r="Q612" s="4">
        <v>1974</v>
      </c>
      <c r="R612" s="4" t="s">
        <v>403</v>
      </c>
      <c r="S612" s="9"/>
      <c r="T612" s="9"/>
      <c r="U612" s="9"/>
      <c r="V612" s="28" t="s">
        <v>1346</v>
      </c>
    </row>
    <row r="613" spans="1:22" ht="36" x14ac:dyDescent="0.2">
      <c r="A613" s="41"/>
      <c r="B613" s="15"/>
      <c r="C613" s="9"/>
      <c r="D613" s="2"/>
      <c r="E613" s="2"/>
      <c r="F613" s="2"/>
      <c r="G613" s="2"/>
      <c r="H613" s="28"/>
      <c r="I613" s="28"/>
      <c r="J613" s="28"/>
      <c r="K613" s="28"/>
      <c r="L613" s="28"/>
      <c r="M613" s="11" t="s">
        <v>1758</v>
      </c>
      <c r="N613" s="4" t="s">
        <v>686</v>
      </c>
      <c r="O613" s="4" t="s">
        <v>696</v>
      </c>
      <c r="P613" s="4">
        <v>6.9000000000000006E-2</v>
      </c>
      <c r="Q613" s="4">
        <v>1974</v>
      </c>
      <c r="R613" s="4" t="s">
        <v>697</v>
      </c>
      <c r="S613" s="9"/>
      <c r="T613" s="9"/>
      <c r="U613" s="9"/>
      <c r="V613" s="28" t="s">
        <v>1346</v>
      </c>
    </row>
    <row r="614" spans="1:22" ht="29.25" customHeight="1" x14ac:dyDescent="0.2">
      <c r="A614" s="41"/>
      <c r="B614" s="15"/>
      <c r="C614" s="9"/>
      <c r="D614" s="2"/>
      <c r="E614" s="2"/>
      <c r="F614" s="2"/>
      <c r="G614" s="2"/>
      <c r="H614" s="28"/>
      <c r="I614" s="28"/>
      <c r="J614" s="28"/>
      <c r="K614" s="3" t="s">
        <v>698</v>
      </c>
      <c r="L614" s="9" t="s">
        <v>699</v>
      </c>
      <c r="M614" s="44" t="s">
        <v>1782</v>
      </c>
      <c r="N614" s="40"/>
      <c r="O614" s="40"/>
      <c r="P614" s="40"/>
      <c r="Q614" s="40"/>
      <c r="R614" s="40"/>
      <c r="S614" s="9"/>
      <c r="T614" s="9"/>
      <c r="U614" s="9"/>
      <c r="V614" s="28" t="s">
        <v>1346</v>
      </c>
    </row>
    <row r="615" spans="1:22" ht="42.75" customHeight="1" x14ac:dyDescent="0.2">
      <c r="A615" s="41"/>
      <c r="B615" s="15"/>
      <c r="C615" s="9"/>
      <c r="D615" s="2"/>
      <c r="E615" s="2"/>
      <c r="F615" s="2"/>
      <c r="G615" s="2"/>
      <c r="H615" s="28"/>
      <c r="I615" s="28"/>
      <c r="J615" s="28"/>
      <c r="K615" s="28" t="s">
        <v>700</v>
      </c>
      <c r="L615" s="9"/>
      <c r="M615" s="11" t="s">
        <v>1759</v>
      </c>
      <c r="N615" s="4" t="s">
        <v>701</v>
      </c>
      <c r="O615" s="4" t="s">
        <v>702</v>
      </c>
      <c r="P615" s="4">
        <v>0.14399999999999999</v>
      </c>
      <c r="Q615" s="12">
        <v>34669</v>
      </c>
      <c r="R615" s="4" t="s">
        <v>291</v>
      </c>
      <c r="S615" s="9"/>
      <c r="T615" s="9"/>
      <c r="U615" s="9"/>
      <c r="V615" s="28" t="s">
        <v>1346</v>
      </c>
    </row>
    <row r="616" spans="1:22" ht="36" x14ac:dyDescent="0.2">
      <c r="A616" s="41"/>
      <c r="B616" s="15"/>
      <c r="C616" s="9"/>
      <c r="D616" s="2"/>
      <c r="E616" s="2"/>
      <c r="F616" s="2"/>
      <c r="G616" s="2"/>
      <c r="H616" s="28"/>
      <c r="I616" s="28"/>
      <c r="J616" s="28"/>
      <c r="L616" s="28"/>
      <c r="M616" s="11" t="s">
        <v>1760</v>
      </c>
      <c r="N616" s="4" t="s">
        <v>701</v>
      </c>
      <c r="O616" s="4" t="s">
        <v>703</v>
      </c>
      <c r="P616" s="4">
        <v>0.05</v>
      </c>
      <c r="Q616" s="12">
        <v>28460</v>
      </c>
      <c r="R616" s="4" t="s">
        <v>448</v>
      </c>
      <c r="S616" s="9"/>
      <c r="T616" s="9"/>
      <c r="U616" s="9"/>
      <c r="V616" s="28" t="s">
        <v>1346</v>
      </c>
    </row>
    <row r="617" spans="1:22" ht="36" x14ac:dyDescent="0.2">
      <c r="A617" s="41"/>
      <c r="B617" s="15"/>
      <c r="C617" s="9"/>
      <c r="D617" s="2"/>
      <c r="E617" s="2"/>
      <c r="F617" s="2"/>
      <c r="G617" s="2"/>
      <c r="H617" s="28"/>
      <c r="I617" s="28"/>
      <c r="J617" s="28"/>
      <c r="K617" s="28"/>
      <c r="L617" s="28"/>
      <c r="M617" s="11" t="s">
        <v>1761</v>
      </c>
      <c r="N617" s="4" t="s">
        <v>701</v>
      </c>
      <c r="O617" s="4" t="s">
        <v>704</v>
      </c>
      <c r="P617" s="4">
        <v>0.12</v>
      </c>
      <c r="Q617" s="12">
        <v>28825</v>
      </c>
      <c r="R617" s="4" t="s">
        <v>389</v>
      </c>
      <c r="S617" s="9"/>
      <c r="T617" s="9"/>
      <c r="U617" s="9"/>
      <c r="V617" s="28" t="s">
        <v>1346</v>
      </c>
    </row>
    <row r="618" spans="1:22" ht="36" x14ac:dyDescent="0.2">
      <c r="A618" s="41"/>
      <c r="B618" s="15"/>
      <c r="C618" s="9"/>
      <c r="D618" s="2"/>
      <c r="E618" s="2"/>
      <c r="F618" s="2"/>
      <c r="G618" s="2"/>
      <c r="H618" s="28"/>
      <c r="I618" s="28"/>
      <c r="J618" s="28"/>
      <c r="K618" s="28"/>
      <c r="L618" s="28"/>
      <c r="M618" s="11" t="s">
        <v>1762</v>
      </c>
      <c r="N618" s="4" t="s">
        <v>701</v>
      </c>
      <c r="O618" s="4" t="s">
        <v>705</v>
      </c>
      <c r="P618" s="4">
        <v>0.35499999999999998</v>
      </c>
      <c r="Q618" s="12">
        <v>28460</v>
      </c>
      <c r="R618" s="4" t="s">
        <v>221</v>
      </c>
      <c r="S618" s="9"/>
      <c r="T618" s="9"/>
      <c r="U618" s="9"/>
      <c r="V618" s="28" t="s">
        <v>1346</v>
      </c>
    </row>
    <row r="619" spans="1:22" ht="36" x14ac:dyDescent="0.2">
      <c r="A619" s="41"/>
      <c r="B619" s="15"/>
      <c r="C619" s="9"/>
      <c r="D619" s="2"/>
      <c r="E619" s="2"/>
      <c r="F619" s="2"/>
      <c r="G619" s="2"/>
      <c r="H619" s="28"/>
      <c r="I619" s="28"/>
      <c r="J619" s="28"/>
      <c r="K619" s="28"/>
      <c r="L619" s="28"/>
      <c r="M619" s="11" t="s">
        <v>1763</v>
      </c>
      <c r="N619" s="4" t="s">
        <v>701</v>
      </c>
      <c r="O619" s="4" t="s">
        <v>706</v>
      </c>
      <c r="P619" s="4">
        <v>0.17199999999999999</v>
      </c>
      <c r="Q619" s="12">
        <v>34608</v>
      </c>
      <c r="R619" s="4" t="s">
        <v>221</v>
      </c>
      <c r="S619" s="9"/>
      <c r="T619" s="9"/>
      <c r="U619" s="9"/>
      <c r="V619" s="28" t="s">
        <v>1346</v>
      </c>
    </row>
    <row r="620" spans="1:22" ht="36" x14ac:dyDescent="0.2">
      <c r="A620" s="41"/>
      <c r="B620" s="15"/>
      <c r="C620" s="9"/>
      <c r="D620" s="2"/>
      <c r="E620" s="2"/>
      <c r="F620" s="2"/>
      <c r="G620" s="2"/>
      <c r="H620" s="28"/>
      <c r="I620" s="28"/>
      <c r="J620" s="28"/>
      <c r="K620" s="28"/>
      <c r="L620" s="28"/>
      <c r="M620" s="11" t="s">
        <v>1764</v>
      </c>
      <c r="N620" s="4" t="s">
        <v>701</v>
      </c>
      <c r="O620" s="4" t="s">
        <v>707</v>
      </c>
      <c r="P620" s="4">
        <v>5.1999999999999998E-2</v>
      </c>
      <c r="Q620" s="12">
        <v>34608</v>
      </c>
      <c r="R620" s="4" t="s">
        <v>221</v>
      </c>
      <c r="S620" s="9"/>
      <c r="T620" s="9"/>
      <c r="U620" s="9"/>
      <c r="V620" s="28" t="s">
        <v>1346</v>
      </c>
    </row>
    <row r="621" spans="1:22" ht="36" x14ac:dyDescent="0.2">
      <c r="A621" s="41"/>
      <c r="B621" s="15"/>
      <c r="C621" s="9"/>
      <c r="D621" s="2"/>
      <c r="E621" s="2"/>
      <c r="F621" s="2"/>
      <c r="G621" s="2"/>
      <c r="H621" s="28"/>
      <c r="I621" s="28"/>
      <c r="J621" s="28"/>
      <c r="K621" s="28"/>
      <c r="L621" s="28"/>
      <c r="M621" s="11" t="s">
        <v>1765</v>
      </c>
      <c r="N621" s="4" t="s">
        <v>701</v>
      </c>
      <c r="O621" s="4" t="s">
        <v>708</v>
      </c>
      <c r="P621" s="4">
        <v>0.183</v>
      </c>
      <c r="Q621" s="12">
        <v>31747</v>
      </c>
      <c r="R621" s="4" t="s">
        <v>221</v>
      </c>
      <c r="S621" s="9"/>
      <c r="T621" s="9"/>
      <c r="U621" s="9"/>
      <c r="V621" s="28" t="s">
        <v>1346</v>
      </c>
    </row>
    <row r="622" spans="1:22" ht="36" x14ac:dyDescent="0.2">
      <c r="A622" s="41"/>
      <c r="B622" s="15"/>
      <c r="C622" s="9"/>
      <c r="D622" s="2"/>
      <c r="E622" s="2"/>
      <c r="F622" s="2"/>
      <c r="G622" s="2"/>
      <c r="H622" s="28"/>
      <c r="I622" s="28"/>
      <c r="J622" s="28"/>
      <c r="K622" s="28"/>
      <c r="L622" s="28"/>
      <c r="M622" s="11" t="s">
        <v>1766</v>
      </c>
      <c r="N622" s="4" t="s">
        <v>701</v>
      </c>
      <c r="O622" s="4" t="s">
        <v>709</v>
      </c>
      <c r="P622" s="4">
        <v>0.108</v>
      </c>
      <c r="Q622" s="12">
        <v>33208</v>
      </c>
      <c r="R622" s="4" t="s">
        <v>221</v>
      </c>
      <c r="S622" s="9"/>
      <c r="T622" s="9"/>
      <c r="U622" s="9"/>
      <c r="V622" s="28" t="s">
        <v>1346</v>
      </c>
    </row>
    <row r="623" spans="1:22" ht="36" x14ac:dyDescent="0.2">
      <c r="A623" s="41"/>
      <c r="B623" s="15"/>
      <c r="C623" s="9"/>
      <c r="D623" s="2"/>
      <c r="E623" s="2"/>
      <c r="F623" s="2"/>
      <c r="G623" s="2"/>
      <c r="H623" s="28"/>
      <c r="I623" s="28"/>
      <c r="J623" s="28"/>
      <c r="K623" s="28"/>
      <c r="L623" s="28"/>
      <c r="M623" s="11" t="s">
        <v>1767</v>
      </c>
      <c r="N623" s="4" t="s">
        <v>701</v>
      </c>
      <c r="O623" s="4" t="s">
        <v>710</v>
      </c>
      <c r="P623" s="4">
        <v>7.8E-2</v>
      </c>
      <c r="Q623" s="12">
        <v>33208</v>
      </c>
      <c r="R623" s="4" t="s">
        <v>221</v>
      </c>
      <c r="S623" s="9"/>
      <c r="T623" s="9"/>
      <c r="U623" s="9"/>
      <c r="V623" s="28" t="s">
        <v>1346</v>
      </c>
    </row>
    <row r="624" spans="1:22" ht="36" x14ac:dyDescent="0.2">
      <c r="A624" s="41"/>
      <c r="B624" s="15"/>
      <c r="C624" s="9"/>
      <c r="D624" s="2"/>
      <c r="E624" s="2"/>
      <c r="F624" s="2"/>
      <c r="G624" s="2"/>
      <c r="H624" s="28"/>
      <c r="I624" s="28"/>
      <c r="J624" s="28"/>
      <c r="K624" s="28"/>
      <c r="L624" s="28"/>
      <c r="M624" s="11" t="s">
        <v>1768</v>
      </c>
      <c r="N624" s="4" t="s">
        <v>701</v>
      </c>
      <c r="O624" s="4" t="s">
        <v>711</v>
      </c>
      <c r="P624" s="4">
        <v>9.8000000000000004E-2</v>
      </c>
      <c r="Q624" s="12">
        <v>28460</v>
      </c>
      <c r="R624" s="4" t="s">
        <v>221</v>
      </c>
      <c r="S624" s="9"/>
      <c r="T624" s="9"/>
      <c r="U624" s="9"/>
      <c r="V624" s="28" t="s">
        <v>1346</v>
      </c>
    </row>
    <row r="625" spans="1:22" ht="36" x14ac:dyDescent="0.2">
      <c r="A625" s="41"/>
      <c r="B625" s="15"/>
      <c r="C625" s="9"/>
      <c r="D625" s="2"/>
      <c r="E625" s="2"/>
      <c r="F625" s="2"/>
      <c r="G625" s="2"/>
      <c r="H625" s="28"/>
      <c r="I625" s="28"/>
      <c r="J625" s="28"/>
      <c r="K625" s="28"/>
      <c r="L625" s="28"/>
      <c r="M625" s="11" t="s">
        <v>1769</v>
      </c>
      <c r="N625" s="4" t="s">
        <v>701</v>
      </c>
      <c r="O625" s="4" t="s">
        <v>712</v>
      </c>
      <c r="P625" s="4">
        <v>3.2000000000000001E-2</v>
      </c>
      <c r="Q625" s="4">
        <v>1983</v>
      </c>
      <c r="R625" s="4" t="s">
        <v>318</v>
      </c>
      <c r="S625" s="9"/>
      <c r="T625" s="9"/>
      <c r="U625" s="9"/>
      <c r="V625" s="28" t="s">
        <v>1346</v>
      </c>
    </row>
    <row r="626" spans="1:22" ht="36" x14ac:dyDescent="0.2">
      <c r="A626" s="41"/>
      <c r="B626" s="15"/>
      <c r="C626" s="9"/>
      <c r="D626" s="2"/>
      <c r="E626" s="2"/>
      <c r="F626" s="2"/>
      <c r="G626" s="2"/>
      <c r="H626" s="28"/>
      <c r="I626" s="28"/>
      <c r="J626" s="28"/>
      <c r="K626" s="28"/>
      <c r="L626" s="28"/>
      <c r="M626" s="11" t="s">
        <v>1770</v>
      </c>
      <c r="N626" s="4" t="s">
        <v>701</v>
      </c>
      <c r="O626" s="4" t="s">
        <v>707</v>
      </c>
      <c r="P626" s="4">
        <v>5.1999999999999998E-2</v>
      </c>
      <c r="Q626" s="4">
        <v>1983</v>
      </c>
      <c r="R626" s="4" t="s">
        <v>221</v>
      </c>
      <c r="S626" s="9"/>
      <c r="T626" s="9"/>
      <c r="U626" s="9"/>
      <c r="V626" s="28" t="s">
        <v>1346</v>
      </c>
    </row>
    <row r="627" spans="1:22" ht="36" x14ac:dyDescent="0.2">
      <c r="A627" s="41"/>
      <c r="B627" s="15"/>
      <c r="C627" s="9"/>
      <c r="D627" s="2"/>
      <c r="E627" s="2"/>
      <c r="F627" s="2"/>
      <c r="G627" s="2"/>
      <c r="H627" s="28"/>
      <c r="I627" s="28"/>
      <c r="J627" s="28"/>
      <c r="K627" s="28"/>
      <c r="L627" s="28"/>
      <c r="M627" s="11" t="s">
        <v>1771</v>
      </c>
      <c r="N627" s="4" t="s">
        <v>701</v>
      </c>
      <c r="O627" s="4" t="s">
        <v>713</v>
      </c>
      <c r="P627" s="4">
        <v>5.7000000000000002E-2</v>
      </c>
      <c r="Q627" s="4">
        <v>1983</v>
      </c>
      <c r="R627" s="4" t="s">
        <v>221</v>
      </c>
      <c r="S627" s="9"/>
      <c r="T627" s="9"/>
      <c r="U627" s="9"/>
      <c r="V627" s="28" t="s">
        <v>1346</v>
      </c>
    </row>
    <row r="628" spans="1:22" ht="36" x14ac:dyDescent="0.2">
      <c r="A628" s="41"/>
      <c r="B628" s="15"/>
      <c r="C628" s="9"/>
      <c r="D628" s="2"/>
      <c r="E628" s="2"/>
      <c r="F628" s="2"/>
      <c r="G628" s="2"/>
      <c r="H628" s="28"/>
      <c r="I628" s="28"/>
      <c r="J628" s="28"/>
      <c r="K628" s="28"/>
      <c r="L628" s="28"/>
      <c r="M628" s="11" t="s">
        <v>1772</v>
      </c>
      <c r="N628" s="4" t="s">
        <v>701</v>
      </c>
      <c r="O628" s="4" t="s">
        <v>714</v>
      </c>
      <c r="P628" s="4">
        <v>6.2E-2</v>
      </c>
      <c r="Q628" s="4">
        <v>1983</v>
      </c>
      <c r="R628" s="4" t="s">
        <v>221</v>
      </c>
      <c r="S628" s="9"/>
      <c r="T628" s="9"/>
      <c r="U628" s="9"/>
      <c r="V628" s="28" t="s">
        <v>1346</v>
      </c>
    </row>
    <row r="629" spans="1:22" ht="36" x14ac:dyDescent="0.2">
      <c r="A629" s="41"/>
      <c r="B629" s="15"/>
      <c r="C629" s="9"/>
      <c r="D629" s="2"/>
      <c r="E629" s="2"/>
      <c r="F629" s="2"/>
      <c r="G629" s="2"/>
      <c r="H629" s="28"/>
      <c r="I629" s="28"/>
      <c r="J629" s="28"/>
      <c r="K629" s="28"/>
      <c r="L629" s="28"/>
      <c r="M629" s="11" t="s">
        <v>1773</v>
      </c>
      <c r="N629" s="4" t="s">
        <v>701</v>
      </c>
      <c r="O629" s="4" t="s">
        <v>703</v>
      </c>
      <c r="P629" s="4">
        <v>0.05</v>
      </c>
      <c r="Q629" s="4">
        <v>1983</v>
      </c>
      <c r="R629" s="4" t="s">
        <v>448</v>
      </c>
      <c r="S629" s="9"/>
      <c r="T629" s="9"/>
      <c r="U629" s="9"/>
      <c r="V629" s="28" t="s">
        <v>1346</v>
      </c>
    </row>
    <row r="630" spans="1:22" ht="36" x14ac:dyDescent="0.2">
      <c r="A630" s="41"/>
      <c r="B630" s="15"/>
      <c r="C630" s="9"/>
      <c r="D630" s="2"/>
      <c r="E630" s="2"/>
      <c r="F630" s="2"/>
      <c r="G630" s="2"/>
      <c r="H630" s="28"/>
      <c r="I630" s="28"/>
      <c r="J630" s="28"/>
      <c r="K630" s="28"/>
      <c r="L630" s="28"/>
      <c r="M630" s="11" t="s">
        <v>1774</v>
      </c>
      <c r="N630" s="4" t="s">
        <v>701</v>
      </c>
      <c r="O630" s="4" t="s">
        <v>715</v>
      </c>
      <c r="P630" s="4">
        <v>7.8E-2</v>
      </c>
      <c r="Q630" s="4">
        <v>1983</v>
      </c>
      <c r="R630" s="4" t="s">
        <v>221</v>
      </c>
      <c r="S630" s="9"/>
      <c r="T630" s="9"/>
      <c r="U630" s="9"/>
      <c r="V630" s="28" t="s">
        <v>1346</v>
      </c>
    </row>
    <row r="631" spans="1:22" ht="36" x14ac:dyDescent="0.2">
      <c r="A631" s="41"/>
      <c r="B631" s="15"/>
      <c r="C631" s="9"/>
      <c r="D631" s="2"/>
      <c r="E631" s="2"/>
      <c r="F631" s="2"/>
      <c r="G631" s="2"/>
      <c r="H631" s="28"/>
      <c r="I631" s="28"/>
      <c r="J631" s="28"/>
      <c r="K631" s="28"/>
      <c r="L631" s="28"/>
      <c r="M631" s="11" t="s">
        <v>1775</v>
      </c>
      <c r="N631" s="4" t="s">
        <v>701</v>
      </c>
      <c r="O631" s="4" t="s">
        <v>716</v>
      </c>
      <c r="P631" s="4">
        <v>0.08</v>
      </c>
      <c r="Q631" s="4">
        <v>1983</v>
      </c>
      <c r="R631" s="4" t="s">
        <v>221</v>
      </c>
      <c r="S631" s="9"/>
      <c r="T631" s="9"/>
      <c r="U631" s="9"/>
      <c r="V631" s="28" t="s">
        <v>1346</v>
      </c>
    </row>
    <row r="632" spans="1:22" ht="36" x14ac:dyDescent="0.2">
      <c r="A632" s="41"/>
      <c r="B632" s="15"/>
      <c r="C632" s="9"/>
      <c r="D632" s="2"/>
      <c r="E632" s="2"/>
      <c r="F632" s="2"/>
      <c r="G632" s="2"/>
      <c r="H632" s="28"/>
      <c r="I632" s="28"/>
      <c r="J632" s="28"/>
      <c r="K632" s="28"/>
      <c r="L632" s="28"/>
      <c r="M632" s="11" t="s">
        <v>1776</v>
      </c>
      <c r="N632" s="4" t="s">
        <v>701</v>
      </c>
      <c r="O632" s="4" t="s">
        <v>716</v>
      </c>
      <c r="P632" s="4">
        <v>0.08</v>
      </c>
      <c r="Q632" s="4">
        <v>1983</v>
      </c>
      <c r="R632" s="4" t="s">
        <v>221</v>
      </c>
      <c r="S632" s="9"/>
      <c r="T632" s="9"/>
      <c r="U632" s="9"/>
      <c r="V632" s="28" t="s">
        <v>1346</v>
      </c>
    </row>
    <row r="633" spans="1:22" ht="36" x14ac:dyDescent="0.2">
      <c r="A633" s="41"/>
      <c r="B633" s="15"/>
      <c r="C633" s="9"/>
      <c r="D633" s="2"/>
      <c r="E633" s="2"/>
      <c r="F633" s="2"/>
      <c r="G633" s="2"/>
      <c r="H633" s="28"/>
      <c r="I633" s="28"/>
      <c r="J633" s="28"/>
      <c r="K633" s="28"/>
      <c r="L633" s="28"/>
      <c r="M633" s="11" t="s">
        <v>1777</v>
      </c>
      <c r="N633" s="4" t="s">
        <v>701</v>
      </c>
      <c r="O633" s="4" t="s">
        <v>717</v>
      </c>
      <c r="P633" s="4">
        <v>0.12</v>
      </c>
      <c r="Q633" s="4">
        <v>1983</v>
      </c>
      <c r="R633" s="4" t="s">
        <v>389</v>
      </c>
      <c r="S633" s="9"/>
      <c r="T633" s="9"/>
      <c r="U633" s="9"/>
      <c r="V633" s="28" t="s">
        <v>1346</v>
      </c>
    </row>
    <row r="634" spans="1:22" ht="36" x14ac:dyDescent="0.2">
      <c r="A634" s="41"/>
      <c r="B634" s="15"/>
      <c r="C634" s="9"/>
      <c r="D634" s="2"/>
      <c r="E634" s="2"/>
      <c r="F634" s="2"/>
      <c r="G634" s="2"/>
      <c r="H634" s="28"/>
      <c r="I634" s="28"/>
      <c r="J634" s="28"/>
      <c r="K634" s="28"/>
      <c r="L634" s="28"/>
      <c r="M634" s="11" t="s">
        <v>1778</v>
      </c>
      <c r="N634" s="4" t="s">
        <v>701</v>
      </c>
      <c r="O634" s="4" t="s">
        <v>718</v>
      </c>
      <c r="P634" s="4">
        <v>6.7000000000000004E-2</v>
      </c>
      <c r="Q634" s="4">
        <v>1983</v>
      </c>
      <c r="R634" s="4" t="s">
        <v>389</v>
      </c>
      <c r="S634" s="9"/>
      <c r="T634" s="9"/>
      <c r="U634" s="9"/>
      <c r="V634" s="28" t="s">
        <v>1346</v>
      </c>
    </row>
    <row r="635" spans="1:22" ht="36" x14ac:dyDescent="0.2">
      <c r="A635" s="41"/>
      <c r="B635" s="15"/>
      <c r="C635" s="9"/>
      <c r="D635" s="2"/>
      <c r="E635" s="2"/>
      <c r="F635" s="2"/>
      <c r="G635" s="2"/>
      <c r="H635" s="28"/>
      <c r="I635" s="28"/>
      <c r="J635" s="28"/>
      <c r="K635" s="28"/>
      <c r="L635" s="28"/>
      <c r="M635" s="11" t="s">
        <v>1779</v>
      </c>
      <c r="N635" s="4" t="s">
        <v>701</v>
      </c>
      <c r="O635" s="4" t="s">
        <v>718</v>
      </c>
      <c r="P635" s="4">
        <v>6.7000000000000004E-2</v>
      </c>
      <c r="Q635" s="4">
        <v>1983</v>
      </c>
      <c r="R635" s="4" t="s">
        <v>389</v>
      </c>
      <c r="S635" s="9"/>
      <c r="T635" s="9"/>
      <c r="U635" s="9"/>
      <c r="V635" s="28" t="s">
        <v>1346</v>
      </c>
    </row>
    <row r="636" spans="1:22" ht="36" x14ac:dyDescent="0.2">
      <c r="A636" s="41"/>
      <c r="B636" s="15"/>
      <c r="C636" s="9"/>
      <c r="D636" s="2"/>
      <c r="E636" s="2"/>
      <c r="F636" s="2"/>
      <c r="G636" s="2"/>
      <c r="H636" s="28"/>
      <c r="I636" s="28"/>
      <c r="J636" s="28"/>
      <c r="K636" s="28"/>
      <c r="L636" s="28"/>
      <c r="M636" s="11" t="s">
        <v>1780</v>
      </c>
      <c r="N636" s="4" t="s">
        <v>701</v>
      </c>
      <c r="O636" s="4" t="s">
        <v>719</v>
      </c>
      <c r="P636" s="4">
        <v>0.152</v>
      </c>
      <c r="Q636" s="4">
        <v>1983</v>
      </c>
      <c r="R636" s="4" t="s">
        <v>446</v>
      </c>
      <c r="S636" s="9"/>
      <c r="T636" s="9"/>
      <c r="U636" s="9"/>
      <c r="V636" s="28" t="s">
        <v>1346</v>
      </c>
    </row>
    <row r="637" spans="1:22" ht="36" x14ac:dyDescent="0.2">
      <c r="A637" s="41"/>
      <c r="B637" s="15"/>
      <c r="C637" s="9"/>
      <c r="D637" s="2"/>
      <c r="E637" s="2"/>
      <c r="F637" s="2"/>
      <c r="G637" s="2"/>
      <c r="H637" s="28"/>
      <c r="I637" s="28"/>
      <c r="J637" s="28"/>
      <c r="K637" s="28"/>
      <c r="L637" s="28"/>
      <c r="M637" s="11" t="s">
        <v>1781</v>
      </c>
      <c r="N637" s="4" t="s">
        <v>701</v>
      </c>
      <c r="O637" s="4" t="s">
        <v>719</v>
      </c>
      <c r="P637" s="4">
        <v>0.152</v>
      </c>
      <c r="Q637" s="4">
        <v>1983</v>
      </c>
      <c r="R637" s="4" t="s">
        <v>446</v>
      </c>
      <c r="S637" s="9"/>
      <c r="T637" s="9"/>
      <c r="U637" s="9"/>
      <c r="V637" s="28" t="s">
        <v>1346</v>
      </c>
    </row>
    <row r="638" spans="1:22" ht="24" x14ac:dyDescent="0.2">
      <c r="A638" s="41"/>
      <c r="B638" s="15"/>
      <c r="C638" s="9"/>
      <c r="D638" s="2"/>
      <c r="E638" s="2"/>
      <c r="F638" s="2"/>
      <c r="G638" s="2"/>
      <c r="H638" s="28"/>
      <c r="I638" s="28"/>
      <c r="J638" s="28"/>
      <c r="K638" s="28"/>
      <c r="L638" s="28"/>
      <c r="M638" s="11" t="s">
        <v>2279</v>
      </c>
      <c r="N638" s="4" t="s">
        <v>2276</v>
      </c>
      <c r="O638" s="4" t="s">
        <v>2278</v>
      </c>
      <c r="P638" s="4">
        <v>0.16600000000000001</v>
      </c>
      <c r="Q638" s="4">
        <v>2016</v>
      </c>
      <c r="R638" s="4"/>
      <c r="S638" s="9"/>
      <c r="T638" s="9"/>
      <c r="U638" s="9"/>
      <c r="V638" s="28"/>
    </row>
    <row r="639" spans="1:22" x14ac:dyDescent="0.2">
      <c r="A639" s="41"/>
      <c r="B639" s="15"/>
      <c r="C639" s="9"/>
      <c r="D639" s="2"/>
      <c r="E639" s="2"/>
      <c r="F639" s="2"/>
      <c r="G639" s="2"/>
      <c r="H639" s="28"/>
      <c r="I639" s="28"/>
      <c r="J639" s="28"/>
      <c r="K639" s="28"/>
      <c r="L639" s="28"/>
      <c r="M639" s="11"/>
      <c r="N639" s="4"/>
      <c r="O639" s="4"/>
      <c r="P639" s="4"/>
      <c r="Q639" s="4"/>
      <c r="R639" s="4"/>
      <c r="S639" s="9"/>
      <c r="T639" s="9"/>
      <c r="U639" s="9"/>
      <c r="V639" s="28" t="s">
        <v>1346</v>
      </c>
    </row>
    <row r="640" spans="1:22" ht="30" customHeight="1" x14ac:dyDescent="0.2">
      <c r="A640" s="41"/>
      <c r="B640" s="15"/>
      <c r="C640" s="9"/>
      <c r="D640" s="2"/>
      <c r="E640" s="2"/>
      <c r="F640" s="2"/>
      <c r="G640" s="2"/>
      <c r="H640" s="28"/>
      <c r="I640" s="28"/>
      <c r="J640" s="28"/>
      <c r="K640" s="3" t="s">
        <v>720</v>
      </c>
      <c r="L640" s="9" t="s">
        <v>246</v>
      </c>
      <c r="M640" s="44" t="s">
        <v>1783</v>
      </c>
      <c r="N640" s="40"/>
      <c r="O640" s="40"/>
      <c r="P640" s="40"/>
      <c r="Q640" s="40"/>
      <c r="R640" s="40"/>
      <c r="S640" s="9"/>
      <c r="T640" s="9"/>
      <c r="U640" s="9"/>
      <c r="V640" s="28" t="s">
        <v>1346</v>
      </c>
    </row>
    <row r="641" spans="1:22" ht="36.75" customHeight="1" x14ac:dyDescent="0.2">
      <c r="A641" s="41"/>
      <c r="B641" s="15"/>
      <c r="C641" s="9"/>
      <c r="D641" s="2"/>
      <c r="E641" s="2"/>
      <c r="F641" s="2"/>
      <c r="G641" s="2"/>
      <c r="H641" s="28"/>
      <c r="I641" s="28"/>
      <c r="J641" s="28"/>
      <c r="K641" s="28" t="s">
        <v>721</v>
      </c>
      <c r="L641" s="9"/>
      <c r="M641" s="11" t="s">
        <v>1784</v>
      </c>
      <c r="N641" s="4" t="s">
        <v>737</v>
      </c>
      <c r="O641" s="4" t="s">
        <v>722</v>
      </c>
      <c r="P641" s="4">
        <v>7.3999999999999996E-2</v>
      </c>
      <c r="Q641" s="12">
        <v>31747</v>
      </c>
      <c r="R641" s="4" t="s">
        <v>393</v>
      </c>
      <c r="S641" s="9"/>
      <c r="T641" s="9"/>
      <c r="U641" s="9"/>
      <c r="V641" s="28" t="s">
        <v>1346</v>
      </c>
    </row>
    <row r="642" spans="1:22" ht="36" x14ac:dyDescent="0.2">
      <c r="A642" s="41"/>
      <c r="B642" s="15"/>
      <c r="C642" s="9"/>
      <c r="D642" s="2"/>
      <c r="E642" s="2"/>
      <c r="F642" s="2"/>
      <c r="G642" s="2"/>
      <c r="H642" s="28"/>
      <c r="I642" s="28"/>
      <c r="J642" s="28"/>
      <c r="L642" s="28"/>
      <c r="M642" s="11" t="s">
        <v>1785</v>
      </c>
      <c r="N642" s="4" t="s">
        <v>737</v>
      </c>
      <c r="O642" s="4" t="s">
        <v>723</v>
      </c>
      <c r="P642" s="4">
        <v>9.5000000000000001E-2</v>
      </c>
      <c r="Q642" s="12">
        <v>37924</v>
      </c>
      <c r="R642" s="4" t="s">
        <v>289</v>
      </c>
      <c r="S642" s="9"/>
      <c r="T642" s="9"/>
      <c r="U642" s="9"/>
      <c r="V642" s="28" t="s">
        <v>1346</v>
      </c>
    </row>
    <row r="643" spans="1:22" ht="36" x14ac:dyDescent="0.2">
      <c r="A643" s="41"/>
      <c r="B643" s="15"/>
      <c r="C643" s="9"/>
      <c r="D643" s="2"/>
      <c r="E643" s="2"/>
      <c r="F643" s="2"/>
      <c r="G643" s="2"/>
      <c r="H643" s="28"/>
      <c r="I643" s="28"/>
      <c r="J643" s="28"/>
      <c r="K643" s="28"/>
      <c r="L643" s="28"/>
      <c r="M643" s="11" t="s">
        <v>1786</v>
      </c>
      <c r="N643" s="4" t="s">
        <v>737</v>
      </c>
      <c r="O643" s="4" t="s">
        <v>724</v>
      </c>
      <c r="P643" s="4">
        <v>8.6999999999999994E-2</v>
      </c>
      <c r="Q643" s="12">
        <v>37924</v>
      </c>
      <c r="R643" s="4" t="s">
        <v>394</v>
      </c>
      <c r="S643" s="9"/>
      <c r="T643" s="9"/>
      <c r="U643" s="9"/>
      <c r="V643" s="28" t="s">
        <v>1346</v>
      </c>
    </row>
    <row r="644" spans="1:22" ht="36" x14ac:dyDescent="0.2">
      <c r="A644" s="41"/>
      <c r="B644" s="15"/>
      <c r="C644" s="9"/>
      <c r="D644" s="2"/>
      <c r="E644" s="2"/>
      <c r="F644" s="2"/>
      <c r="G644" s="2"/>
      <c r="H644" s="28"/>
      <c r="I644" s="28"/>
      <c r="J644" s="28"/>
      <c r="K644" s="28"/>
      <c r="L644" s="28"/>
      <c r="M644" s="11" t="s">
        <v>1787</v>
      </c>
      <c r="N644" s="4" t="s">
        <v>737</v>
      </c>
      <c r="O644" s="4" t="s">
        <v>725</v>
      </c>
      <c r="P644" s="4">
        <v>3.7999999999999999E-2</v>
      </c>
      <c r="Q644" s="12">
        <v>37924</v>
      </c>
      <c r="R644" s="4" t="s">
        <v>221</v>
      </c>
      <c r="S644" s="9"/>
      <c r="T644" s="9"/>
      <c r="U644" s="9"/>
      <c r="V644" s="28" t="s">
        <v>1346</v>
      </c>
    </row>
    <row r="645" spans="1:22" ht="36" x14ac:dyDescent="0.2">
      <c r="A645" s="41"/>
      <c r="B645" s="15"/>
      <c r="C645" s="9"/>
      <c r="D645" s="2"/>
      <c r="E645" s="2"/>
      <c r="F645" s="2"/>
      <c r="G645" s="2"/>
      <c r="H645" s="28"/>
      <c r="I645" s="28"/>
      <c r="J645" s="28"/>
      <c r="K645" s="28"/>
      <c r="L645" s="28"/>
      <c r="M645" s="11" t="s">
        <v>1788</v>
      </c>
      <c r="N645" s="4" t="s">
        <v>737</v>
      </c>
      <c r="O645" s="4" t="s">
        <v>726</v>
      </c>
      <c r="P645" s="4">
        <v>0.24199999999999999</v>
      </c>
      <c r="Q645" s="4">
        <v>1971</v>
      </c>
      <c r="R645" s="4" t="s">
        <v>221</v>
      </c>
      <c r="S645" s="9"/>
      <c r="T645" s="9"/>
      <c r="U645" s="9"/>
      <c r="V645" s="28" t="s">
        <v>1346</v>
      </c>
    </row>
    <row r="646" spans="1:22" ht="36" x14ac:dyDescent="0.2">
      <c r="A646" s="41"/>
      <c r="B646" s="15"/>
      <c r="C646" s="9"/>
      <c r="D646" s="2"/>
      <c r="E646" s="2"/>
      <c r="F646" s="2"/>
      <c r="G646" s="2"/>
      <c r="H646" s="28"/>
      <c r="I646" s="28"/>
      <c r="J646" s="28"/>
      <c r="K646" s="28"/>
      <c r="L646" s="28"/>
      <c r="M646" s="11" t="s">
        <v>1789</v>
      </c>
      <c r="N646" s="4" t="s">
        <v>737</v>
      </c>
      <c r="O646" s="4" t="s">
        <v>727</v>
      </c>
      <c r="P646" s="4">
        <v>0.31</v>
      </c>
      <c r="Q646" s="4">
        <v>1971</v>
      </c>
      <c r="R646" s="4" t="s">
        <v>517</v>
      </c>
      <c r="S646" s="9"/>
      <c r="T646" s="9"/>
      <c r="U646" s="9"/>
      <c r="V646" s="28" t="s">
        <v>1346</v>
      </c>
    </row>
    <row r="647" spans="1:22" ht="36" x14ac:dyDescent="0.2">
      <c r="A647" s="41"/>
      <c r="B647" s="15"/>
      <c r="C647" s="9"/>
      <c r="D647" s="2"/>
      <c r="E647" s="2"/>
      <c r="F647" s="2"/>
      <c r="G647" s="2"/>
      <c r="H647" s="28"/>
      <c r="I647" s="28"/>
      <c r="J647" s="28"/>
      <c r="K647" s="28"/>
      <c r="L647" s="28"/>
      <c r="M647" s="11" t="s">
        <v>1790</v>
      </c>
      <c r="N647" s="4" t="s">
        <v>737</v>
      </c>
      <c r="O647" s="4" t="s">
        <v>728</v>
      </c>
      <c r="P647" s="4">
        <v>0.28299999999999997</v>
      </c>
      <c r="Q647" s="4">
        <v>1985</v>
      </c>
      <c r="R647" s="4" t="s">
        <v>729</v>
      </c>
      <c r="S647" s="9"/>
      <c r="T647" s="9"/>
      <c r="U647" s="9"/>
      <c r="V647" s="28" t="s">
        <v>1346</v>
      </c>
    </row>
    <row r="648" spans="1:22" ht="36" x14ac:dyDescent="0.2">
      <c r="A648" s="41"/>
      <c r="B648" s="15"/>
      <c r="C648" s="9"/>
      <c r="D648" s="2"/>
      <c r="E648" s="2"/>
      <c r="F648" s="2"/>
      <c r="G648" s="2"/>
      <c r="H648" s="28"/>
      <c r="I648" s="28"/>
      <c r="J648" s="28"/>
      <c r="K648" s="28"/>
      <c r="L648" s="28"/>
      <c r="M648" s="11" t="s">
        <v>1791</v>
      </c>
      <c r="N648" s="4" t="s">
        <v>737</v>
      </c>
      <c r="O648" s="4" t="s">
        <v>728</v>
      </c>
      <c r="P648" s="4">
        <v>0.28299999999999997</v>
      </c>
      <c r="Q648" s="4">
        <v>1985</v>
      </c>
      <c r="R648" s="4" t="s">
        <v>730</v>
      </c>
      <c r="S648" s="9"/>
      <c r="T648" s="9"/>
      <c r="U648" s="9"/>
      <c r="V648" s="28" t="s">
        <v>1346</v>
      </c>
    </row>
    <row r="649" spans="1:22" ht="36" x14ac:dyDescent="0.2">
      <c r="A649" s="41"/>
      <c r="B649" s="15"/>
      <c r="C649" s="9"/>
      <c r="D649" s="2"/>
      <c r="E649" s="2"/>
      <c r="F649" s="2"/>
      <c r="G649" s="2"/>
      <c r="H649" s="28"/>
      <c r="I649" s="28"/>
      <c r="J649" s="28"/>
      <c r="K649" s="28"/>
      <c r="L649" s="28"/>
      <c r="M649" s="11" t="s">
        <v>1792</v>
      </c>
      <c r="N649" s="4" t="s">
        <v>737</v>
      </c>
      <c r="O649" s="4" t="s">
        <v>731</v>
      </c>
      <c r="P649" s="4">
        <v>0.2</v>
      </c>
      <c r="Q649" s="4">
        <v>2014</v>
      </c>
      <c r="R649" s="4" t="s">
        <v>407</v>
      </c>
      <c r="S649" s="9"/>
      <c r="T649" s="9"/>
      <c r="U649" s="9"/>
      <c r="V649" s="28" t="s">
        <v>1346</v>
      </c>
    </row>
    <row r="650" spans="1:22" ht="36" x14ac:dyDescent="0.2">
      <c r="A650" s="41"/>
      <c r="B650" s="15"/>
      <c r="C650" s="9"/>
      <c r="D650" s="2"/>
      <c r="E650" s="2"/>
      <c r="F650" s="2"/>
      <c r="G650" s="2"/>
      <c r="H650" s="28"/>
      <c r="I650" s="28"/>
      <c r="J650" s="28"/>
      <c r="K650" s="28"/>
      <c r="L650" s="28"/>
      <c r="M650" s="11" t="s">
        <v>1793</v>
      </c>
      <c r="N650" s="4" t="s">
        <v>737</v>
      </c>
      <c r="O650" s="4" t="s">
        <v>732</v>
      </c>
      <c r="P650" s="4">
        <v>0.121</v>
      </c>
      <c r="Q650" s="4">
        <v>1971</v>
      </c>
      <c r="R650" s="4" t="s">
        <v>517</v>
      </c>
      <c r="S650" s="9"/>
      <c r="T650" s="9"/>
      <c r="U650" s="9"/>
      <c r="V650" s="28" t="s">
        <v>1346</v>
      </c>
    </row>
    <row r="651" spans="1:22" ht="36" x14ac:dyDescent="0.2">
      <c r="A651" s="41"/>
      <c r="B651" s="15"/>
      <c r="C651" s="9"/>
      <c r="D651" s="2"/>
      <c r="E651" s="2"/>
      <c r="F651" s="2"/>
      <c r="G651" s="2"/>
      <c r="H651" s="28"/>
      <c r="I651" s="28"/>
      <c r="J651" s="28"/>
      <c r="K651" s="28"/>
      <c r="L651" s="28"/>
      <c r="M651" s="11" t="s">
        <v>1794</v>
      </c>
      <c r="N651" s="4" t="s">
        <v>737</v>
      </c>
      <c r="O651" s="4" t="s">
        <v>733</v>
      </c>
      <c r="P651" s="4">
        <v>0.13500000000000001</v>
      </c>
      <c r="Q651" s="4">
        <v>1971</v>
      </c>
      <c r="R651" s="4" t="s">
        <v>517</v>
      </c>
      <c r="S651" s="9"/>
      <c r="T651" s="9"/>
      <c r="U651" s="9"/>
      <c r="V651" s="28" t="s">
        <v>1346</v>
      </c>
    </row>
    <row r="652" spans="1:22" ht="36" x14ac:dyDescent="0.2">
      <c r="A652" s="41"/>
      <c r="B652" s="15"/>
      <c r="C652" s="9"/>
      <c r="D652" s="2"/>
      <c r="E652" s="2"/>
      <c r="F652" s="2"/>
      <c r="G652" s="2"/>
      <c r="H652" s="28"/>
      <c r="I652" s="28"/>
      <c r="J652" s="28"/>
      <c r="K652" s="28"/>
      <c r="L652" s="28"/>
      <c r="M652" s="11" t="s">
        <v>1795</v>
      </c>
      <c r="N652" s="4" t="s">
        <v>737</v>
      </c>
      <c r="O652" s="4" t="s">
        <v>734</v>
      </c>
      <c r="P652" s="4">
        <v>0.30499999999999999</v>
      </c>
      <c r="Q652" s="4">
        <v>1973</v>
      </c>
      <c r="R652" s="4" t="s">
        <v>221</v>
      </c>
      <c r="S652" s="9"/>
      <c r="T652" s="9"/>
      <c r="U652" s="9"/>
      <c r="V652" s="28" t="s">
        <v>1346</v>
      </c>
    </row>
    <row r="653" spans="1:22" ht="36" x14ac:dyDescent="0.2">
      <c r="A653" s="41"/>
      <c r="B653" s="15"/>
      <c r="C653" s="9"/>
      <c r="D653" s="2"/>
      <c r="E653" s="2"/>
      <c r="F653" s="2"/>
      <c r="G653" s="2"/>
      <c r="H653" s="28"/>
      <c r="I653" s="28"/>
      <c r="J653" s="28"/>
      <c r="K653" s="28"/>
      <c r="L653" s="28"/>
      <c r="M653" s="11" t="s">
        <v>1796</v>
      </c>
      <c r="N653" s="4" t="s">
        <v>737</v>
      </c>
      <c r="O653" s="4" t="s">
        <v>735</v>
      </c>
      <c r="P653" s="4">
        <v>3.7999999999999999E-2</v>
      </c>
      <c r="Q653" s="4">
        <v>1972</v>
      </c>
      <c r="R653" s="4" t="s">
        <v>221</v>
      </c>
      <c r="S653" s="9"/>
      <c r="T653" s="9"/>
      <c r="U653" s="9"/>
      <c r="V653" s="28" t="s">
        <v>1346</v>
      </c>
    </row>
    <row r="654" spans="1:22" ht="36" x14ac:dyDescent="0.2">
      <c r="A654" s="41"/>
      <c r="B654" s="15"/>
      <c r="C654" s="9"/>
      <c r="D654" s="2"/>
      <c r="E654" s="2"/>
      <c r="F654" s="2"/>
      <c r="G654" s="2"/>
      <c r="H654" s="28"/>
      <c r="I654" s="28"/>
      <c r="J654" s="28"/>
      <c r="K654" s="28"/>
      <c r="L654" s="28"/>
      <c r="M654" s="11" t="s">
        <v>1797</v>
      </c>
      <c r="N654" s="4" t="s">
        <v>737</v>
      </c>
      <c r="O654" s="4" t="s">
        <v>736</v>
      </c>
      <c r="P654" s="4">
        <v>0.19700000000000001</v>
      </c>
      <c r="Q654" s="4">
        <v>1986</v>
      </c>
      <c r="R654" s="4" t="s">
        <v>729</v>
      </c>
      <c r="S654" s="9"/>
      <c r="T654" s="9"/>
      <c r="U654" s="9"/>
      <c r="V654" s="28" t="s">
        <v>1346</v>
      </c>
    </row>
    <row r="655" spans="1:22" ht="36" x14ac:dyDescent="0.2">
      <c r="A655" s="41"/>
      <c r="B655" s="15"/>
      <c r="C655" s="9"/>
      <c r="D655" s="2"/>
      <c r="E655" s="2"/>
      <c r="F655" s="2"/>
      <c r="G655" s="2"/>
      <c r="H655" s="28"/>
      <c r="I655" s="28"/>
      <c r="J655" s="28"/>
      <c r="K655" s="28"/>
      <c r="L655" s="28"/>
      <c r="M655" s="11" t="s">
        <v>1798</v>
      </c>
      <c r="N655" s="4" t="s">
        <v>737</v>
      </c>
      <c r="O655" s="4" t="s">
        <v>736</v>
      </c>
      <c r="P655" s="4">
        <v>0.19700000000000001</v>
      </c>
      <c r="Q655" s="4">
        <v>1986</v>
      </c>
      <c r="R655" s="4" t="s">
        <v>729</v>
      </c>
      <c r="S655" s="9"/>
      <c r="T655" s="9"/>
      <c r="U655" s="9"/>
      <c r="V655" s="28" t="s">
        <v>1346</v>
      </c>
    </row>
    <row r="656" spans="1:22" ht="24.75" customHeight="1" x14ac:dyDescent="0.2">
      <c r="A656" s="41"/>
      <c r="B656" s="15"/>
      <c r="C656" s="9"/>
      <c r="D656" s="2"/>
      <c r="E656" s="2"/>
      <c r="F656" s="2"/>
      <c r="G656" s="2"/>
      <c r="H656" s="28"/>
      <c r="I656" s="28"/>
      <c r="J656" s="28"/>
      <c r="K656" s="3" t="s">
        <v>1002</v>
      </c>
      <c r="L656" s="9" t="s">
        <v>246</v>
      </c>
      <c r="M656" s="11" t="s">
        <v>1803</v>
      </c>
      <c r="N656" s="4"/>
      <c r="O656" s="4"/>
      <c r="P656" s="4"/>
      <c r="Q656" s="4"/>
      <c r="R656" s="4"/>
      <c r="S656" s="9"/>
      <c r="T656" s="9"/>
      <c r="U656" s="9"/>
      <c r="V656" s="28" t="s">
        <v>1346</v>
      </c>
    </row>
    <row r="657" spans="1:22" ht="25.5" x14ac:dyDescent="0.2">
      <c r="A657" s="41"/>
      <c r="B657" s="15"/>
      <c r="C657" s="9"/>
      <c r="D657" s="2"/>
      <c r="E657" s="2"/>
      <c r="F657" s="2"/>
      <c r="G657" s="2"/>
      <c r="H657" s="28"/>
      <c r="I657" s="28"/>
      <c r="J657" s="28"/>
      <c r="K657" s="28" t="s">
        <v>1799</v>
      </c>
      <c r="L657" s="28"/>
      <c r="M657" s="11" t="s">
        <v>2281</v>
      </c>
      <c r="N657" s="4" t="s">
        <v>2276</v>
      </c>
      <c r="O657" s="4" t="s">
        <v>2280</v>
      </c>
      <c r="P657" s="4">
        <v>0.14499999999999999</v>
      </c>
      <c r="Q657" s="4">
        <v>2016</v>
      </c>
      <c r="R657" s="4"/>
      <c r="S657" s="9"/>
      <c r="T657" s="9"/>
      <c r="U657" s="9"/>
      <c r="V657" s="28" t="s">
        <v>1346</v>
      </c>
    </row>
    <row r="658" spans="1:22" ht="29.25" customHeight="1" x14ac:dyDescent="0.2">
      <c r="A658" s="41"/>
      <c r="B658" s="15"/>
      <c r="C658" s="9"/>
      <c r="D658" s="2"/>
      <c r="E658" s="2"/>
      <c r="F658" s="2"/>
      <c r="G658" s="2"/>
      <c r="H658" s="28"/>
      <c r="I658" s="28"/>
      <c r="J658" s="28"/>
      <c r="K658" s="3" t="s">
        <v>1003</v>
      </c>
      <c r="L658" s="9">
        <v>400</v>
      </c>
      <c r="M658" s="11" t="s">
        <v>1804</v>
      </c>
      <c r="N658" s="4"/>
      <c r="O658" s="4"/>
      <c r="P658" s="4"/>
      <c r="Q658" s="4"/>
      <c r="R658" s="4"/>
      <c r="S658" s="9"/>
      <c r="T658" s="9"/>
      <c r="U658" s="9"/>
      <c r="V658" s="28" t="s">
        <v>1346</v>
      </c>
    </row>
    <row r="659" spans="1:22" ht="25.5" x14ac:dyDescent="0.2">
      <c r="A659" s="41"/>
      <c r="B659" s="15"/>
      <c r="C659" s="9"/>
      <c r="D659" s="2"/>
      <c r="E659" s="2"/>
      <c r="F659" s="2"/>
      <c r="G659" s="2"/>
      <c r="H659" s="28"/>
      <c r="I659" s="28"/>
      <c r="J659" s="28"/>
      <c r="K659" s="28" t="s">
        <v>1800</v>
      </c>
      <c r="L659" s="28"/>
      <c r="M659" s="11"/>
      <c r="N659" s="4"/>
      <c r="O659" s="4"/>
      <c r="P659" s="4"/>
      <c r="Q659" s="4"/>
      <c r="R659" s="4"/>
      <c r="S659" s="9"/>
      <c r="T659" s="9"/>
      <c r="U659" s="9"/>
      <c r="V659" s="28"/>
    </row>
    <row r="660" spans="1:22" ht="25.5" customHeight="1" x14ac:dyDescent="0.2">
      <c r="A660" s="41"/>
      <c r="B660" s="15"/>
      <c r="C660" s="9"/>
      <c r="D660" s="2"/>
      <c r="E660" s="2"/>
      <c r="F660" s="2"/>
      <c r="G660" s="2"/>
      <c r="H660" s="28"/>
      <c r="I660" s="28"/>
      <c r="J660" s="28"/>
      <c r="K660" s="3" t="s">
        <v>1004</v>
      </c>
      <c r="L660" s="28"/>
      <c r="M660" s="11" t="s">
        <v>1805</v>
      </c>
      <c r="N660" s="4"/>
      <c r="O660" s="4"/>
      <c r="P660" s="4"/>
      <c r="Q660" s="4"/>
      <c r="R660" s="4"/>
      <c r="S660" s="9"/>
      <c r="T660" s="9"/>
      <c r="U660" s="9"/>
      <c r="V660" s="28" t="s">
        <v>1346</v>
      </c>
    </row>
    <row r="661" spans="1:22" ht="25.5" x14ac:dyDescent="0.2">
      <c r="A661" s="41"/>
      <c r="B661" s="15"/>
      <c r="C661" s="9"/>
      <c r="D661" s="2"/>
      <c r="E661" s="2"/>
      <c r="F661" s="2"/>
      <c r="G661" s="2"/>
      <c r="H661" s="28"/>
      <c r="I661" s="28"/>
      <c r="J661" s="28"/>
      <c r="K661" s="28" t="s">
        <v>1801</v>
      </c>
      <c r="L661" s="9" t="s">
        <v>454</v>
      </c>
      <c r="M661" s="11"/>
      <c r="N661" s="4"/>
      <c r="O661" s="4"/>
      <c r="P661" s="4"/>
      <c r="Q661" s="4"/>
      <c r="R661" s="4"/>
      <c r="S661" s="9"/>
      <c r="T661" s="9"/>
      <c r="U661" s="9"/>
      <c r="V661" s="28"/>
    </row>
    <row r="662" spans="1:22" x14ac:dyDescent="0.2">
      <c r="A662" s="41"/>
      <c r="B662" s="15"/>
      <c r="C662" s="9"/>
      <c r="D662" s="2"/>
      <c r="E662" s="2"/>
      <c r="F662" s="2"/>
      <c r="G662" s="2"/>
      <c r="H662" s="28"/>
      <c r="I662" s="28"/>
      <c r="J662" s="28"/>
      <c r="K662" s="9" t="s">
        <v>1005</v>
      </c>
      <c r="L662" s="9">
        <v>400</v>
      </c>
      <c r="M662" s="11"/>
      <c r="N662" s="4"/>
      <c r="O662" s="4"/>
      <c r="P662" s="4"/>
      <c r="Q662" s="4"/>
      <c r="R662" s="4"/>
      <c r="S662" s="9"/>
      <c r="T662" s="9"/>
      <c r="U662" s="9"/>
      <c r="V662" s="28" t="s">
        <v>1802</v>
      </c>
    </row>
    <row r="663" spans="1:22" ht="25.5" x14ac:dyDescent="0.2">
      <c r="A663" s="41"/>
      <c r="B663" s="15"/>
      <c r="C663" s="9"/>
      <c r="D663" s="2"/>
      <c r="E663" s="2"/>
      <c r="F663" s="2"/>
      <c r="G663" s="2"/>
      <c r="H663" s="28"/>
      <c r="I663" s="28"/>
      <c r="J663" s="28"/>
      <c r="K663" s="28" t="s">
        <v>1006</v>
      </c>
      <c r="L663" s="28"/>
      <c r="M663" s="11"/>
      <c r="N663" s="4"/>
      <c r="O663" s="4"/>
      <c r="P663" s="4"/>
      <c r="Q663" s="4"/>
      <c r="R663" s="4"/>
      <c r="S663" s="9"/>
      <c r="T663" s="9"/>
      <c r="U663" s="9"/>
      <c r="V663" s="28"/>
    </row>
    <row r="664" spans="1:22" x14ac:dyDescent="0.2">
      <c r="A664" s="43"/>
      <c r="B664" s="15"/>
      <c r="C664" s="9"/>
      <c r="D664" s="2"/>
      <c r="E664" s="2"/>
      <c r="F664" s="2"/>
      <c r="G664" s="2"/>
      <c r="H664" s="28"/>
      <c r="I664" s="28"/>
      <c r="J664" s="28"/>
      <c r="K664" s="28"/>
      <c r="L664" s="28"/>
      <c r="M664" s="11"/>
      <c r="N664" s="4"/>
      <c r="O664" s="4"/>
      <c r="P664" s="4"/>
      <c r="Q664" s="4"/>
      <c r="R664" s="4"/>
      <c r="S664" s="9"/>
      <c r="T664" s="9"/>
      <c r="U664" s="9"/>
      <c r="V664" s="28"/>
    </row>
    <row r="665" spans="1:22" ht="14.25" x14ac:dyDescent="0.2">
      <c r="A665" s="41">
        <v>16</v>
      </c>
      <c r="B665" s="38"/>
      <c r="C665" s="24" t="s">
        <v>86</v>
      </c>
      <c r="D665" s="49"/>
      <c r="E665" s="49"/>
      <c r="F665" s="9"/>
      <c r="G665" s="49"/>
      <c r="H665" s="49"/>
      <c r="I665" s="49"/>
      <c r="J665" s="49"/>
      <c r="K665" s="49"/>
      <c r="L665" s="28"/>
      <c r="M665" s="11"/>
      <c r="N665" s="4"/>
      <c r="O665" s="4"/>
      <c r="P665" s="4"/>
      <c r="Q665" s="4"/>
      <c r="R665" s="4"/>
      <c r="S665" s="9"/>
      <c r="T665" s="9"/>
      <c r="U665" s="9"/>
      <c r="V665" s="28"/>
    </row>
    <row r="666" spans="1:22" ht="41.25" customHeight="1" x14ac:dyDescent="0.2">
      <c r="A666" s="37"/>
      <c r="B666" s="15" t="s">
        <v>1807</v>
      </c>
      <c r="C666" s="2" t="s">
        <v>87</v>
      </c>
      <c r="D666" s="2">
        <v>1.3759999999999999</v>
      </c>
      <c r="E666" s="2">
        <v>1981</v>
      </c>
      <c r="F666" s="2" t="s">
        <v>88</v>
      </c>
      <c r="G666" s="2" t="s">
        <v>1143</v>
      </c>
      <c r="H666" s="2"/>
      <c r="I666" s="28"/>
      <c r="J666" s="28"/>
      <c r="K666" s="9" t="s">
        <v>929</v>
      </c>
      <c r="L666" s="9" t="s">
        <v>930</v>
      </c>
      <c r="M666" s="11"/>
      <c r="N666" s="4"/>
      <c r="O666" s="4"/>
      <c r="P666" s="4"/>
      <c r="Q666" s="4"/>
      <c r="R666" s="4"/>
      <c r="S666" s="9"/>
      <c r="T666" s="9"/>
      <c r="U666" s="9"/>
      <c r="V666" s="28"/>
    </row>
    <row r="667" spans="1:22" ht="38.25" x14ac:dyDescent="0.2">
      <c r="A667" s="41"/>
      <c r="B667" s="15" t="s">
        <v>1808</v>
      </c>
      <c r="C667" s="2" t="s">
        <v>921</v>
      </c>
      <c r="D667" s="2">
        <v>0.151</v>
      </c>
      <c r="E667" s="2">
        <v>1991</v>
      </c>
      <c r="F667" s="2" t="s">
        <v>45</v>
      </c>
      <c r="G667" s="2" t="s">
        <v>1146</v>
      </c>
      <c r="H667" s="2"/>
      <c r="I667" s="28"/>
      <c r="J667" s="28"/>
      <c r="K667" s="28" t="s">
        <v>931</v>
      </c>
      <c r="L667" s="28"/>
      <c r="M667" s="11"/>
      <c r="N667" s="4"/>
      <c r="O667" s="4"/>
      <c r="P667" s="4"/>
      <c r="Q667" s="4"/>
      <c r="R667" s="4"/>
      <c r="S667" s="9"/>
      <c r="T667" s="9"/>
      <c r="U667" s="9"/>
      <c r="V667" s="28"/>
    </row>
    <row r="668" spans="1:22" ht="21.75" customHeight="1" x14ac:dyDescent="0.2">
      <c r="A668" s="41"/>
      <c r="B668" s="15" t="s">
        <v>1809</v>
      </c>
      <c r="C668" s="2" t="s">
        <v>922</v>
      </c>
      <c r="D668" s="2">
        <v>0.67</v>
      </c>
      <c r="E668" s="2">
        <v>1991</v>
      </c>
      <c r="F668" s="2" t="s">
        <v>55</v>
      </c>
      <c r="G668" s="2"/>
      <c r="H668" s="2"/>
      <c r="I668" s="28"/>
      <c r="J668" s="28"/>
      <c r="K668" s="3" t="s">
        <v>932</v>
      </c>
      <c r="L668" s="9">
        <v>630</v>
      </c>
      <c r="M668" s="11" t="s">
        <v>2135</v>
      </c>
      <c r="N668" s="4"/>
      <c r="O668" s="4"/>
      <c r="P668" s="4"/>
      <c r="Q668" s="4"/>
      <c r="R668" s="4"/>
      <c r="S668" s="9"/>
      <c r="T668" s="9"/>
      <c r="U668" s="9"/>
      <c r="V668" s="28" t="s">
        <v>1346</v>
      </c>
    </row>
    <row r="669" spans="1:22" ht="25.5" x14ac:dyDescent="0.2">
      <c r="A669" s="41"/>
      <c r="B669" s="15"/>
      <c r="C669" s="2"/>
      <c r="D669" s="2"/>
      <c r="E669" s="2"/>
      <c r="F669" s="2"/>
      <c r="G669" s="2"/>
      <c r="H669" s="2"/>
      <c r="I669" s="28"/>
      <c r="J669" s="28"/>
      <c r="K669" s="28" t="s">
        <v>933</v>
      </c>
      <c r="L669" s="28"/>
      <c r="M669" s="11"/>
      <c r="N669" s="4"/>
      <c r="O669" s="4"/>
      <c r="P669" s="4"/>
      <c r="Q669" s="4"/>
      <c r="R669" s="4"/>
      <c r="S669" s="9"/>
      <c r="T669" s="9"/>
      <c r="U669" s="9"/>
      <c r="V669" s="28"/>
    </row>
    <row r="670" spans="1:22" ht="19.5" customHeight="1" x14ac:dyDescent="0.2">
      <c r="A670" s="41"/>
      <c r="B670" s="15"/>
      <c r="C670" s="2"/>
      <c r="D670" s="2"/>
      <c r="E670" s="2"/>
      <c r="F670" s="2"/>
      <c r="G670" s="2"/>
      <c r="H670" s="2"/>
      <c r="I670" s="28"/>
      <c r="J670" s="28"/>
      <c r="K670" s="9" t="s">
        <v>934</v>
      </c>
      <c r="L670" s="9" t="s">
        <v>935</v>
      </c>
      <c r="M670" s="39"/>
      <c r="N670" s="40"/>
      <c r="O670" s="40"/>
      <c r="P670" s="40"/>
      <c r="Q670" s="40"/>
      <c r="R670" s="40"/>
      <c r="S670" s="9"/>
      <c r="T670" s="9"/>
      <c r="U670" s="9"/>
      <c r="V670" s="28" t="s">
        <v>936</v>
      </c>
    </row>
    <row r="671" spans="1:22" ht="36" x14ac:dyDescent="0.2">
      <c r="A671" s="41"/>
      <c r="B671" s="15"/>
      <c r="C671" s="9"/>
      <c r="D671" s="2"/>
      <c r="E671" s="2"/>
      <c r="F671" s="2"/>
      <c r="G671" s="2"/>
      <c r="H671" s="28"/>
      <c r="I671" s="28"/>
      <c r="J671" s="28"/>
      <c r="K671" s="28" t="s">
        <v>1806</v>
      </c>
      <c r="L671" s="28"/>
      <c r="M671" s="11" t="s">
        <v>1408</v>
      </c>
      <c r="N671" s="4" t="s">
        <v>1080</v>
      </c>
      <c r="O671" s="4" t="s">
        <v>1122</v>
      </c>
      <c r="P671" s="4">
        <v>0.41699999999999998</v>
      </c>
      <c r="Q671" s="4">
        <v>2015</v>
      </c>
      <c r="R671" s="4" t="s">
        <v>2249</v>
      </c>
      <c r="S671" s="9">
        <v>16</v>
      </c>
      <c r="T671" s="9"/>
      <c r="U671" s="9">
        <v>16</v>
      </c>
      <c r="V671" s="28" t="s">
        <v>1346</v>
      </c>
    </row>
    <row r="672" spans="1:22" x14ac:dyDescent="0.2">
      <c r="A672" s="43"/>
      <c r="B672" s="15"/>
      <c r="C672" s="9"/>
      <c r="D672" s="2"/>
      <c r="E672" s="2"/>
      <c r="F672" s="2"/>
      <c r="G672" s="2"/>
      <c r="H672" s="28"/>
      <c r="I672" s="28"/>
      <c r="J672" s="28"/>
      <c r="K672" s="28"/>
      <c r="L672" s="28"/>
      <c r="M672" s="11"/>
      <c r="N672" s="4"/>
      <c r="O672" s="4"/>
      <c r="P672" s="4"/>
      <c r="Q672" s="4"/>
      <c r="R672" s="4"/>
      <c r="S672" s="9"/>
      <c r="T672" s="9"/>
      <c r="U672" s="9"/>
      <c r="V672" s="28"/>
    </row>
    <row r="673" spans="1:22" x14ac:dyDescent="0.2">
      <c r="A673" s="41">
        <v>17</v>
      </c>
      <c r="B673" s="30"/>
      <c r="C673" s="842" t="s">
        <v>89</v>
      </c>
      <c r="D673" s="843"/>
      <c r="E673" s="843"/>
      <c r="F673" s="843"/>
      <c r="G673" s="843"/>
      <c r="H673" s="843"/>
      <c r="I673" s="843"/>
      <c r="J673" s="843"/>
      <c r="K673" s="843"/>
      <c r="L673" s="843"/>
      <c r="M673" s="11"/>
      <c r="N673" s="4"/>
      <c r="O673" s="4"/>
      <c r="P673" s="4"/>
      <c r="Q673" s="4"/>
      <c r="R673" s="4"/>
      <c r="S673" s="9"/>
      <c r="T673" s="9"/>
      <c r="U673" s="9"/>
      <c r="V673" s="28" t="s">
        <v>939</v>
      </c>
    </row>
    <row r="674" spans="1:22" ht="22.5" customHeight="1" x14ac:dyDescent="0.2">
      <c r="A674" s="37"/>
      <c r="B674" s="15" t="s">
        <v>1817</v>
      </c>
      <c r="C674" s="2" t="s">
        <v>90</v>
      </c>
      <c r="D674" s="2">
        <v>1.3759999999999999</v>
      </c>
      <c r="E674" s="2">
        <v>1981</v>
      </c>
      <c r="F674" s="2" t="s">
        <v>88</v>
      </c>
      <c r="G674" s="2"/>
      <c r="H674" s="2"/>
      <c r="I674" s="28"/>
      <c r="J674" s="28"/>
      <c r="K674" s="9" t="s">
        <v>937</v>
      </c>
      <c r="L674" s="9" t="s">
        <v>454</v>
      </c>
      <c r="M674" s="11"/>
      <c r="N674" s="4"/>
      <c r="O674" s="4"/>
      <c r="P674" s="4"/>
      <c r="Q674" s="4"/>
      <c r="R674" s="4"/>
      <c r="S674" s="9"/>
      <c r="T674" s="9"/>
      <c r="U674" s="9"/>
      <c r="V674" s="28"/>
    </row>
    <row r="675" spans="1:22" ht="21.6" customHeight="1" x14ac:dyDescent="0.2">
      <c r="A675" s="41"/>
      <c r="B675" s="15" t="s">
        <v>1816</v>
      </c>
      <c r="C675" s="2" t="s">
        <v>923</v>
      </c>
      <c r="D675" s="2">
        <v>0.33</v>
      </c>
      <c r="E675" s="2">
        <v>2002</v>
      </c>
      <c r="F675" s="2" t="s">
        <v>88</v>
      </c>
      <c r="G675" s="2"/>
      <c r="H675" s="2"/>
      <c r="I675" s="28"/>
      <c r="J675" s="28"/>
      <c r="K675" s="9" t="s">
        <v>938</v>
      </c>
      <c r="L675" s="28"/>
      <c r="M675" s="11"/>
      <c r="N675" s="4"/>
      <c r="O675" s="4"/>
      <c r="P675" s="4"/>
      <c r="Q675" s="4"/>
      <c r="R675" s="4"/>
      <c r="S675" s="9"/>
      <c r="T675" s="9"/>
      <c r="U675" s="9"/>
      <c r="V675" s="28"/>
    </row>
    <row r="676" spans="1:22" x14ac:dyDescent="0.2">
      <c r="A676" s="41"/>
      <c r="B676" s="15" t="s">
        <v>1818</v>
      </c>
      <c r="C676" s="2" t="s">
        <v>924</v>
      </c>
      <c r="D676" s="2">
        <v>0.70499999999999996</v>
      </c>
      <c r="E676" s="2">
        <v>1978</v>
      </c>
      <c r="F676" s="2" t="s">
        <v>52</v>
      </c>
      <c r="G676" s="2"/>
      <c r="H676" s="2"/>
      <c r="I676" s="28"/>
      <c r="J676" s="28"/>
      <c r="K676" s="9" t="s">
        <v>940</v>
      </c>
      <c r="L676" s="9" t="s">
        <v>246</v>
      </c>
      <c r="M676" s="11"/>
      <c r="N676" s="4"/>
      <c r="O676" s="4"/>
      <c r="P676" s="4"/>
      <c r="Q676" s="4"/>
      <c r="R676" s="4"/>
      <c r="S676" s="9"/>
      <c r="T676" s="9"/>
      <c r="U676" s="9"/>
      <c r="V676" s="28" t="s">
        <v>2099</v>
      </c>
    </row>
    <row r="677" spans="1:22" ht="21.6" customHeight="1" x14ac:dyDescent="0.2">
      <c r="A677" s="41"/>
      <c r="B677" s="15" t="s">
        <v>1483</v>
      </c>
      <c r="C677" s="2" t="s">
        <v>925</v>
      </c>
      <c r="D677" s="2">
        <v>0.627</v>
      </c>
      <c r="E677" s="2">
        <v>1989</v>
      </c>
      <c r="F677" s="2" t="s">
        <v>59</v>
      </c>
      <c r="G677" s="2"/>
      <c r="H677" s="2"/>
      <c r="I677" s="28"/>
      <c r="J677" s="28"/>
      <c r="K677" s="9" t="s">
        <v>941</v>
      </c>
      <c r="L677" s="28"/>
      <c r="M677" s="11"/>
      <c r="N677" s="4"/>
      <c r="O677" s="4"/>
      <c r="P677" s="4"/>
      <c r="Q677" s="4"/>
      <c r="R677" s="4"/>
      <c r="S677" s="9"/>
      <c r="T677" s="9"/>
      <c r="U677" s="9"/>
      <c r="V677" s="28"/>
    </row>
    <row r="678" spans="1:22" x14ac:dyDescent="0.2">
      <c r="A678" s="41"/>
      <c r="B678" s="15" t="s">
        <v>1819</v>
      </c>
      <c r="C678" s="2" t="s">
        <v>926</v>
      </c>
      <c r="D678" s="2">
        <v>0.51900000000000002</v>
      </c>
      <c r="E678" s="2">
        <v>1988</v>
      </c>
      <c r="F678" s="2" t="s">
        <v>59</v>
      </c>
      <c r="G678" s="2"/>
      <c r="H678" s="2"/>
      <c r="I678" s="28"/>
      <c r="J678" s="28"/>
      <c r="K678" s="9" t="s">
        <v>942</v>
      </c>
      <c r="L678" s="9">
        <v>630</v>
      </c>
      <c r="M678" s="11"/>
      <c r="N678" s="4"/>
      <c r="O678" s="4"/>
      <c r="P678" s="4"/>
      <c r="Q678" s="4"/>
      <c r="R678" s="4"/>
      <c r="S678" s="9"/>
      <c r="T678" s="9"/>
      <c r="U678" s="9"/>
      <c r="V678" s="28" t="s">
        <v>2100</v>
      </c>
    </row>
    <row r="679" spans="1:22" ht="25.5" x14ac:dyDescent="0.2">
      <c r="A679" s="41"/>
      <c r="B679" s="15" t="s">
        <v>1820</v>
      </c>
      <c r="C679" s="2" t="s">
        <v>927</v>
      </c>
      <c r="D679" s="2">
        <v>0.60799999999999998</v>
      </c>
      <c r="E679" s="2">
        <v>1975</v>
      </c>
      <c r="F679" s="2" t="s">
        <v>55</v>
      </c>
      <c r="G679" s="2"/>
      <c r="H679" s="2"/>
      <c r="I679" s="28"/>
      <c r="J679" s="28"/>
      <c r="K679" s="9" t="s">
        <v>943</v>
      </c>
      <c r="L679" s="28"/>
      <c r="M679" s="11"/>
      <c r="N679" s="4"/>
      <c r="O679" s="4"/>
      <c r="P679" s="4"/>
      <c r="Q679" s="4"/>
      <c r="R679" s="4"/>
      <c r="S679" s="9"/>
      <c r="T679" s="9"/>
      <c r="U679" s="9"/>
      <c r="V679" s="28"/>
    </row>
    <row r="680" spans="1:22" ht="18" customHeight="1" x14ac:dyDescent="0.2">
      <c r="A680" s="41"/>
      <c r="B680" s="15" t="s">
        <v>1821</v>
      </c>
      <c r="C680" s="2" t="s">
        <v>928</v>
      </c>
      <c r="D680" s="2">
        <v>0.187</v>
      </c>
      <c r="E680" s="2">
        <v>1975</v>
      </c>
      <c r="F680" s="2" t="s">
        <v>55</v>
      </c>
      <c r="G680" s="2"/>
      <c r="H680" s="2"/>
      <c r="I680" s="28"/>
      <c r="J680" s="28"/>
      <c r="K680" s="9" t="s">
        <v>944</v>
      </c>
      <c r="L680" s="9" t="s">
        <v>454</v>
      </c>
      <c r="M680" s="11"/>
      <c r="N680" s="4"/>
      <c r="O680" s="4"/>
      <c r="P680" s="4"/>
      <c r="Q680" s="4"/>
      <c r="R680" s="4"/>
      <c r="S680" s="9"/>
      <c r="T680" s="9"/>
      <c r="U680" s="9"/>
      <c r="V680" s="28" t="s">
        <v>946</v>
      </c>
    </row>
    <row r="681" spans="1:22" ht="25.5" x14ac:dyDescent="0.2">
      <c r="A681" s="41"/>
      <c r="B681" s="15"/>
      <c r="C681" s="9"/>
      <c r="D681" s="2"/>
      <c r="E681" s="2"/>
      <c r="F681" s="2"/>
      <c r="G681" s="2"/>
      <c r="H681" s="28"/>
      <c r="I681" s="28"/>
      <c r="J681" s="28"/>
      <c r="K681" s="9" t="s">
        <v>945</v>
      </c>
      <c r="L681" s="28"/>
      <c r="M681" s="11"/>
      <c r="N681" s="4"/>
      <c r="O681" s="4"/>
      <c r="P681" s="4"/>
      <c r="Q681" s="4"/>
      <c r="R681" s="4"/>
      <c r="S681" s="9"/>
      <c r="T681" s="9"/>
      <c r="U681" s="9"/>
      <c r="V681" s="28"/>
    </row>
    <row r="682" spans="1:22" ht="25.5" x14ac:dyDescent="0.2">
      <c r="A682" s="41"/>
      <c r="B682" s="15"/>
      <c r="C682" s="9"/>
      <c r="D682" s="2"/>
      <c r="E682" s="2"/>
      <c r="F682" s="2"/>
      <c r="G682" s="2"/>
      <c r="H682" s="28"/>
      <c r="I682" s="28"/>
      <c r="J682" s="28"/>
      <c r="K682" s="9" t="s">
        <v>947</v>
      </c>
      <c r="L682" s="9" t="s">
        <v>949</v>
      </c>
      <c r="M682" s="11"/>
      <c r="N682" s="4"/>
      <c r="O682" s="4"/>
      <c r="P682" s="4"/>
      <c r="Q682" s="4"/>
      <c r="R682" s="4"/>
      <c r="S682" s="9"/>
      <c r="T682" s="9"/>
      <c r="U682" s="9"/>
      <c r="V682" s="28" t="s">
        <v>950</v>
      </c>
    </row>
    <row r="683" spans="1:22" ht="25.5" x14ac:dyDescent="0.2">
      <c r="A683" s="41"/>
      <c r="B683" s="15"/>
      <c r="C683" s="9"/>
      <c r="D683" s="2"/>
      <c r="E683" s="2"/>
      <c r="F683" s="2"/>
      <c r="G683" s="2"/>
      <c r="H683" s="28"/>
      <c r="I683" s="28"/>
      <c r="J683" s="28"/>
      <c r="K683" s="9" t="s">
        <v>948</v>
      </c>
      <c r="L683" s="28"/>
      <c r="M683" s="11"/>
      <c r="N683" s="4"/>
      <c r="O683" s="4"/>
      <c r="P683" s="4"/>
      <c r="Q683" s="4"/>
      <c r="R683" s="4"/>
      <c r="S683" s="9"/>
      <c r="T683" s="9"/>
      <c r="U683" s="9"/>
      <c r="V683" s="28"/>
    </row>
    <row r="684" spans="1:22" ht="25.5" customHeight="1" x14ac:dyDescent="0.2">
      <c r="A684" s="41"/>
      <c r="B684" s="15"/>
      <c r="C684" s="9"/>
      <c r="D684" s="2"/>
      <c r="E684" s="2"/>
      <c r="F684" s="2"/>
      <c r="G684" s="2"/>
      <c r="H684" s="28"/>
      <c r="I684" s="28"/>
      <c r="J684" s="28"/>
      <c r="K684" s="3" t="s">
        <v>951</v>
      </c>
      <c r="L684" s="28">
        <v>400</v>
      </c>
      <c r="M684" s="11" t="s">
        <v>1822</v>
      </c>
      <c r="N684" s="4"/>
      <c r="O684" s="4"/>
      <c r="P684" s="4"/>
      <c r="Q684" s="4"/>
      <c r="R684" s="4"/>
      <c r="S684" s="9"/>
      <c r="T684" s="9"/>
      <c r="U684" s="9"/>
      <c r="V684" s="28" t="s">
        <v>1418</v>
      </c>
    </row>
    <row r="685" spans="1:22" ht="25.5" x14ac:dyDescent="0.2">
      <c r="A685" s="43"/>
      <c r="B685" s="15"/>
      <c r="C685" s="9"/>
      <c r="D685" s="2"/>
      <c r="E685" s="2"/>
      <c r="F685" s="2"/>
      <c r="G685" s="2"/>
      <c r="H685" s="28"/>
      <c r="I685" s="28"/>
      <c r="J685" s="28"/>
      <c r="K685" s="9" t="s">
        <v>952</v>
      </c>
      <c r="L685" s="28"/>
      <c r="M685" s="11"/>
      <c r="N685" s="4"/>
      <c r="O685" s="4"/>
      <c r="P685" s="4"/>
      <c r="Q685" s="4"/>
      <c r="R685" s="4"/>
      <c r="S685" s="9"/>
      <c r="T685" s="9"/>
      <c r="U685" s="9"/>
      <c r="V685" s="28"/>
    </row>
    <row r="686" spans="1:22" x14ac:dyDescent="0.2">
      <c r="A686" s="41"/>
      <c r="B686" s="15"/>
      <c r="C686" s="9"/>
      <c r="D686" s="2"/>
      <c r="E686" s="2"/>
      <c r="F686" s="2"/>
      <c r="G686" s="2"/>
      <c r="H686" s="28"/>
      <c r="I686" s="28"/>
      <c r="J686" s="28"/>
      <c r="K686" s="9" t="s">
        <v>2285</v>
      </c>
      <c r="L686" s="28"/>
      <c r="M686" s="11"/>
      <c r="N686" s="4"/>
      <c r="O686" s="4"/>
      <c r="P686" s="4"/>
      <c r="Q686" s="4"/>
      <c r="R686" s="4"/>
      <c r="S686" s="9"/>
      <c r="T686" s="9"/>
      <c r="U686" s="9"/>
      <c r="V686" s="28"/>
    </row>
    <row r="687" spans="1:22" ht="25.5" x14ac:dyDescent="0.2">
      <c r="A687" s="41"/>
      <c r="B687" s="15" t="s">
        <v>2283</v>
      </c>
      <c r="C687" s="9" t="s">
        <v>2282</v>
      </c>
      <c r="D687" s="2">
        <v>0.81200000000000006</v>
      </c>
      <c r="E687" s="2">
        <v>2016</v>
      </c>
      <c r="F687" s="2"/>
      <c r="G687" s="2"/>
      <c r="H687" s="28"/>
      <c r="I687" s="28"/>
      <c r="J687" s="28"/>
      <c r="K687" s="9" t="s">
        <v>2286</v>
      </c>
      <c r="L687" s="28"/>
      <c r="M687" s="11"/>
      <c r="N687" s="4"/>
      <c r="O687" s="4"/>
      <c r="P687" s="4"/>
      <c r="Q687" s="4"/>
      <c r="R687" s="4"/>
      <c r="S687" s="9"/>
      <c r="T687" s="9"/>
      <c r="U687" s="9"/>
      <c r="V687" s="28"/>
    </row>
    <row r="688" spans="1:22" x14ac:dyDescent="0.2">
      <c r="A688" s="41"/>
      <c r="B688" s="15"/>
      <c r="C688" s="9"/>
      <c r="D688" s="2"/>
      <c r="E688" s="2"/>
      <c r="F688" s="2"/>
      <c r="G688" s="2"/>
      <c r="H688" s="28"/>
      <c r="I688" s="28"/>
      <c r="J688" s="28"/>
      <c r="K688" s="9"/>
      <c r="L688" s="28"/>
      <c r="M688" s="11"/>
      <c r="N688" s="4"/>
      <c r="O688" s="4"/>
      <c r="P688" s="4"/>
      <c r="Q688" s="4"/>
      <c r="R688" s="4"/>
      <c r="S688" s="9"/>
      <c r="T688" s="9"/>
      <c r="U688" s="9"/>
      <c r="V688" s="28"/>
    </row>
    <row r="689" spans="1:22" ht="21.75" customHeight="1" x14ac:dyDescent="0.2">
      <c r="A689" s="41"/>
      <c r="B689" s="15" t="s">
        <v>2128</v>
      </c>
      <c r="C689" s="9" t="s">
        <v>2284</v>
      </c>
      <c r="D689" s="2">
        <v>0.6</v>
      </c>
      <c r="E689" s="2">
        <v>1972</v>
      </c>
      <c r="F689" s="2" t="s">
        <v>1046</v>
      </c>
      <c r="G689" s="2"/>
      <c r="H689" s="28">
        <v>12</v>
      </c>
      <c r="I689" s="28"/>
      <c r="J689" s="28">
        <v>12</v>
      </c>
      <c r="K689" s="9"/>
      <c r="L689" s="28"/>
      <c r="M689" s="11"/>
      <c r="N689" s="4"/>
      <c r="O689" s="4"/>
      <c r="P689" s="4"/>
      <c r="Q689" s="4"/>
      <c r="R689" s="4"/>
      <c r="S689" s="9"/>
      <c r="T689" s="9"/>
      <c r="U689" s="9"/>
      <c r="V689" s="28"/>
    </row>
    <row r="690" spans="1:22" ht="22.5" customHeight="1" x14ac:dyDescent="0.2">
      <c r="A690" s="41"/>
      <c r="B690" s="15" t="s">
        <v>1823</v>
      </c>
      <c r="C690" s="9" t="s">
        <v>1</v>
      </c>
      <c r="D690" s="2">
        <v>0.53800000000000003</v>
      </c>
      <c r="E690" s="2">
        <v>1974</v>
      </c>
      <c r="F690" s="2" t="s">
        <v>1046</v>
      </c>
      <c r="G690" s="2"/>
      <c r="H690" s="28">
        <v>7</v>
      </c>
      <c r="I690" s="28">
        <v>3</v>
      </c>
      <c r="J690" s="28">
        <v>10</v>
      </c>
      <c r="K690" s="9"/>
      <c r="L690" s="28"/>
      <c r="M690" s="11"/>
      <c r="N690" s="4"/>
      <c r="O690" s="4"/>
      <c r="P690" s="4"/>
      <c r="Q690" s="4"/>
      <c r="R690" s="4"/>
      <c r="S690" s="9"/>
      <c r="T690" s="9"/>
      <c r="U690" s="9"/>
      <c r="V690" s="28"/>
    </row>
    <row r="691" spans="1:22" x14ac:dyDescent="0.2">
      <c r="A691" s="41"/>
      <c r="B691" s="15"/>
      <c r="C691" s="9"/>
      <c r="D691" s="2"/>
      <c r="E691" s="2"/>
      <c r="F691" s="2"/>
      <c r="G691" s="2"/>
      <c r="H691" s="28"/>
      <c r="I691" s="28"/>
      <c r="J691" s="28"/>
      <c r="K691" s="9"/>
      <c r="L691" s="28"/>
      <c r="M691" s="11"/>
      <c r="N691" s="4"/>
      <c r="O691" s="4"/>
      <c r="P691" s="4"/>
      <c r="Q691" s="4"/>
      <c r="R691" s="4"/>
      <c r="S691" s="9"/>
      <c r="T691" s="9"/>
      <c r="U691" s="9"/>
      <c r="V691" s="28"/>
    </row>
    <row r="692" spans="1:22" x14ac:dyDescent="0.2">
      <c r="A692" s="37">
        <v>18</v>
      </c>
      <c r="B692" s="38"/>
      <c r="C692" s="842" t="s">
        <v>91</v>
      </c>
      <c r="D692" s="843"/>
      <c r="E692" s="843"/>
      <c r="F692" s="843"/>
      <c r="G692" s="843"/>
      <c r="H692" s="843"/>
      <c r="I692" s="843"/>
      <c r="J692" s="843"/>
      <c r="K692" s="843"/>
      <c r="L692" s="843"/>
      <c r="M692" s="30"/>
      <c r="N692" s="9"/>
      <c r="O692" s="9"/>
      <c r="P692" s="9"/>
      <c r="Q692" s="9"/>
      <c r="R692" s="9"/>
      <c r="S692" s="9"/>
      <c r="T692" s="9"/>
      <c r="U692" s="9"/>
      <c r="V692" s="28"/>
    </row>
    <row r="693" spans="1:22" ht="33" customHeight="1" x14ac:dyDescent="0.2">
      <c r="A693" s="37"/>
      <c r="B693" s="15" t="s">
        <v>1824</v>
      </c>
      <c r="C693" s="2" t="s">
        <v>165</v>
      </c>
      <c r="D693" s="2">
        <v>1.5209999999999999</v>
      </c>
      <c r="E693" s="2">
        <v>1979</v>
      </c>
      <c r="F693" s="2" t="s">
        <v>59</v>
      </c>
      <c r="G693" s="2"/>
      <c r="H693" s="28"/>
      <c r="I693" s="28"/>
      <c r="J693" s="28"/>
      <c r="K693" s="3" t="s">
        <v>738</v>
      </c>
      <c r="L693" s="9" t="s">
        <v>454</v>
      </c>
      <c r="M693" s="39" t="s">
        <v>1832</v>
      </c>
      <c r="N693" s="40"/>
      <c r="O693" s="40"/>
      <c r="P693" s="40"/>
      <c r="Q693" s="40"/>
      <c r="R693" s="40"/>
      <c r="S693" s="9"/>
      <c r="T693" s="9"/>
      <c r="U693" s="9"/>
      <c r="V693" s="28" t="s">
        <v>1346</v>
      </c>
    </row>
    <row r="694" spans="1:22" ht="36.75" customHeight="1" x14ac:dyDescent="0.2">
      <c r="A694" s="41"/>
      <c r="B694" s="15" t="s">
        <v>1825</v>
      </c>
      <c r="C694" s="2" t="s">
        <v>164</v>
      </c>
      <c r="D694" s="2">
        <v>0.41799999999999998</v>
      </c>
      <c r="E694" s="2">
        <v>1990</v>
      </c>
      <c r="F694" s="2" t="s">
        <v>59</v>
      </c>
      <c r="G694" s="2"/>
      <c r="H694" s="28"/>
      <c r="I694" s="28"/>
      <c r="J694" s="28"/>
      <c r="K694" s="28" t="s">
        <v>739</v>
      </c>
      <c r="L694" s="9"/>
      <c r="M694" s="11" t="s">
        <v>1833</v>
      </c>
      <c r="N694" s="4" t="s">
        <v>740</v>
      </c>
      <c r="O694" s="4" t="s">
        <v>741</v>
      </c>
      <c r="P694" s="4">
        <v>0.19</v>
      </c>
      <c r="Q694" s="12">
        <v>28460</v>
      </c>
      <c r="R694" s="4" t="s">
        <v>221</v>
      </c>
      <c r="S694" s="9"/>
      <c r="T694" s="9"/>
      <c r="U694" s="9"/>
      <c r="V694" s="28" t="s">
        <v>1346</v>
      </c>
    </row>
    <row r="695" spans="1:22" ht="26.45" customHeight="1" x14ac:dyDescent="0.2">
      <c r="A695" s="41"/>
      <c r="B695" s="15" t="s">
        <v>2107</v>
      </c>
      <c r="C695" s="2" t="s">
        <v>163</v>
      </c>
      <c r="D695" s="2">
        <v>0.57999999999999996</v>
      </c>
      <c r="E695" s="2">
        <v>1980</v>
      </c>
      <c r="F695" s="2" t="s">
        <v>59</v>
      </c>
      <c r="G695" s="2"/>
      <c r="H695" s="28"/>
      <c r="I695" s="28"/>
      <c r="J695" s="28"/>
      <c r="L695" s="28"/>
      <c r="M695" s="11" t="s">
        <v>1834</v>
      </c>
      <c r="N695" s="4" t="s">
        <v>740</v>
      </c>
      <c r="O695" s="4" t="s">
        <v>742</v>
      </c>
      <c r="P695" s="4">
        <v>0.35</v>
      </c>
      <c r="Q695" s="12">
        <v>28460</v>
      </c>
      <c r="R695" s="4" t="s">
        <v>479</v>
      </c>
      <c r="S695" s="9"/>
      <c r="T695" s="9"/>
      <c r="U695" s="9"/>
      <c r="V695" s="28" t="s">
        <v>1346</v>
      </c>
    </row>
    <row r="696" spans="1:22" ht="28.15" customHeight="1" x14ac:dyDescent="0.2">
      <c r="A696" s="41"/>
      <c r="B696" s="15" t="s">
        <v>1826</v>
      </c>
      <c r="C696" s="2" t="s">
        <v>162</v>
      </c>
      <c r="D696" s="2">
        <v>0.22500000000000001</v>
      </c>
      <c r="E696" s="2">
        <v>1979</v>
      </c>
      <c r="F696" s="2" t="s">
        <v>59</v>
      </c>
      <c r="G696" s="2"/>
      <c r="H696" s="28"/>
      <c r="I696" s="28"/>
      <c r="J696" s="28"/>
      <c r="K696" s="28"/>
      <c r="L696" s="28"/>
      <c r="M696" s="11" t="s">
        <v>1835</v>
      </c>
      <c r="N696" s="4" t="s">
        <v>740</v>
      </c>
      <c r="O696" s="4" t="s">
        <v>743</v>
      </c>
      <c r="P696" s="4">
        <v>8.2000000000000003E-2</v>
      </c>
      <c r="Q696" s="12">
        <v>28825</v>
      </c>
      <c r="R696" s="4" t="s">
        <v>291</v>
      </c>
      <c r="S696" s="9"/>
      <c r="T696" s="9"/>
      <c r="U696" s="9"/>
      <c r="V696" s="28" t="s">
        <v>1346</v>
      </c>
    </row>
    <row r="697" spans="1:22" ht="36" x14ac:dyDescent="0.2">
      <c r="A697" s="41"/>
      <c r="B697" s="15" t="s">
        <v>1827</v>
      </c>
      <c r="C697" s="2" t="s">
        <v>161</v>
      </c>
      <c r="D697" s="2">
        <v>0.50800000000000001</v>
      </c>
      <c r="E697" s="2">
        <v>1994</v>
      </c>
      <c r="F697" s="2" t="s">
        <v>45</v>
      </c>
      <c r="G697" s="2"/>
      <c r="H697" s="28"/>
      <c r="I697" s="28"/>
      <c r="J697" s="28"/>
      <c r="K697" s="28"/>
      <c r="L697" s="28"/>
      <c r="M697" s="11" t="s">
        <v>1836</v>
      </c>
      <c r="N697" s="4" t="s">
        <v>740</v>
      </c>
      <c r="O697" s="4" t="s">
        <v>744</v>
      </c>
      <c r="P697" s="4">
        <v>0.115</v>
      </c>
      <c r="Q697" s="12">
        <v>30651</v>
      </c>
      <c r="R697" s="4" t="s">
        <v>757</v>
      </c>
      <c r="S697" s="9"/>
      <c r="T697" s="9"/>
      <c r="U697" s="9"/>
      <c r="V697" s="28" t="s">
        <v>1346</v>
      </c>
    </row>
    <row r="698" spans="1:22" ht="36" x14ac:dyDescent="0.2">
      <c r="A698" s="41"/>
      <c r="B698" s="15" t="s">
        <v>1828</v>
      </c>
      <c r="C698" s="2" t="s">
        <v>160</v>
      </c>
      <c r="D698" s="2">
        <v>0.51400000000000001</v>
      </c>
      <c r="E698" s="2">
        <v>1980</v>
      </c>
      <c r="F698" s="2" t="s">
        <v>45</v>
      </c>
      <c r="G698" s="2"/>
      <c r="H698" s="28"/>
      <c r="I698" s="28"/>
      <c r="J698" s="28"/>
      <c r="K698" s="28"/>
      <c r="L698" s="28"/>
      <c r="M698" s="11" t="s">
        <v>1837</v>
      </c>
      <c r="N698" s="4" t="s">
        <v>740</v>
      </c>
      <c r="O698" s="4" t="s">
        <v>745</v>
      </c>
      <c r="P698" s="4">
        <v>5.7000000000000002E-2</v>
      </c>
      <c r="Q698" s="12">
        <v>30651</v>
      </c>
      <c r="R698" s="4" t="s">
        <v>757</v>
      </c>
      <c r="S698" s="9"/>
      <c r="T698" s="9"/>
      <c r="U698" s="9"/>
      <c r="V698" s="28" t="s">
        <v>1346</v>
      </c>
    </row>
    <row r="699" spans="1:22" ht="32.450000000000003" customHeight="1" x14ac:dyDescent="0.2">
      <c r="A699" s="41"/>
      <c r="B699" s="15" t="s">
        <v>1829</v>
      </c>
      <c r="C699" s="2" t="s">
        <v>159</v>
      </c>
      <c r="D699" s="2">
        <v>0.32</v>
      </c>
      <c r="E699" s="2">
        <v>1979</v>
      </c>
      <c r="F699" s="2" t="s">
        <v>59</v>
      </c>
      <c r="G699" s="2"/>
      <c r="H699" s="28"/>
      <c r="I699" s="28"/>
      <c r="J699" s="28"/>
      <c r="K699" s="28"/>
      <c r="L699" s="28"/>
      <c r="M699" s="11" t="s">
        <v>1838</v>
      </c>
      <c r="N699" s="4" t="s">
        <v>740</v>
      </c>
      <c r="O699" s="4" t="s">
        <v>746</v>
      </c>
      <c r="P699" s="4">
        <v>0.193</v>
      </c>
      <c r="Q699" s="12">
        <v>33208</v>
      </c>
      <c r="R699" s="4" t="s">
        <v>517</v>
      </c>
      <c r="S699" s="9"/>
      <c r="T699" s="9"/>
      <c r="U699" s="9"/>
      <c r="V699" s="28" t="s">
        <v>1346</v>
      </c>
    </row>
    <row r="700" spans="1:22" ht="27.6" customHeight="1" x14ac:dyDescent="0.2">
      <c r="A700" s="41"/>
      <c r="B700" s="15" t="s">
        <v>1815</v>
      </c>
      <c r="C700" s="2" t="s">
        <v>158</v>
      </c>
      <c r="D700" s="2">
        <v>0.51400000000000001</v>
      </c>
      <c r="E700" s="2">
        <v>1980</v>
      </c>
      <c r="F700" s="2" t="s">
        <v>45</v>
      </c>
      <c r="G700" s="2"/>
      <c r="H700" s="28"/>
      <c r="I700" s="28"/>
      <c r="J700" s="28"/>
      <c r="K700" s="28"/>
      <c r="L700" s="28"/>
      <c r="M700" s="11" t="s">
        <v>1839</v>
      </c>
      <c r="N700" s="4" t="s">
        <v>740</v>
      </c>
      <c r="O700" s="4" t="s">
        <v>747</v>
      </c>
      <c r="P700" s="4">
        <v>0.115</v>
      </c>
      <c r="Q700" s="12">
        <v>29190</v>
      </c>
      <c r="R700" s="4" t="s">
        <v>757</v>
      </c>
      <c r="S700" s="9"/>
      <c r="T700" s="9"/>
      <c r="U700" s="9"/>
      <c r="V700" s="28" t="s">
        <v>1346</v>
      </c>
    </row>
    <row r="701" spans="1:22" ht="36" x14ac:dyDescent="0.2">
      <c r="A701" s="41"/>
      <c r="B701" s="15" t="s">
        <v>1830</v>
      </c>
      <c r="C701" s="2" t="s">
        <v>157</v>
      </c>
      <c r="D701" s="2">
        <v>0.442</v>
      </c>
      <c r="E701" s="2">
        <v>1979</v>
      </c>
      <c r="F701" s="2" t="s">
        <v>55</v>
      </c>
      <c r="G701" s="2"/>
      <c r="H701" s="28"/>
      <c r="I701" s="28"/>
      <c r="J701" s="28"/>
      <c r="K701" s="28"/>
      <c r="L701" s="28"/>
      <c r="M701" s="11" t="s">
        <v>1840</v>
      </c>
      <c r="N701" s="4" t="s">
        <v>740</v>
      </c>
      <c r="O701" s="4" t="s">
        <v>748</v>
      </c>
      <c r="P701" s="4">
        <v>0.114</v>
      </c>
      <c r="Q701" s="12">
        <v>29190</v>
      </c>
      <c r="R701" s="4" t="s">
        <v>403</v>
      </c>
      <c r="S701" s="9"/>
      <c r="T701" s="9"/>
      <c r="U701" s="9"/>
      <c r="V701" s="28" t="s">
        <v>1346</v>
      </c>
    </row>
    <row r="702" spans="1:22" ht="36" x14ac:dyDescent="0.2">
      <c r="A702" s="41"/>
      <c r="B702" s="15" t="s">
        <v>1831</v>
      </c>
      <c r="C702" s="2" t="s">
        <v>156</v>
      </c>
      <c r="D702" s="2">
        <v>0.46700000000000003</v>
      </c>
      <c r="E702" s="2">
        <v>1976</v>
      </c>
      <c r="F702" s="2" t="s">
        <v>59</v>
      </c>
      <c r="G702" s="2"/>
      <c r="H702" s="28"/>
      <c r="I702" s="28"/>
      <c r="J702" s="28"/>
      <c r="K702" s="28"/>
      <c r="L702" s="28"/>
      <c r="M702" s="11" t="s">
        <v>1841</v>
      </c>
      <c r="N702" s="4" t="s">
        <v>740</v>
      </c>
      <c r="O702" s="4" t="s">
        <v>749</v>
      </c>
      <c r="P702" s="4">
        <v>0.36799999999999999</v>
      </c>
      <c r="Q702" s="12">
        <v>27364</v>
      </c>
      <c r="R702" s="4" t="s">
        <v>221</v>
      </c>
      <c r="S702" s="9"/>
      <c r="T702" s="9"/>
      <c r="U702" s="9"/>
      <c r="V702" s="28" t="s">
        <v>1346</v>
      </c>
    </row>
    <row r="703" spans="1:22" ht="36" x14ac:dyDescent="0.2">
      <c r="A703" s="41"/>
      <c r="B703" s="15" t="s">
        <v>2124</v>
      </c>
      <c r="C703" s="2" t="s">
        <v>2123</v>
      </c>
      <c r="D703" s="2">
        <v>1.2</v>
      </c>
      <c r="E703" s="2">
        <v>1990</v>
      </c>
      <c r="F703" s="2" t="s">
        <v>59</v>
      </c>
      <c r="G703" s="2"/>
      <c r="H703" s="28"/>
      <c r="I703" s="28"/>
      <c r="J703" s="28"/>
      <c r="K703" s="28"/>
      <c r="L703" s="28"/>
      <c r="M703" s="11" t="s">
        <v>1842</v>
      </c>
      <c r="N703" s="4" t="s">
        <v>740</v>
      </c>
      <c r="O703" s="4" t="s">
        <v>750</v>
      </c>
      <c r="P703" s="4">
        <v>8.7999999999999995E-2</v>
      </c>
      <c r="Q703" s="12">
        <v>28460</v>
      </c>
      <c r="R703" s="4" t="s">
        <v>221</v>
      </c>
      <c r="S703" s="9"/>
      <c r="T703" s="9"/>
      <c r="U703" s="9"/>
      <c r="V703" s="28" t="s">
        <v>1346</v>
      </c>
    </row>
    <row r="704" spans="1:22" ht="36" x14ac:dyDescent="0.2">
      <c r="A704" s="41"/>
      <c r="B704" s="15" t="s">
        <v>2125</v>
      </c>
      <c r="C704" s="2" t="s">
        <v>2152</v>
      </c>
      <c r="D704" s="2">
        <v>1.2</v>
      </c>
      <c r="E704" s="2">
        <v>1990</v>
      </c>
      <c r="F704" s="2" t="s">
        <v>59</v>
      </c>
      <c r="G704" s="28"/>
      <c r="H704" s="28"/>
      <c r="I704" s="28"/>
      <c r="J704" s="28"/>
      <c r="K704" s="28"/>
      <c r="L704" s="28"/>
      <c r="M704" s="11" t="s">
        <v>1843</v>
      </c>
      <c r="N704" s="4" t="s">
        <v>740</v>
      </c>
      <c r="O704" s="4" t="s">
        <v>751</v>
      </c>
      <c r="P704" s="4">
        <v>0.18</v>
      </c>
      <c r="Q704" s="13">
        <v>1982</v>
      </c>
      <c r="R704" s="4" t="s">
        <v>250</v>
      </c>
      <c r="S704" s="9"/>
      <c r="T704" s="9"/>
      <c r="U704" s="9"/>
      <c r="V704" s="28" t="s">
        <v>1346</v>
      </c>
    </row>
    <row r="705" spans="1:22" ht="36" x14ac:dyDescent="0.2">
      <c r="A705" s="41"/>
      <c r="B705" s="42"/>
      <c r="C705" s="9"/>
      <c r="D705" s="28"/>
      <c r="E705" s="28"/>
      <c r="F705" s="9"/>
      <c r="G705" s="28"/>
      <c r="H705" s="28"/>
      <c r="I705" s="28"/>
      <c r="J705" s="28"/>
      <c r="K705" s="28"/>
      <c r="L705" s="28"/>
      <c r="M705" s="11" t="s">
        <v>1844</v>
      </c>
      <c r="N705" s="4" t="s">
        <v>740</v>
      </c>
      <c r="O705" s="4" t="s">
        <v>752</v>
      </c>
      <c r="P705" s="4">
        <v>0.75</v>
      </c>
      <c r="Q705" s="13">
        <v>1982</v>
      </c>
      <c r="R705" s="4" t="s">
        <v>290</v>
      </c>
      <c r="S705" s="9"/>
      <c r="T705" s="9"/>
      <c r="U705" s="9"/>
      <c r="V705" s="28" t="s">
        <v>1346</v>
      </c>
    </row>
    <row r="706" spans="1:22" ht="36" x14ac:dyDescent="0.2">
      <c r="A706" s="41"/>
      <c r="B706" s="42"/>
      <c r="C706" s="9"/>
      <c r="D706" s="28"/>
      <c r="E706" s="28"/>
      <c r="F706" s="9"/>
      <c r="G706" s="28"/>
      <c r="H706" s="28"/>
      <c r="I706" s="28"/>
      <c r="J706" s="28"/>
      <c r="K706" s="28"/>
      <c r="L706" s="28"/>
      <c r="M706" s="11" t="s">
        <v>1845</v>
      </c>
      <c r="N706" s="4" t="s">
        <v>740</v>
      </c>
      <c r="O706" s="4" t="s">
        <v>753</v>
      </c>
      <c r="P706" s="4">
        <v>0.11700000000000001</v>
      </c>
      <c r="Q706" s="13">
        <v>1982</v>
      </c>
      <c r="R706" s="4" t="s">
        <v>389</v>
      </c>
      <c r="S706" s="9"/>
      <c r="T706" s="9"/>
      <c r="U706" s="9"/>
      <c r="V706" s="28" t="s">
        <v>1346</v>
      </c>
    </row>
    <row r="707" spans="1:22" ht="36" x14ac:dyDescent="0.2">
      <c r="A707" s="41"/>
      <c r="B707" s="42"/>
      <c r="C707" s="9"/>
      <c r="D707" s="28"/>
      <c r="E707" s="28"/>
      <c r="F707" s="9"/>
      <c r="G707" s="28"/>
      <c r="H707" s="28"/>
      <c r="I707" s="28"/>
      <c r="J707" s="28"/>
      <c r="K707" s="28"/>
      <c r="L707" s="28"/>
      <c r="M707" s="11" t="s">
        <v>1846</v>
      </c>
      <c r="N707" s="4" t="s">
        <v>740</v>
      </c>
      <c r="O707" s="4" t="s">
        <v>754</v>
      </c>
      <c r="P707" s="4">
        <v>7.0000000000000007E-2</v>
      </c>
      <c r="Q707" s="13">
        <v>1982</v>
      </c>
      <c r="R707" s="4" t="s">
        <v>291</v>
      </c>
      <c r="S707" s="9"/>
      <c r="T707" s="9"/>
      <c r="U707" s="9"/>
      <c r="V707" s="28" t="s">
        <v>1346</v>
      </c>
    </row>
    <row r="708" spans="1:22" ht="36" x14ac:dyDescent="0.2">
      <c r="A708" s="41"/>
      <c r="B708" s="42"/>
      <c r="C708" s="9"/>
      <c r="D708" s="28"/>
      <c r="E708" s="28"/>
      <c r="F708" s="9"/>
      <c r="G708" s="28"/>
      <c r="H708" s="28"/>
      <c r="I708" s="28"/>
      <c r="J708" s="28"/>
      <c r="K708" s="28"/>
      <c r="L708" s="28"/>
      <c r="M708" s="11" t="s">
        <v>1847</v>
      </c>
      <c r="N708" s="4" t="s">
        <v>740</v>
      </c>
      <c r="O708" s="4" t="s">
        <v>755</v>
      </c>
      <c r="P708" s="4">
        <v>0.1</v>
      </c>
      <c r="Q708" s="13">
        <v>1982</v>
      </c>
      <c r="R708" s="4" t="s">
        <v>291</v>
      </c>
      <c r="S708" s="9"/>
      <c r="T708" s="9"/>
      <c r="U708" s="9"/>
      <c r="V708" s="28" t="s">
        <v>1346</v>
      </c>
    </row>
    <row r="709" spans="1:22" ht="36" x14ac:dyDescent="0.2">
      <c r="A709" s="41"/>
      <c r="B709" s="42"/>
      <c r="C709" s="9"/>
      <c r="D709" s="28"/>
      <c r="E709" s="28"/>
      <c r="F709" s="9"/>
      <c r="G709" s="28"/>
      <c r="H709" s="28"/>
      <c r="I709" s="28"/>
      <c r="J709" s="28"/>
      <c r="K709" s="28"/>
      <c r="L709" s="28"/>
      <c r="M709" s="11" t="s">
        <v>1848</v>
      </c>
      <c r="N709" s="4" t="s">
        <v>740</v>
      </c>
      <c r="O709" s="4" t="s">
        <v>756</v>
      </c>
      <c r="P709" s="4">
        <v>0.125</v>
      </c>
      <c r="Q709" s="4">
        <v>2003</v>
      </c>
      <c r="R709" s="4" t="s">
        <v>758</v>
      </c>
      <c r="S709" s="9"/>
      <c r="T709" s="9"/>
      <c r="U709" s="9"/>
      <c r="V709" s="28" t="s">
        <v>1346</v>
      </c>
    </row>
    <row r="710" spans="1:22" ht="36" x14ac:dyDescent="0.2">
      <c r="A710" s="41"/>
      <c r="B710" s="42"/>
      <c r="C710" s="9"/>
      <c r="D710" s="28"/>
      <c r="E710" s="28"/>
      <c r="F710" s="9"/>
      <c r="G710" s="28"/>
      <c r="H710" s="28"/>
      <c r="I710" s="28"/>
      <c r="J710" s="28"/>
      <c r="K710" s="28"/>
      <c r="L710" s="28"/>
      <c r="M710" s="11" t="s">
        <v>1849</v>
      </c>
      <c r="N710" s="4" t="s">
        <v>740</v>
      </c>
      <c r="O710" s="4" t="s">
        <v>756</v>
      </c>
      <c r="P710" s="4">
        <v>0.125</v>
      </c>
      <c r="Q710" s="4">
        <v>2003</v>
      </c>
      <c r="R710" s="4" t="s">
        <v>758</v>
      </c>
      <c r="S710" s="9"/>
      <c r="T710" s="9"/>
      <c r="U710" s="9"/>
      <c r="V710" s="28" t="s">
        <v>1346</v>
      </c>
    </row>
    <row r="711" spans="1:22" ht="33" customHeight="1" x14ac:dyDescent="0.2">
      <c r="A711" s="41"/>
      <c r="B711" s="42"/>
      <c r="C711" s="9"/>
      <c r="D711" s="28"/>
      <c r="E711" s="28"/>
      <c r="F711" s="9"/>
      <c r="G711" s="28"/>
      <c r="H711" s="28"/>
      <c r="I711" s="28"/>
      <c r="J711" s="28"/>
      <c r="K711" s="3" t="s">
        <v>759</v>
      </c>
      <c r="L711" s="9" t="s">
        <v>454</v>
      </c>
      <c r="M711" s="44" t="s">
        <v>1880</v>
      </c>
      <c r="N711" s="40"/>
      <c r="O711" s="40"/>
      <c r="P711" s="40"/>
      <c r="Q711" s="40"/>
      <c r="R711" s="40"/>
      <c r="S711" s="9"/>
      <c r="T711" s="9"/>
      <c r="U711" s="9"/>
      <c r="V711" s="28" t="s">
        <v>1346</v>
      </c>
    </row>
    <row r="712" spans="1:22" ht="36" customHeight="1" x14ac:dyDescent="0.2">
      <c r="A712" s="41"/>
      <c r="B712" s="42"/>
      <c r="C712" s="9"/>
      <c r="D712" s="28"/>
      <c r="E712" s="28"/>
      <c r="F712" s="9"/>
      <c r="G712" s="28"/>
      <c r="H712" s="28"/>
      <c r="I712" s="28"/>
      <c r="J712" s="28"/>
      <c r="K712" s="28" t="s">
        <v>760</v>
      </c>
      <c r="L712" s="9"/>
      <c r="M712" s="11" t="s">
        <v>1850</v>
      </c>
      <c r="N712" s="4" t="s">
        <v>761</v>
      </c>
      <c r="O712" s="4" t="s">
        <v>762</v>
      </c>
      <c r="P712" s="4">
        <v>0.08</v>
      </c>
      <c r="Q712" s="12">
        <v>29190</v>
      </c>
      <c r="R712" s="4" t="s">
        <v>291</v>
      </c>
      <c r="S712" s="9"/>
      <c r="T712" s="9"/>
      <c r="U712" s="9"/>
      <c r="V712" s="28" t="s">
        <v>1346</v>
      </c>
    </row>
    <row r="713" spans="1:22" ht="36" x14ac:dyDescent="0.2">
      <c r="A713" s="41"/>
      <c r="B713" s="42"/>
      <c r="C713" s="9"/>
      <c r="D713" s="28"/>
      <c r="E713" s="28"/>
      <c r="F713" s="9"/>
      <c r="G713" s="28"/>
      <c r="H713" s="28"/>
      <c r="I713" s="28"/>
      <c r="J713" s="28"/>
      <c r="L713" s="28"/>
      <c r="M713" s="11" t="s">
        <v>1851</v>
      </c>
      <c r="N713" s="4" t="s">
        <v>761</v>
      </c>
      <c r="O713" s="4" t="s">
        <v>763</v>
      </c>
      <c r="P713" s="4">
        <v>0.32700000000000001</v>
      </c>
      <c r="Q713" s="12">
        <v>28460</v>
      </c>
      <c r="R713" s="4" t="s">
        <v>389</v>
      </c>
      <c r="S713" s="9"/>
      <c r="T713" s="9"/>
      <c r="U713" s="9"/>
      <c r="V713" s="28" t="s">
        <v>1346</v>
      </c>
    </row>
    <row r="714" spans="1:22" ht="36" x14ac:dyDescent="0.2">
      <c r="A714" s="41"/>
      <c r="B714" s="42"/>
      <c r="C714" s="9"/>
      <c r="D714" s="28"/>
      <c r="E714" s="28"/>
      <c r="F714" s="9"/>
      <c r="G714" s="28"/>
      <c r="H714" s="28"/>
      <c r="I714" s="28"/>
      <c r="J714" s="28"/>
      <c r="K714" s="28"/>
      <c r="L714" s="28"/>
      <c r="M714" s="11" t="s">
        <v>1852</v>
      </c>
      <c r="N714" s="4" t="s">
        <v>761</v>
      </c>
      <c r="O714" s="4" t="s">
        <v>764</v>
      </c>
      <c r="P714" s="4">
        <v>0.14000000000000001</v>
      </c>
      <c r="Q714" s="12">
        <v>28825</v>
      </c>
      <c r="R714" s="4" t="s">
        <v>221</v>
      </c>
      <c r="S714" s="9"/>
      <c r="T714" s="9"/>
      <c r="U714" s="9"/>
      <c r="V714" s="28" t="s">
        <v>1346</v>
      </c>
    </row>
    <row r="715" spans="1:22" ht="36" x14ac:dyDescent="0.2">
      <c r="A715" s="41"/>
      <c r="B715" s="42"/>
      <c r="C715" s="9"/>
      <c r="D715" s="28"/>
      <c r="E715" s="28"/>
      <c r="F715" s="9"/>
      <c r="G715" s="28"/>
      <c r="H715" s="28"/>
      <c r="I715" s="28"/>
      <c r="J715" s="28"/>
      <c r="K715" s="28"/>
      <c r="L715" s="28"/>
      <c r="M715" s="11" t="s">
        <v>1853</v>
      </c>
      <c r="N715" s="4" t="s">
        <v>761</v>
      </c>
      <c r="O715" s="4" t="s">
        <v>765</v>
      </c>
      <c r="P715" s="4">
        <v>2.8000000000000001E-2</v>
      </c>
      <c r="Q715" s="12">
        <v>31747</v>
      </c>
      <c r="R715" s="4" t="s">
        <v>778</v>
      </c>
      <c r="S715" s="9"/>
      <c r="T715" s="9"/>
      <c r="U715" s="9"/>
      <c r="V715" s="28" t="s">
        <v>1346</v>
      </c>
    </row>
    <row r="716" spans="1:22" ht="36" x14ac:dyDescent="0.2">
      <c r="A716" s="41"/>
      <c r="B716" s="42"/>
      <c r="C716" s="9"/>
      <c r="D716" s="28"/>
      <c r="E716" s="28"/>
      <c r="F716" s="9"/>
      <c r="G716" s="28"/>
      <c r="H716" s="28"/>
      <c r="I716" s="28"/>
      <c r="J716" s="28"/>
      <c r="K716" s="28"/>
      <c r="L716" s="28"/>
      <c r="M716" s="11" t="s">
        <v>1854</v>
      </c>
      <c r="N716" s="4" t="s">
        <v>761</v>
      </c>
      <c r="O716" s="4" t="s">
        <v>766</v>
      </c>
      <c r="P716" s="4">
        <v>0.16</v>
      </c>
      <c r="Q716" s="13">
        <v>1983</v>
      </c>
      <c r="R716" s="4" t="s">
        <v>288</v>
      </c>
      <c r="S716" s="9"/>
      <c r="T716" s="9"/>
      <c r="U716" s="9"/>
      <c r="V716" s="28" t="s">
        <v>1346</v>
      </c>
    </row>
    <row r="717" spans="1:22" ht="36" x14ac:dyDescent="0.2">
      <c r="A717" s="41"/>
      <c r="B717" s="42"/>
      <c r="C717" s="9"/>
      <c r="D717" s="28"/>
      <c r="E717" s="28"/>
      <c r="F717" s="9"/>
      <c r="G717" s="28"/>
      <c r="H717" s="28"/>
      <c r="I717" s="28"/>
      <c r="J717" s="28"/>
      <c r="K717" s="28"/>
      <c r="L717" s="28"/>
      <c r="M717" s="11" t="s">
        <v>1855</v>
      </c>
      <c r="N717" s="4" t="s">
        <v>761</v>
      </c>
      <c r="O717" s="4" t="s">
        <v>766</v>
      </c>
      <c r="P717" s="4">
        <v>0.16</v>
      </c>
      <c r="Q717" s="13">
        <v>1983</v>
      </c>
      <c r="R717" s="4" t="s">
        <v>288</v>
      </c>
      <c r="S717" s="9"/>
      <c r="T717" s="9"/>
      <c r="U717" s="9"/>
      <c r="V717" s="28" t="s">
        <v>1346</v>
      </c>
    </row>
    <row r="718" spans="1:22" ht="36" x14ac:dyDescent="0.2">
      <c r="A718" s="41"/>
      <c r="B718" s="42"/>
      <c r="C718" s="9"/>
      <c r="D718" s="28"/>
      <c r="E718" s="28"/>
      <c r="F718" s="9"/>
      <c r="G718" s="28"/>
      <c r="H718" s="28"/>
      <c r="I718" s="28"/>
      <c r="J718" s="28"/>
      <c r="K718" s="28"/>
      <c r="L718" s="28"/>
      <c r="M718" s="11" t="s">
        <v>1856</v>
      </c>
      <c r="N718" s="4" t="s">
        <v>761</v>
      </c>
      <c r="O718" s="4" t="s">
        <v>767</v>
      </c>
      <c r="P718" s="4">
        <v>6.8000000000000005E-2</v>
      </c>
      <c r="Q718" s="13">
        <v>1983</v>
      </c>
      <c r="R718" s="4" t="s">
        <v>318</v>
      </c>
      <c r="S718" s="9"/>
      <c r="T718" s="9"/>
      <c r="U718" s="9"/>
      <c r="V718" s="28" t="s">
        <v>1346</v>
      </c>
    </row>
    <row r="719" spans="1:22" ht="36" x14ac:dyDescent="0.2">
      <c r="A719" s="41"/>
      <c r="B719" s="42"/>
      <c r="C719" s="9"/>
      <c r="D719" s="28"/>
      <c r="E719" s="28"/>
      <c r="F719" s="9"/>
      <c r="G719" s="28"/>
      <c r="H719" s="28"/>
      <c r="I719" s="28"/>
      <c r="J719" s="28"/>
      <c r="K719" s="28"/>
      <c r="L719" s="28"/>
      <c r="M719" s="11" t="s">
        <v>1857</v>
      </c>
      <c r="N719" s="4" t="s">
        <v>761</v>
      </c>
      <c r="O719" s="4" t="s">
        <v>767</v>
      </c>
      <c r="P719" s="4">
        <v>6.8000000000000005E-2</v>
      </c>
      <c r="Q719" s="13">
        <v>1983</v>
      </c>
      <c r="R719" s="4" t="s">
        <v>318</v>
      </c>
      <c r="S719" s="9"/>
      <c r="T719" s="9"/>
      <c r="U719" s="9"/>
      <c r="V719" s="28" t="s">
        <v>1346</v>
      </c>
    </row>
    <row r="720" spans="1:22" ht="36" x14ac:dyDescent="0.2">
      <c r="A720" s="41"/>
      <c r="B720" s="42"/>
      <c r="C720" s="9"/>
      <c r="D720" s="28"/>
      <c r="E720" s="28"/>
      <c r="F720" s="9"/>
      <c r="G720" s="28"/>
      <c r="H720" s="28"/>
      <c r="I720" s="28"/>
      <c r="J720" s="28"/>
      <c r="K720" s="28"/>
      <c r="L720" s="28"/>
      <c r="M720" s="11" t="s">
        <v>1858</v>
      </c>
      <c r="N720" s="4" t="s">
        <v>761</v>
      </c>
      <c r="O720" s="4" t="s">
        <v>768</v>
      </c>
      <c r="P720" s="4">
        <v>2.8000000000000001E-2</v>
      </c>
      <c r="Q720" s="13">
        <v>1983</v>
      </c>
      <c r="R720" s="4" t="s">
        <v>403</v>
      </c>
      <c r="S720" s="9"/>
      <c r="T720" s="9"/>
      <c r="U720" s="9"/>
      <c r="V720" s="28" t="s">
        <v>1346</v>
      </c>
    </row>
    <row r="721" spans="1:22" ht="36" x14ac:dyDescent="0.2">
      <c r="A721" s="41"/>
      <c r="B721" s="42"/>
      <c r="C721" s="9"/>
      <c r="D721" s="28"/>
      <c r="E721" s="28"/>
      <c r="F721" s="9"/>
      <c r="G721" s="28"/>
      <c r="H721" s="28"/>
      <c r="I721" s="28"/>
      <c r="J721" s="28"/>
      <c r="K721" s="28"/>
      <c r="L721" s="28"/>
      <c r="M721" s="11" t="s">
        <v>1859</v>
      </c>
      <c r="N721" s="4" t="s">
        <v>761</v>
      </c>
      <c r="O721" s="4" t="s">
        <v>768</v>
      </c>
      <c r="P721" s="4">
        <v>2.8000000000000001E-2</v>
      </c>
      <c r="Q721" s="13">
        <v>1983</v>
      </c>
      <c r="R721" s="4" t="s">
        <v>403</v>
      </c>
      <c r="S721" s="9"/>
      <c r="T721" s="9"/>
      <c r="U721" s="9"/>
      <c r="V721" s="28" t="s">
        <v>1346</v>
      </c>
    </row>
    <row r="722" spans="1:22" ht="36" x14ac:dyDescent="0.2">
      <c r="A722" s="41"/>
      <c r="B722" s="42"/>
      <c r="C722" s="9"/>
      <c r="D722" s="28"/>
      <c r="E722" s="28"/>
      <c r="F722" s="9"/>
      <c r="G722" s="28"/>
      <c r="H722" s="28"/>
      <c r="I722" s="28"/>
      <c r="J722" s="28"/>
      <c r="K722" s="28"/>
      <c r="L722" s="28"/>
      <c r="M722" s="11" t="s">
        <v>1860</v>
      </c>
      <c r="N722" s="4" t="s">
        <v>761</v>
      </c>
      <c r="O722" s="4" t="s">
        <v>769</v>
      </c>
      <c r="P722" s="4">
        <v>0.14000000000000001</v>
      </c>
      <c r="Q722" s="13">
        <v>1983</v>
      </c>
      <c r="R722" s="4" t="s">
        <v>221</v>
      </c>
      <c r="S722" s="9"/>
      <c r="T722" s="9"/>
      <c r="U722" s="9"/>
      <c r="V722" s="28" t="s">
        <v>1346</v>
      </c>
    </row>
    <row r="723" spans="1:22" ht="36" x14ac:dyDescent="0.2">
      <c r="A723" s="41"/>
      <c r="B723" s="42"/>
      <c r="C723" s="9"/>
      <c r="D723" s="28"/>
      <c r="E723" s="28"/>
      <c r="F723" s="9"/>
      <c r="G723" s="28"/>
      <c r="H723" s="28"/>
      <c r="I723" s="28"/>
      <c r="J723" s="28"/>
      <c r="K723" s="28"/>
      <c r="L723" s="28"/>
      <c r="M723" s="11" t="s">
        <v>1861</v>
      </c>
      <c r="N723" s="4" t="s">
        <v>761</v>
      </c>
      <c r="O723" s="4" t="s">
        <v>762</v>
      </c>
      <c r="P723" s="4">
        <v>0.08</v>
      </c>
      <c r="Q723" s="13">
        <v>1983</v>
      </c>
      <c r="R723" s="4" t="s">
        <v>265</v>
      </c>
      <c r="S723" s="9"/>
      <c r="T723" s="9"/>
      <c r="U723" s="9"/>
      <c r="V723" s="28" t="s">
        <v>1346</v>
      </c>
    </row>
    <row r="724" spans="1:22" ht="36" x14ac:dyDescent="0.2">
      <c r="A724" s="41"/>
      <c r="B724" s="42"/>
      <c r="C724" s="9"/>
      <c r="D724" s="28"/>
      <c r="E724" s="28"/>
      <c r="F724" s="9"/>
      <c r="G724" s="28"/>
      <c r="H724" s="28"/>
      <c r="I724" s="28"/>
      <c r="J724" s="28"/>
      <c r="K724" s="28"/>
      <c r="L724" s="28"/>
      <c r="M724" s="11" t="s">
        <v>1862</v>
      </c>
      <c r="N724" s="4" t="s">
        <v>761</v>
      </c>
      <c r="O724" s="4" t="s">
        <v>770</v>
      </c>
      <c r="P724" s="4">
        <v>0.21199999999999999</v>
      </c>
      <c r="Q724" s="13">
        <v>1983</v>
      </c>
      <c r="R724" s="4" t="s">
        <v>250</v>
      </c>
      <c r="S724" s="9"/>
      <c r="T724" s="9"/>
      <c r="U724" s="9"/>
      <c r="V724" s="28" t="s">
        <v>1346</v>
      </c>
    </row>
    <row r="725" spans="1:22" ht="36" x14ac:dyDescent="0.2">
      <c r="A725" s="41"/>
      <c r="B725" s="42"/>
      <c r="C725" s="9"/>
      <c r="D725" s="28"/>
      <c r="E725" s="28"/>
      <c r="F725" s="9"/>
      <c r="G725" s="28"/>
      <c r="H725" s="28"/>
      <c r="I725" s="28"/>
      <c r="J725" s="28"/>
      <c r="K725" s="28"/>
      <c r="L725" s="28"/>
      <c r="M725" s="11" t="s">
        <v>1863</v>
      </c>
      <c r="N725" s="4" t="s">
        <v>761</v>
      </c>
      <c r="O725" s="4" t="s">
        <v>771</v>
      </c>
      <c r="P725" s="4">
        <v>2.4E-2</v>
      </c>
      <c r="Q725" s="13">
        <v>1983</v>
      </c>
      <c r="R725" s="4" t="s">
        <v>291</v>
      </c>
      <c r="S725" s="9"/>
      <c r="T725" s="9"/>
      <c r="U725" s="9"/>
      <c r="V725" s="28" t="s">
        <v>1346</v>
      </c>
    </row>
    <row r="726" spans="1:22" ht="36" x14ac:dyDescent="0.2">
      <c r="A726" s="41"/>
      <c r="B726" s="42"/>
      <c r="C726" s="9"/>
      <c r="D726" s="28"/>
      <c r="E726" s="28"/>
      <c r="F726" s="9"/>
      <c r="G726" s="28"/>
      <c r="H726" s="28"/>
      <c r="I726" s="28"/>
      <c r="J726" s="28"/>
      <c r="K726" s="28"/>
      <c r="L726" s="28"/>
      <c r="M726" s="11" t="s">
        <v>1864</v>
      </c>
      <c r="N726" s="4" t="s">
        <v>761</v>
      </c>
      <c r="O726" s="4" t="s">
        <v>772</v>
      </c>
      <c r="P726" s="4">
        <v>7.0000000000000007E-2</v>
      </c>
      <c r="Q726" s="13">
        <v>1983</v>
      </c>
      <c r="R726" s="4" t="s">
        <v>779</v>
      </c>
      <c r="S726" s="9"/>
      <c r="T726" s="9"/>
      <c r="U726" s="9"/>
      <c r="V726" s="28" t="s">
        <v>1346</v>
      </c>
    </row>
    <row r="727" spans="1:22" ht="36" x14ac:dyDescent="0.2">
      <c r="A727" s="41"/>
      <c r="B727" s="42"/>
      <c r="C727" s="9"/>
      <c r="D727" s="28"/>
      <c r="E727" s="28"/>
      <c r="F727" s="9"/>
      <c r="G727" s="28"/>
      <c r="H727" s="28"/>
      <c r="I727" s="28"/>
      <c r="J727" s="28"/>
      <c r="K727" s="28"/>
      <c r="L727" s="28"/>
      <c r="M727" s="11" t="s">
        <v>1865</v>
      </c>
      <c r="N727" s="4" t="s">
        <v>761</v>
      </c>
      <c r="O727" s="4" t="s">
        <v>773</v>
      </c>
      <c r="P727" s="4">
        <v>7.8E-2</v>
      </c>
      <c r="Q727" s="13">
        <v>1982</v>
      </c>
      <c r="R727" s="4" t="s">
        <v>778</v>
      </c>
      <c r="S727" s="9"/>
      <c r="T727" s="9"/>
      <c r="U727" s="9"/>
      <c r="V727" s="28" t="s">
        <v>1346</v>
      </c>
    </row>
    <row r="728" spans="1:22" ht="36" x14ac:dyDescent="0.2">
      <c r="A728" s="41"/>
      <c r="B728" s="42"/>
      <c r="C728" s="9"/>
      <c r="D728" s="28"/>
      <c r="E728" s="28"/>
      <c r="F728" s="9"/>
      <c r="G728" s="28"/>
      <c r="H728" s="28"/>
      <c r="I728" s="28"/>
      <c r="J728" s="28"/>
      <c r="K728" s="28"/>
      <c r="L728" s="28"/>
      <c r="M728" s="11" t="s">
        <v>1866</v>
      </c>
      <c r="N728" s="4" t="s">
        <v>761</v>
      </c>
      <c r="O728" s="4" t="s">
        <v>773</v>
      </c>
      <c r="P728" s="4">
        <v>7.8E-2</v>
      </c>
      <c r="Q728" s="13">
        <v>1982</v>
      </c>
      <c r="R728" s="4" t="s">
        <v>778</v>
      </c>
      <c r="S728" s="9"/>
      <c r="T728" s="9"/>
      <c r="U728" s="9"/>
      <c r="V728" s="28" t="s">
        <v>1346</v>
      </c>
    </row>
    <row r="729" spans="1:22" ht="36" x14ac:dyDescent="0.2">
      <c r="A729" s="41"/>
      <c r="B729" s="42"/>
      <c r="C729" s="9"/>
      <c r="D729" s="28"/>
      <c r="E729" s="28"/>
      <c r="F729" s="9"/>
      <c r="G729" s="28"/>
      <c r="H729" s="28"/>
      <c r="I729" s="28"/>
      <c r="J729" s="28"/>
      <c r="K729" s="28"/>
      <c r="L729" s="28"/>
      <c r="M729" s="11" t="s">
        <v>1867</v>
      </c>
      <c r="N729" s="4" t="s">
        <v>761</v>
      </c>
      <c r="O729" s="4" t="s">
        <v>774</v>
      </c>
      <c r="P729" s="4">
        <v>9.0999999999999998E-2</v>
      </c>
      <c r="Q729" s="13">
        <v>1982</v>
      </c>
      <c r="R729" s="4" t="s">
        <v>221</v>
      </c>
      <c r="S729" s="9"/>
      <c r="T729" s="9"/>
      <c r="U729" s="9"/>
      <c r="V729" s="28" t="s">
        <v>1346</v>
      </c>
    </row>
    <row r="730" spans="1:22" ht="36" x14ac:dyDescent="0.2">
      <c r="A730" s="41"/>
      <c r="B730" s="42"/>
      <c r="C730" s="9"/>
      <c r="D730" s="28"/>
      <c r="E730" s="28"/>
      <c r="F730" s="9"/>
      <c r="G730" s="28"/>
      <c r="H730" s="28"/>
      <c r="I730" s="28"/>
      <c r="J730" s="28"/>
      <c r="K730" s="28"/>
      <c r="L730" s="28"/>
      <c r="M730" s="11" t="s">
        <v>1868</v>
      </c>
      <c r="N730" s="4" t="s">
        <v>761</v>
      </c>
      <c r="O730" s="4" t="s">
        <v>775</v>
      </c>
      <c r="P730" s="4">
        <v>2.5000000000000001E-2</v>
      </c>
      <c r="Q730" s="13">
        <v>1982</v>
      </c>
      <c r="R730" s="4" t="s">
        <v>518</v>
      </c>
      <c r="S730" s="9"/>
      <c r="T730" s="9"/>
      <c r="U730" s="9"/>
      <c r="V730" s="28" t="s">
        <v>1346</v>
      </c>
    </row>
    <row r="731" spans="1:22" ht="36" x14ac:dyDescent="0.2">
      <c r="A731" s="41"/>
      <c r="B731" s="42"/>
      <c r="C731" s="9"/>
      <c r="D731" s="28"/>
      <c r="E731" s="28"/>
      <c r="F731" s="9"/>
      <c r="G731" s="28"/>
      <c r="H731" s="28"/>
      <c r="I731" s="28"/>
      <c r="J731" s="28"/>
      <c r="K731" s="28"/>
      <c r="L731" s="28"/>
      <c r="M731" s="11" t="s">
        <v>1869</v>
      </c>
      <c r="N731" s="4" t="s">
        <v>761</v>
      </c>
      <c r="O731" s="4" t="s">
        <v>776</v>
      </c>
      <c r="P731" s="4">
        <v>0.221</v>
      </c>
      <c r="Q731" s="13">
        <v>1982</v>
      </c>
      <c r="R731" s="4" t="s">
        <v>780</v>
      </c>
      <c r="S731" s="9"/>
      <c r="T731" s="9"/>
      <c r="U731" s="9"/>
      <c r="V731" s="28" t="s">
        <v>1346</v>
      </c>
    </row>
    <row r="732" spans="1:22" ht="36" x14ac:dyDescent="0.2">
      <c r="A732" s="41"/>
      <c r="B732" s="42"/>
      <c r="C732" s="9"/>
      <c r="D732" s="28"/>
      <c r="E732" s="28"/>
      <c r="F732" s="9"/>
      <c r="G732" s="28"/>
      <c r="H732" s="28"/>
      <c r="I732" s="28"/>
      <c r="J732" s="28"/>
      <c r="K732" s="28"/>
      <c r="L732" s="28"/>
      <c r="M732" s="11" t="s">
        <v>1870</v>
      </c>
      <c r="N732" s="4" t="s">
        <v>761</v>
      </c>
      <c r="O732" s="4" t="s">
        <v>777</v>
      </c>
      <c r="P732" s="4">
        <v>0.442</v>
      </c>
      <c r="Q732" s="13">
        <v>1982</v>
      </c>
      <c r="R732" s="4" t="s">
        <v>403</v>
      </c>
      <c r="S732" s="9"/>
      <c r="T732" s="9"/>
      <c r="U732" s="9"/>
      <c r="V732" s="28" t="s">
        <v>1346</v>
      </c>
    </row>
    <row r="733" spans="1:22" ht="33" customHeight="1" x14ac:dyDescent="0.2">
      <c r="A733" s="41"/>
      <c r="B733" s="42"/>
      <c r="C733" s="9"/>
      <c r="D733" s="28"/>
      <c r="E733" s="28"/>
      <c r="F733" s="9"/>
      <c r="G733" s="28"/>
      <c r="H733" s="28"/>
      <c r="I733" s="28"/>
      <c r="J733" s="28"/>
      <c r="K733" s="3" t="s">
        <v>783</v>
      </c>
      <c r="L733" s="9" t="s">
        <v>246</v>
      </c>
      <c r="M733" s="44" t="s">
        <v>1881</v>
      </c>
      <c r="N733" s="40"/>
      <c r="O733" s="40"/>
      <c r="P733" s="40"/>
      <c r="Q733" s="40"/>
      <c r="R733" s="40"/>
      <c r="S733" s="9"/>
      <c r="T733" s="9"/>
      <c r="U733" s="9"/>
      <c r="V733" s="28" t="s">
        <v>1346</v>
      </c>
    </row>
    <row r="734" spans="1:22" ht="39.75" customHeight="1" x14ac:dyDescent="0.2">
      <c r="A734" s="41"/>
      <c r="B734" s="42"/>
      <c r="C734" s="9"/>
      <c r="D734" s="28"/>
      <c r="E734" s="28"/>
      <c r="F734" s="9"/>
      <c r="G734" s="28"/>
      <c r="H734" s="28"/>
      <c r="I734" s="28"/>
      <c r="J734" s="28"/>
      <c r="K734" s="28" t="s">
        <v>784</v>
      </c>
      <c r="L734" s="9"/>
      <c r="M734" s="11" t="s">
        <v>1871</v>
      </c>
      <c r="N734" s="4" t="s">
        <v>785</v>
      </c>
      <c r="O734" s="4" t="s">
        <v>781</v>
      </c>
      <c r="P734" s="4">
        <v>0.22600000000000001</v>
      </c>
      <c r="Q734" s="12">
        <v>28460</v>
      </c>
      <c r="R734" s="4" t="s">
        <v>221</v>
      </c>
      <c r="S734" s="9"/>
      <c r="T734" s="9"/>
      <c r="U734" s="9"/>
      <c r="V734" s="28" t="s">
        <v>1346</v>
      </c>
    </row>
    <row r="735" spans="1:22" ht="36" x14ac:dyDescent="0.2">
      <c r="A735" s="41"/>
      <c r="B735" s="42"/>
      <c r="C735" s="9"/>
      <c r="D735" s="28"/>
      <c r="E735" s="28"/>
      <c r="F735" s="9"/>
      <c r="G735" s="28"/>
      <c r="H735" s="28"/>
      <c r="I735" s="28"/>
      <c r="J735" s="28"/>
      <c r="L735" s="28"/>
      <c r="M735" s="11" t="s">
        <v>1872</v>
      </c>
      <c r="N735" s="4" t="s">
        <v>785</v>
      </c>
      <c r="O735" s="4" t="s">
        <v>782</v>
      </c>
      <c r="P735" s="4">
        <v>0.189</v>
      </c>
      <c r="Q735" s="12">
        <v>28460</v>
      </c>
      <c r="R735" s="4" t="s">
        <v>394</v>
      </c>
      <c r="S735" s="9"/>
      <c r="T735" s="9"/>
      <c r="U735" s="9"/>
      <c r="V735" s="28" t="s">
        <v>1346</v>
      </c>
    </row>
    <row r="736" spans="1:22" ht="36" x14ac:dyDescent="0.2">
      <c r="A736" s="41"/>
      <c r="B736" s="42"/>
      <c r="C736" s="9"/>
      <c r="D736" s="28"/>
      <c r="E736" s="28"/>
      <c r="F736" s="9"/>
      <c r="G736" s="28"/>
      <c r="H736" s="28"/>
      <c r="I736" s="28"/>
      <c r="J736" s="28"/>
      <c r="K736" s="28"/>
      <c r="L736" s="28"/>
      <c r="M736" s="11" t="s">
        <v>1873</v>
      </c>
      <c r="N736" s="4" t="s">
        <v>785</v>
      </c>
      <c r="O736" s="4" t="s">
        <v>786</v>
      </c>
      <c r="P736" s="4">
        <v>0.28399999999999997</v>
      </c>
      <c r="Q736" s="12">
        <v>28460</v>
      </c>
      <c r="R736" s="4" t="s">
        <v>403</v>
      </c>
      <c r="S736" s="9"/>
      <c r="T736" s="9"/>
      <c r="U736" s="9"/>
      <c r="V736" s="28" t="s">
        <v>1346</v>
      </c>
    </row>
    <row r="737" spans="1:22" ht="36" x14ac:dyDescent="0.2">
      <c r="A737" s="41"/>
      <c r="B737" s="42"/>
      <c r="C737" s="9"/>
      <c r="D737" s="28"/>
      <c r="E737" s="28"/>
      <c r="F737" s="9"/>
      <c r="G737" s="28"/>
      <c r="H737" s="28"/>
      <c r="I737" s="28"/>
      <c r="J737" s="28"/>
      <c r="K737" s="28"/>
      <c r="L737" s="28"/>
      <c r="M737" s="11" t="s">
        <v>1874</v>
      </c>
      <c r="N737" s="4" t="s">
        <v>785</v>
      </c>
      <c r="O737" s="4" t="s">
        <v>787</v>
      </c>
      <c r="P737" s="4">
        <v>5.6000000000000001E-2</v>
      </c>
      <c r="Q737" s="12">
        <v>27729</v>
      </c>
      <c r="R737" s="4" t="s">
        <v>221</v>
      </c>
      <c r="S737" s="9"/>
      <c r="T737" s="9"/>
      <c r="U737" s="9"/>
      <c r="V737" s="28" t="s">
        <v>1346</v>
      </c>
    </row>
    <row r="738" spans="1:22" ht="36" x14ac:dyDescent="0.2">
      <c r="A738" s="41"/>
      <c r="B738" s="42"/>
      <c r="C738" s="9"/>
      <c r="D738" s="28"/>
      <c r="E738" s="28"/>
      <c r="F738" s="9"/>
      <c r="G738" s="28"/>
      <c r="H738" s="28"/>
      <c r="I738" s="28"/>
      <c r="J738" s="28"/>
      <c r="K738" s="28"/>
      <c r="L738" s="28"/>
      <c r="M738" s="11" t="s">
        <v>1875</v>
      </c>
      <c r="N738" s="4" t="s">
        <v>785</v>
      </c>
      <c r="O738" s="4" t="s">
        <v>788</v>
      </c>
      <c r="P738" s="4">
        <v>0.5</v>
      </c>
      <c r="Q738" s="12">
        <v>28460</v>
      </c>
      <c r="R738" s="4" t="s">
        <v>394</v>
      </c>
      <c r="S738" s="9"/>
      <c r="T738" s="9"/>
      <c r="U738" s="9"/>
      <c r="V738" s="28" t="s">
        <v>1346</v>
      </c>
    </row>
    <row r="739" spans="1:22" ht="36" x14ac:dyDescent="0.2">
      <c r="A739" s="41"/>
      <c r="B739" s="42"/>
      <c r="C739" s="9"/>
      <c r="D739" s="28"/>
      <c r="E739" s="28"/>
      <c r="F739" s="9"/>
      <c r="G739" s="28"/>
      <c r="H739" s="28"/>
      <c r="I739" s="28"/>
      <c r="J739" s="28"/>
      <c r="K739" s="28"/>
      <c r="L739" s="28"/>
      <c r="M739" s="11" t="s">
        <v>1876</v>
      </c>
      <c r="N739" s="4" t="s">
        <v>785</v>
      </c>
      <c r="O739" s="4" t="s">
        <v>789</v>
      </c>
      <c r="P739" s="4">
        <v>0.10100000000000001</v>
      </c>
      <c r="Q739" s="4">
        <v>1974</v>
      </c>
      <c r="R739" s="4" t="s">
        <v>320</v>
      </c>
      <c r="S739" s="9"/>
      <c r="T739" s="9"/>
      <c r="U739" s="9"/>
      <c r="V739" s="28" t="s">
        <v>1346</v>
      </c>
    </row>
    <row r="740" spans="1:22" ht="36" x14ac:dyDescent="0.2">
      <c r="A740" s="41"/>
      <c r="B740" s="42"/>
      <c r="C740" s="9"/>
      <c r="D740" s="28"/>
      <c r="E740" s="28"/>
      <c r="F740" s="9"/>
      <c r="G740" s="28"/>
      <c r="H740" s="28"/>
      <c r="I740" s="28"/>
      <c r="J740" s="28"/>
      <c r="K740" s="28"/>
      <c r="L740" s="28"/>
      <c r="M740" s="11" t="s">
        <v>1877</v>
      </c>
      <c r="N740" s="4" t="s">
        <v>785</v>
      </c>
      <c r="O740" s="4" t="s">
        <v>790</v>
      </c>
      <c r="P740" s="4">
        <v>8.5000000000000006E-2</v>
      </c>
      <c r="Q740" s="4">
        <v>1974</v>
      </c>
      <c r="R740" s="4" t="s">
        <v>793</v>
      </c>
      <c r="S740" s="9"/>
      <c r="T740" s="9"/>
      <c r="U740" s="9"/>
      <c r="V740" s="28" t="s">
        <v>1346</v>
      </c>
    </row>
    <row r="741" spans="1:22" ht="36" x14ac:dyDescent="0.2">
      <c r="A741" s="41"/>
      <c r="B741" s="42"/>
      <c r="C741" s="9"/>
      <c r="D741" s="28"/>
      <c r="E741" s="28"/>
      <c r="F741" s="9"/>
      <c r="G741" s="28"/>
      <c r="H741" s="28"/>
      <c r="I741" s="28"/>
      <c r="J741" s="28"/>
      <c r="K741" s="28"/>
      <c r="L741" s="28"/>
      <c r="M741" s="11" t="s">
        <v>1878</v>
      </c>
      <c r="N741" s="4" t="s">
        <v>785</v>
      </c>
      <c r="O741" s="4" t="s">
        <v>791</v>
      </c>
      <c r="P741" s="4">
        <v>8.6999999999999994E-2</v>
      </c>
      <c r="Q741" s="4">
        <v>1974</v>
      </c>
      <c r="R741" s="4" t="s">
        <v>794</v>
      </c>
      <c r="S741" s="9"/>
      <c r="T741" s="9"/>
      <c r="U741" s="9"/>
      <c r="V741" s="28" t="s">
        <v>1346</v>
      </c>
    </row>
    <row r="742" spans="1:22" ht="36" x14ac:dyDescent="0.2">
      <c r="A742" s="41"/>
      <c r="B742" s="42"/>
      <c r="C742" s="9"/>
      <c r="D742" s="28"/>
      <c r="E742" s="28"/>
      <c r="F742" s="9"/>
      <c r="G742" s="28"/>
      <c r="H742" s="28"/>
      <c r="I742" s="28"/>
      <c r="J742" s="28"/>
      <c r="K742" s="28"/>
      <c r="L742" s="28"/>
      <c r="M742" s="11" t="s">
        <v>1879</v>
      </c>
      <c r="N742" s="4" t="s">
        <v>785</v>
      </c>
      <c r="O742" s="4" t="s">
        <v>792</v>
      </c>
      <c r="P742" s="4">
        <v>0.10199999999999999</v>
      </c>
      <c r="Q742" s="4">
        <v>1974</v>
      </c>
      <c r="R742" s="4" t="s">
        <v>221</v>
      </c>
      <c r="S742" s="9"/>
      <c r="T742" s="9"/>
      <c r="U742" s="9"/>
      <c r="V742" s="28" t="s">
        <v>1346</v>
      </c>
    </row>
    <row r="743" spans="1:22" ht="25.5" x14ac:dyDescent="0.2">
      <c r="A743" s="41"/>
      <c r="B743" s="42" t="s">
        <v>2124</v>
      </c>
      <c r="C743" s="9" t="s">
        <v>2172</v>
      </c>
      <c r="D743" s="28">
        <v>0.42</v>
      </c>
      <c r="E743" s="28"/>
      <c r="F743" s="9" t="s">
        <v>2173</v>
      </c>
      <c r="G743" s="28"/>
      <c r="H743" s="28"/>
      <c r="I743" s="28"/>
      <c r="J743" s="28"/>
      <c r="K743" s="3" t="s">
        <v>991</v>
      </c>
      <c r="L743" s="9" t="s">
        <v>1696</v>
      </c>
      <c r="M743" s="11" t="s">
        <v>2134</v>
      </c>
      <c r="N743" s="4"/>
      <c r="O743" s="4"/>
      <c r="P743" s="4"/>
      <c r="Q743" s="4"/>
      <c r="R743" s="4"/>
      <c r="S743" s="9"/>
      <c r="T743" s="9"/>
      <c r="U743" s="9"/>
      <c r="V743" s="28" t="s">
        <v>1346</v>
      </c>
    </row>
    <row r="744" spans="1:22" ht="25.5" x14ac:dyDescent="0.2">
      <c r="A744" s="41"/>
      <c r="B744" s="42" t="s">
        <v>2125</v>
      </c>
      <c r="C744" s="9"/>
      <c r="D744" s="28">
        <v>0.42</v>
      </c>
      <c r="E744" s="28"/>
      <c r="F744" s="9" t="s">
        <v>2173</v>
      </c>
      <c r="G744" s="28"/>
      <c r="H744" s="28"/>
      <c r="I744" s="28"/>
      <c r="J744" s="28"/>
      <c r="K744" s="28" t="s">
        <v>1697</v>
      </c>
      <c r="L744" s="28"/>
      <c r="M744" s="11"/>
      <c r="N744" s="4"/>
      <c r="O744" s="4"/>
      <c r="P744" s="4"/>
      <c r="Q744" s="4"/>
      <c r="R744" s="4"/>
      <c r="S744" s="9"/>
      <c r="T744" s="9"/>
      <c r="U744" s="9"/>
      <c r="V744" s="28"/>
    </row>
    <row r="745" spans="1:22" x14ac:dyDescent="0.2">
      <c r="A745" s="43"/>
      <c r="B745" s="42"/>
      <c r="C745" s="9"/>
      <c r="D745" s="28"/>
      <c r="E745" s="28"/>
      <c r="F745" s="9"/>
      <c r="G745" s="28"/>
      <c r="H745" s="28"/>
      <c r="I745" s="28"/>
      <c r="J745" s="28"/>
      <c r="K745" s="28"/>
      <c r="L745" s="28"/>
      <c r="M745" s="30"/>
      <c r="N745" s="9"/>
      <c r="O745" s="9"/>
      <c r="P745" s="9"/>
      <c r="Q745" s="9"/>
      <c r="R745" s="9"/>
      <c r="S745" s="9"/>
      <c r="T745" s="9"/>
      <c r="U745" s="9"/>
      <c r="V745" s="28"/>
    </row>
    <row r="746" spans="1:22" x14ac:dyDescent="0.2">
      <c r="A746" s="37">
        <v>19</v>
      </c>
      <c r="B746" s="38"/>
      <c r="C746" s="842" t="s">
        <v>92</v>
      </c>
      <c r="D746" s="843"/>
      <c r="E746" s="843"/>
      <c r="F746" s="843"/>
      <c r="G746" s="843"/>
      <c r="H746" s="843"/>
      <c r="I746" s="843"/>
      <c r="J746" s="843"/>
      <c r="K746" s="843"/>
      <c r="L746" s="843"/>
      <c r="M746" s="30"/>
      <c r="N746" s="9"/>
      <c r="O746" s="9"/>
      <c r="P746" s="9"/>
      <c r="Q746" s="9"/>
      <c r="R746" s="9"/>
      <c r="S746" s="9"/>
      <c r="T746" s="9"/>
      <c r="U746" s="9"/>
      <c r="V746" s="28"/>
    </row>
    <row r="747" spans="1:22" ht="38.25" x14ac:dyDescent="0.2">
      <c r="A747" s="37"/>
      <c r="B747" s="15" t="s">
        <v>1882</v>
      </c>
      <c r="C747" s="2" t="s">
        <v>212</v>
      </c>
      <c r="D747" s="2">
        <v>1.59</v>
      </c>
      <c r="E747" s="2">
        <v>1986</v>
      </c>
      <c r="F747" s="2" t="s">
        <v>59</v>
      </c>
      <c r="G747" s="2" t="s">
        <v>1142</v>
      </c>
      <c r="H747" s="28"/>
      <c r="I747" s="28"/>
      <c r="J747" s="28"/>
      <c r="K747" s="28"/>
      <c r="L747" s="28"/>
      <c r="M747" s="30"/>
      <c r="N747" s="9"/>
      <c r="O747" s="9"/>
      <c r="P747" s="9"/>
      <c r="Q747" s="9"/>
      <c r="R747" s="9"/>
      <c r="S747" s="9"/>
      <c r="T747" s="9"/>
      <c r="U747" s="9"/>
      <c r="V747" s="28" t="s">
        <v>1346</v>
      </c>
    </row>
    <row r="748" spans="1:22" ht="21" customHeight="1" x14ac:dyDescent="0.2">
      <c r="A748" s="43"/>
      <c r="B748" s="15" t="s">
        <v>1883</v>
      </c>
      <c r="C748" s="2" t="s">
        <v>213</v>
      </c>
      <c r="D748" s="2">
        <v>1.59</v>
      </c>
      <c r="E748" s="2">
        <v>1986</v>
      </c>
      <c r="F748" s="2" t="s">
        <v>59</v>
      </c>
      <c r="G748" s="2"/>
      <c r="H748" s="28"/>
      <c r="I748" s="28"/>
      <c r="J748" s="28"/>
      <c r="K748" s="28"/>
      <c r="L748" s="28"/>
      <c r="M748" s="30"/>
      <c r="N748" s="9"/>
      <c r="O748" s="9"/>
      <c r="P748" s="9"/>
      <c r="Q748" s="9"/>
      <c r="R748" s="9"/>
      <c r="S748" s="9"/>
      <c r="T748" s="9"/>
      <c r="U748" s="9"/>
      <c r="V748" s="28" t="s">
        <v>1346</v>
      </c>
    </row>
    <row r="749" spans="1:22" x14ac:dyDescent="0.2">
      <c r="A749" s="41">
        <v>20</v>
      </c>
      <c r="B749" s="38"/>
      <c r="C749" s="842" t="s">
        <v>93</v>
      </c>
      <c r="D749" s="843"/>
      <c r="E749" s="843"/>
      <c r="F749" s="843"/>
      <c r="G749" s="843"/>
      <c r="H749" s="843"/>
      <c r="I749" s="843"/>
      <c r="J749" s="843"/>
      <c r="K749" s="843"/>
      <c r="L749" s="843"/>
      <c r="M749" s="30"/>
      <c r="N749" s="9"/>
      <c r="O749" s="9"/>
      <c r="P749" s="9"/>
      <c r="Q749" s="9"/>
      <c r="R749" s="9"/>
      <c r="S749" s="9"/>
      <c r="T749" s="9"/>
      <c r="U749" s="9"/>
      <c r="V749" s="28"/>
    </row>
    <row r="750" spans="1:22" ht="38.25" x14ac:dyDescent="0.2">
      <c r="A750" s="37"/>
      <c r="B750" s="15" t="s">
        <v>1884</v>
      </c>
      <c r="C750" s="2" t="s">
        <v>155</v>
      </c>
      <c r="D750" s="2">
        <v>0.57999999999999996</v>
      </c>
      <c r="E750" s="2">
        <v>1990</v>
      </c>
      <c r="F750" s="2" t="s">
        <v>70</v>
      </c>
      <c r="G750" s="2" t="s">
        <v>1141</v>
      </c>
      <c r="H750" s="28"/>
      <c r="I750" s="28"/>
      <c r="J750" s="28"/>
      <c r="K750" s="9" t="s">
        <v>1013</v>
      </c>
      <c r="L750" s="9">
        <v>630</v>
      </c>
      <c r="M750" s="30"/>
      <c r="N750" s="9"/>
      <c r="O750" s="9"/>
      <c r="P750" s="9"/>
      <c r="Q750" s="9"/>
      <c r="R750" s="9"/>
      <c r="S750" s="9"/>
      <c r="T750" s="9"/>
      <c r="U750" s="9"/>
      <c r="V750" s="28" t="s">
        <v>1012</v>
      </c>
    </row>
    <row r="751" spans="1:22" ht="38.25" x14ac:dyDescent="0.2">
      <c r="A751" s="41"/>
      <c r="B751" s="15" t="s">
        <v>1885</v>
      </c>
      <c r="C751" s="2" t="s">
        <v>154</v>
      </c>
      <c r="D751" s="2">
        <v>0.30199999999999999</v>
      </c>
      <c r="E751" s="2">
        <v>1990</v>
      </c>
      <c r="F751" s="2" t="s">
        <v>45</v>
      </c>
      <c r="G751" s="2" t="s">
        <v>1144</v>
      </c>
      <c r="H751" s="28"/>
      <c r="I751" s="28"/>
      <c r="J751" s="28"/>
      <c r="K751" s="28" t="s">
        <v>1011</v>
      </c>
      <c r="L751" s="28"/>
      <c r="M751" s="30"/>
      <c r="N751" s="9"/>
      <c r="O751" s="9"/>
      <c r="P751" s="9"/>
      <c r="Q751" s="9"/>
      <c r="R751" s="9"/>
      <c r="S751" s="9"/>
      <c r="T751" s="9"/>
      <c r="U751" s="9"/>
      <c r="V751" s="28"/>
    </row>
    <row r="752" spans="1:22" ht="25.5" x14ac:dyDescent="0.2">
      <c r="A752" s="41"/>
      <c r="B752" s="15" t="s">
        <v>1886</v>
      </c>
      <c r="C752" s="2" t="s">
        <v>153</v>
      </c>
      <c r="D752" s="2">
        <v>8.5000000000000006E-2</v>
      </c>
      <c r="E752" s="2">
        <v>1993</v>
      </c>
      <c r="F752" s="2" t="s">
        <v>45</v>
      </c>
      <c r="G752" s="2"/>
      <c r="H752" s="28"/>
      <c r="I752" s="28"/>
      <c r="J752" s="28"/>
      <c r="K752" s="28"/>
      <c r="L752" s="28"/>
      <c r="M752" s="30"/>
      <c r="N752" s="9"/>
      <c r="O752" s="9"/>
      <c r="P752" s="9"/>
      <c r="Q752" s="9"/>
      <c r="R752" s="9"/>
      <c r="S752" s="9"/>
      <c r="T752" s="9"/>
      <c r="U752" s="9"/>
      <c r="V752" s="28"/>
    </row>
    <row r="753" spans="1:22" ht="25.5" x14ac:dyDescent="0.2">
      <c r="A753" s="41"/>
      <c r="B753" s="15" t="s">
        <v>103</v>
      </c>
      <c r="C753" s="2" t="s">
        <v>152</v>
      </c>
      <c r="D753" s="2">
        <v>0.62</v>
      </c>
      <c r="E753" s="2">
        <v>1993</v>
      </c>
      <c r="F753" s="2" t="s">
        <v>45</v>
      </c>
      <c r="G753" s="2"/>
      <c r="H753" s="28"/>
      <c r="I753" s="28"/>
      <c r="J753" s="28"/>
      <c r="K753" s="9" t="s">
        <v>1014</v>
      </c>
      <c r="L753" s="9">
        <v>250</v>
      </c>
      <c r="M753" s="30"/>
      <c r="N753" s="9"/>
      <c r="O753" s="9"/>
      <c r="P753" s="9"/>
      <c r="Q753" s="9"/>
      <c r="R753" s="9"/>
      <c r="S753" s="9"/>
      <c r="T753" s="9"/>
      <c r="U753" s="9"/>
      <c r="V753" s="28" t="s">
        <v>1016</v>
      </c>
    </row>
    <row r="754" spans="1:22" ht="51" x14ac:dyDescent="0.2">
      <c r="A754" s="41"/>
      <c r="B754" s="15" t="s">
        <v>1887</v>
      </c>
      <c r="C754" s="2" t="s">
        <v>151</v>
      </c>
      <c r="D754" s="2">
        <v>1.2</v>
      </c>
      <c r="E754" s="2">
        <v>1981</v>
      </c>
      <c r="F754" s="2" t="s">
        <v>55</v>
      </c>
      <c r="G754" s="2" t="s">
        <v>1150</v>
      </c>
      <c r="H754" s="28"/>
      <c r="I754" s="28"/>
      <c r="J754" s="28"/>
      <c r="K754" s="28" t="s">
        <v>1015</v>
      </c>
      <c r="L754" s="28"/>
      <c r="M754" s="30"/>
      <c r="N754" s="9"/>
      <c r="O754" s="9"/>
      <c r="P754" s="9"/>
      <c r="Q754" s="9"/>
      <c r="R754" s="9"/>
      <c r="S754" s="9"/>
      <c r="T754" s="9"/>
      <c r="U754" s="9"/>
      <c r="V754" s="28"/>
    </row>
    <row r="755" spans="1:22" ht="25.5" x14ac:dyDescent="0.2">
      <c r="A755" s="41"/>
      <c r="B755" s="15" t="s">
        <v>1888</v>
      </c>
      <c r="C755" s="2" t="s">
        <v>150</v>
      </c>
      <c r="D755" s="2">
        <v>0.56399999999999995</v>
      </c>
      <c r="E755" s="2">
        <v>1976</v>
      </c>
      <c r="F755" s="2" t="s">
        <v>55</v>
      </c>
      <c r="G755" s="2"/>
      <c r="H755" s="28"/>
      <c r="I755" s="28"/>
      <c r="J755" s="28"/>
      <c r="K755" s="28"/>
      <c r="L755" s="28"/>
      <c r="M755" s="30"/>
      <c r="N755" s="9"/>
      <c r="O755" s="9"/>
      <c r="P755" s="9"/>
      <c r="Q755" s="9"/>
      <c r="R755" s="9"/>
      <c r="S755" s="9"/>
      <c r="T755" s="9"/>
      <c r="U755" s="9"/>
      <c r="V755" s="28"/>
    </row>
    <row r="756" spans="1:22" ht="33" customHeight="1" x14ac:dyDescent="0.2">
      <c r="A756" s="41"/>
      <c r="B756" s="15" t="s">
        <v>1701</v>
      </c>
      <c r="C756" s="2" t="s">
        <v>149</v>
      </c>
      <c r="D756" s="2">
        <v>0.95</v>
      </c>
      <c r="E756" s="2">
        <v>1987</v>
      </c>
      <c r="F756" s="2" t="s">
        <v>55</v>
      </c>
      <c r="G756" s="2"/>
      <c r="H756" s="28"/>
      <c r="I756" s="28"/>
      <c r="J756" s="28"/>
      <c r="K756" s="3" t="s">
        <v>1017</v>
      </c>
      <c r="L756" s="9" t="s">
        <v>1019</v>
      </c>
      <c r="M756" s="30" t="s">
        <v>2097</v>
      </c>
      <c r="N756" s="9"/>
      <c r="O756" s="9"/>
      <c r="P756" s="9"/>
      <c r="Q756" s="9"/>
      <c r="R756" s="9"/>
      <c r="S756" s="9"/>
      <c r="T756" s="9"/>
      <c r="U756" s="9"/>
      <c r="V756" s="28" t="s">
        <v>1346</v>
      </c>
    </row>
    <row r="757" spans="1:22" ht="25.15" customHeight="1" x14ac:dyDescent="0.2">
      <c r="A757" s="41"/>
      <c r="B757" s="15" t="s">
        <v>1889</v>
      </c>
      <c r="C757" s="2" t="s">
        <v>148</v>
      </c>
      <c r="D757" s="2">
        <v>0.26</v>
      </c>
      <c r="E757" s="2">
        <v>1993</v>
      </c>
      <c r="F757" s="2" t="s">
        <v>55</v>
      </c>
      <c r="G757" s="2"/>
      <c r="H757" s="28"/>
      <c r="I757" s="28"/>
      <c r="J757" s="28"/>
      <c r="K757" s="28" t="s">
        <v>1018</v>
      </c>
      <c r="L757" s="9"/>
      <c r="M757" s="30"/>
      <c r="N757" s="9"/>
      <c r="O757" s="9"/>
      <c r="P757" s="9"/>
      <c r="Q757" s="9"/>
      <c r="R757" s="9"/>
      <c r="S757" s="9"/>
      <c r="T757" s="9"/>
      <c r="U757" s="9"/>
      <c r="V757" s="28"/>
    </row>
    <row r="758" spans="1:22" ht="25.5" x14ac:dyDescent="0.2">
      <c r="A758" s="41"/>
      <c r="B758" s="15" t="s">
        <v>1890</v>
      </c>
      <c r="C758" s="2" t="s">
        <v>147</v>
      </c>
      <c r="D758" s="2">
        <v>0.52900000000000003</v>
      </c>
      <c r="E758" s="2">
        <v>1997</v>
      </c>
      <c r="F758" s="2" t="s">
        <v>54</v>
      </c>
      <c r="G758" s="2"/>
      <c r="H758" s="28"/>
      <c r="I758" s="28"/>
      <c r="J758" s="28"/>
      <c r="K758" s="28"/>
      <c r="L758" s="28"/>
      <c r="M758" s="30"/>
      <c r="N758" s="9"/>
      <c r="O758" s="9"/>
      <c r="P758" s="9"/>
      <c r="Q758" s="9"/>
      <c r="R758" s="9"/>
      <c r="S758" s="9"/>
      <c r="T758" s="9"/>
      <c r="U758" s="9"/>
      <c r="V758" s="28"/>
    </row>
    <row r="759" spans="1:22" ht="51" customHeight="1" x14ac:dyDescent="0.2">
      <c r="A759" s="41"/>
      <c r="B759" s="15" t="s">
        <v>1891</v>
      </c>
      <c r="C759" s="2" t="s">
        <v>146</v>
      </c>
      <c r="D759" s="2">
        <v>0.64800000000000002</v>
      </c>
      <c r="E759" s="2">
        <v>1994</v>
      </c>
      <c r="F759" s="2" t="s">
        <v>45</v>
      </c>
      <c r="G759" s="2"/>
      <c r="H759" s="28"/>
      <c r="I759" s="28"/>
      <c r="J759" s="28"/>
      <c r="K759" s="3" t="s">
        <v>1020</v>
      </c>
      <c r="L759" s="9">
        <v>630</v>
      </c>
      <c r="M759" s="30"/>
      <c r="N759" s="9"/>
      <c r="O759" s="9"/>
      <c r="P759" s="9"/>
      <c r="Q759" s="9"/>
      <c r="R759" s="9"/>
      <c r="S759" s="9"/>
      <c r="T759" s="9"/>
      <c r="U759" s="9"/>
      <c r="V759" s="28" t="s">
        <v>1346</v>
      </c>
    </row>
    <row r="760" spans="1:22" ht="51" x14ac:dyDescent="0.2">
      <c r="A760" s="41"/>
      <c r="B760" s="15" t="s">
        <v>1893</v>
      </c>
      <c r="C760" s="2" t="s">
        <v>145</v>
      </c>
      <c r="D760" s="2">
        <v>0.26</v>
      </c>
      <c r="E760" s="2">
        <v>1977</v>
      </c>
      <c r="F760" s="2" t="s">
        <v>55</v>
      </c>
      <c r="G760" s="2"/>
      <c r="H760" s="28"/>
      <c r="I760" s="28"/>
      <c r="J760" s="28"/>
      <c r="K760" s="28" t="s">
        <v>1021</v>
      </c>
      <c r="L760" s="28"/>
      <c r="M760" s="30" t="s">
        <v>1709</v>
      </c>
      <c r="N760" s="9" t="s">
        <v>1080</v>
      </c>
      <c r="O760" s="9" t="s">
        <v>943</v>
      </c>
      <c r="P760" s="9">
        <v>0.63500000000000001</v>
      </c>
      <c r="Q760" s="9">
        <v>2015</v>
      </c>
      <c r="R760" s="9" t="s">
        <v>2248</v>
      </c>
      <c r="S760" s="9">
        <v>17</v>
      </c>
      <c r="T760" s="9"/>
      <c r="U760" s="9">
        <v>17</v>
      </c>
      <c r="V760" s="28" t="s">
        <v>1346</v>
      </c>
    </row>
    <row r="761" spans="1:22" ht="25.5" x14ac:dyDescent="0.2">
      <c r="A761" s="41"/>
      <c r="B761" s="15" t="s">
        <v>1892</v>
      </c>
      <c r="C761" s="2" t="s">
        <v>144</v>
      </c>
      <c r="D761" s="2">
        <v>4.2999999999999997E-2</v>
      </c>
      <c r="E761" s="2">
        <v>1986</v>
      </c>
      <c r="F761" s="2" t="s">
        <v>52</v>
      </c>
      <c r="G761" s="2"/>
      <c r="H761" s="28"/>
      <c r="I761" s="28"/>
      <c r="J761" s="28"/>
      <c r="K761" s="28"/>
      <c r="L761" s="28"/>
      <c r="M761" s="30"/>
      <c r="N761" s="9"/>
      <c r="O761" s="9"/>
      <c r="P761" s="9"/>
      <c r="Q761" s="9"/>
      <c r="R761" s="9"/>
      <c r="S761" s="9"/>
      <c r="T761" s="9"/>
      <c r="U761" s="9"/>
      <c r="V761" s="28"/>
    </row>
    <row r="762" spans="1:22" ht="24" x14ac:dyDescent="0.2">
      <c r="A762" s="41"/>
      <c r="B762" s="25" t="s">
        <v>2133</v>
      </c>
      <c r="C762" s="4" t="s">
        <v>2138</v>
      </c>
      <c r="D762" s="4">
        <v>0.48</v>
      </c>
      <c r="E762" s="13">
        <v>2012</v>
      </c>
      <c r="F762" s="4" t="s">
        <v>2142</v>
      </c>
      <c r="G762" s="2"/>
      <c r="H762" s="28"/>
      <c r="I762" s="28"/>
      <c r="J762" s="28"/>
      <c r="K762" s="28"/>
      <c r="L762" s="28"/>
      <c r="M762" s="30"/>
      <c r="N762" s="9"/>
      <c r="O762" s="9"/>
      <c r="P762" s="9"/>
      <c r="Q762" s="9"/>
      <c r="R762" s="9"/>
      <c r="S762" s="9"/>
      <c r="T762" s="9"/>
      <c r="U762" s="9"/>
      <c r="V762" s="28"/>
    </row>
    <row r="763" spans="1:22" ht="40.5" customHeight="1" x14ac:dyDescent="0.2">
      <c r="A763" s="41"/>
      <c r="B763" s="15"/>
      <c r="C763" s="2"/>
      <c r="D763" s="2"/>
      <c r="E763" s="2"/>
      <c r="F763" s="2"/>
      <c r="G763" s="2"/>
      <c r="H763" s="28"/>
      <c r="I763" s="28"/>
      <c r="J763" s="28"/>
      <c r="K763" s="3" t="s">
        <v>1022</v>
      </c>
      <c r="L763" s="9">
        <v>400</v>
      </c>
      <c r="M763" s="39" t="s">
        <v>1217</v>
      </c>
      <c r="N763" s="40"/>
      <c r="O763" s="40"/>
      <c r="P763" s="40"/>
      <c r="Q763" s="40"/>
      <c r="R763" s="40"/>
      <c r="S763" s="9"/>
      <c r="T763" s="9"/>
      <c r="U763" s="9"/>
      <c r="V763" s="28" t="s">
        <v>1346</v>
      </c>
    </row>
    <row r="764" spans="1:22" ht="57.75" customHeight="1" x14ac:dyDescent="0.2">
      <c r="A764" s="41"/>
      <c r="B764" s="15" t="s">
        <v>1894</v>
      </c>
      <c r="C764" s="2" t="s">
        <v>143</v>
      </c>
      <c r="D764" s="2">
        <v>0.83</v>
      </c>
      <c r="E764" s="2">
        <v>1979</v>
      </c>
      <c r="F764" s="2" t="s">
        <v>55</v>
      </c>
      <c r="G764" s="2"/>
      <c r="H764" s="28"/>
      <c r="I764" s="28"/>
      <c r="J764" s="28"/>
      <c r="K764" s="28" t="s">
        <v>1023</v>
      </c>
      <c r="L764" s="9"/>
      <c r="M764" s="11" t="s">
        <v>1897</v>
      </c>
      <c r="N764" s="4" t="s">
        <v>1024</v>
      </c>
      <c r="O764" s="4" t="s">
        <v>1025</v>
      </c>
      <c r="P764" s="4">
        <v>0.13800000000000001</v>
      </c>
      <c r="Q764" s="12">
        <v>31747</v>
      </c>
      <c r="R764" s="4" t="s">
        <v>221</v>
      </c>
      <c r="S764" s="9"/>
      <c r="T764" s="9"/>
      <c r="U764" s="9"/>
      <c r="V764" s="28" t="s">
        <v>1346</v>
      </c>
    </row>
    <row r="765" spans="1:22" ht="36" x14ac:dyDescent="0.2">
      <c r="A765" s="41"/>
      <c r="B765" s="15" t="s">
        <v>2151</v>
      </c>
      <c r="C765" s="2" t="s">
        <v>142</v>
      </c>
      <c r="D765" s="2">
        <v>0.28499999999999998</v>
      </c>
      <c r="E765" s="2">
        <v>1979</v>
      </c>
      <c r="F765" s="2" t="s">
        <v>55</v>
      </c>
      <c r="G765" s="2"/>
      <c r="H765" s="28"/>
      <c r="I765" s="28"/>
      <c r="J765" s="28"/>
      <c r="L765" s="28"/>
      <c r="M765" s="11" t="s">
        <v>1898</v>
      </c>
      <c r="N765" s="4" t="s">
        <v>1024</v>
      </c>
      <c r="O765" s="4" t="s">
        <v>1026</v>
      </c>
      <c r="P765" s="4">
        <v>4.8000000000000001E-2</v>
      </c>
      <c r="Q765" s="12">
        <v>31747</v>
      </c>
      <c r="R765" s="4" t="s">
        <v>290</v>
      </c>
      <c r="S765" s="9"/>
      <c r="T765" s="9"/>
      <c r="U765" s="9"/>
      <c r="V765" s="28" t="s">
        <v>1346</v>
      </c>
    </row>
    <row r="766" spans="1:22" ht="36" x14ac:dyDescent="0.2">
      <c r="A766" s="41"/>
      <c r="B766" s="15" t="s">
        <v>1895</v>
      </c>
      <c r="C766" s="2" t="s">
        <v>141</v>
      </c>
      <c r="D766" s="2">
        <v>0.19</v>
      </c>
      <c r="E766" s="2">
        <v>1990</v>
      </c>
      <c r="F766" s="2" t="s">
        <v>59</v>
      </c>
      <c r="G766" s="2"/>
      <c r="H766" s="28"/>
      <c r="I766" s="28"/>
      <c r="J766" s="28"/>
      <c r="K766" s="28"/>
      <c r="L766" s="28"/>
      <c r="M766" s="11" t="s">
        <v>1899</v>
      </c>
      <c r="N766" s="4" t="s">
        <v>1024</v>
      </c>
      <c r="O766" s="4" t="s">
        <v>1027</v>
      </c>
      <c r="P766" s="4">
        <v>1.2999999999999999E-2</v>
      </c>
      <c r="Q766" s="4">
        <v>1972</v>
      </c>
      <c r="R766" s="4" t="s">
        <v>288</v>
      </c>
      <c r="S766" s="9"/>
      <c r="T766" s="9"/>
      <c r="U766" s="9"/>
      <c r="V766" s="28" t="s">
        <v>1346</v>
      </c>
    </row>
    <row r="767" spans="1:22" ht="36" x14ac:dyDescent="0.2">
      <c r="A767" s="41"/>
      <c r="B767" s="15" t="s">
        <v>1896</v>
      </c>
      <c r="C767" s="2" t="s">
        <v>140</v>
      </c>
      <c r="D767" s="2">
        <v>0.57499999999999996</v>
      </c>
      <c r="E767" s="2">
        <v>2004</v>
      </c>
      <c r="F767" s="2" t="s">
        <v>55</v>
      </c>
      <c r="G767" s="2"/>
      <c r="H767" s="28"/>
      <c r="I767" s="28"/>
      <c r="J767" s="28"/>
      <c r="K767" s="28"/>
      <c r="L767" s="28"/>
      <c r="M767" s="11" t="s">
        <v>1900</v>
      </c>
      <c r="N767" s="4" t="s">
        <v>1024</v>
      </c>
      <c r="O767" s="4" t="s">
        <v>1028</v>
      </c>
      <c r="P767" s="4">
        <v>3.6999999999999998E-2</v>
      </c>
      <c r="Q767" s="4">
        <v>1972</v>
      </c>
      <c r="R767" s="4" t="s">
        <v>221</v>
      </c>
      <c r="S767" s="9"/>
      <c r="T767" s="9"/>
      <c r="U767" s="9"/>
      <c r="V767" s="28" t="s">
        <v>1346</v>
      </c>
    </row>
    <row r="768" spans="1:22" ht="36" x14ac:dyDescent="0.2">
      <c r="A768" s="41"/>
      <c r="B768" s="45" t="s">
        <v>1428</v>
      </c>
      <c r="C768" s="40" t="s">
        <v>2115</v>
      </c>
      <c r="D768" s="46">
        <v>9.7000000000000003E-2</v>
      </c>
      <c r="E768" s="46">
        <v>1986</v>
      </c>
      <c r="F768" s="2" t="s">
        <v>52</v>
      </c>
      <c r="G768" s="2"/>
      <c r="H768" s="28"/>
      <c r="I768" s="28"/>
      <c r="J768" s="28"/>
      <c r="K768" s="28"/>
      <c r="L768" s="28"/>
      <c r="M768" s="11" t="s">
        <v>1901</v>
      </c>
      <c r="N768" s="4" t="s">
        <v>1024</v>
      </c>
      <c r="O768" s="4" t="s">
        <v>1029</v>
      </c>
      <c r="P768" s="4">
        <v>5.7000000000000002E-2</v>
      </c>
      <c r="Q768" s="4">
        <v>1972</v>
      </c>
      <c r="R768" s="4" t="s">
        <v>290</v>
      </c>
      <c r="S768" s="9"/>
      <c r="T768" s="9"/>
      <c r="U768" s="9"/>
      <c r="V768" s="28" t="s">
        <v>1346</v>
      </c>
    </row>
    <row r="769" spans="1:22" ht="36" x14ac:dyDescent="0.2">
      <c r="A769" s="41"/>
      <c r="B769" s="15"/>
      <c r="C769" s="2"/>
      <c r="D769" s="2"/>
      <c r="E769" s="2"/>
      <c r="F769" s="2"/>
      <c r="G769" s="2"/>
      <c r="H769" s="28"/>
      <c r="I769" s="28"/>
      <c r="J769" s="28"/>
      <c r="K769" s="28"/>
      <c r="L769" s="28"/>
      <c r="M769" s="11" t="s">
        <v>1902</v>
      </c>
      <c r="N769" s="4" t="s">
        <v>1024</v>
      </c>
      <c r="O769" s="4" t="s">
        <v>1030</v>
      </c>
      <c r="P769" s="4">
        <v>0.16700000000000001</v>
      </c>
      <c r="Q769" s="4">
        <v>1976</v>
      </c>
      <c r="R769" s="4" t="s">
        <v>290</v>
      </c>
      <c r="S769" s="9"/>
      <c r="T769" s="9"/>
      <c r="U769" s="9"/>
      <c r="V769" s="28" t="s">
        <v>1346</v>
      </c>
    </row>
    <row r="770" spans="1:22" ht="36" x14ac:dyDescent="0.2">
      <c r="A770" s="41"/>
      <c r="B770" s="15"/>
      <c r="C770" s="2"/>
      <c r="D770" s="2"/>
      <c r="E770" s="2"/>
      <c r="F770" s="2"/>
      <c r="G770" s="2"/>
      <c r="H770" s="28"/>
      <c r="I770" s="28"/>
      <c r="J770" s="28"/>
      <c r="K770" s="28"/>
      <c r="L770" s="28"/>
      <c r="M770" s="11" t="s">
        <v>1903</v>
      </c>
      <c r="N770" s="4" t="s">
        <v>1024</v>
      </c>
      <c r="O770" s="4" t="s">
        <v>1031</v>
      </c>
      <c r="P770" s="4">
        <v>0.107</v>
      </c>
      <c r="Q770" s="4">
        <v>1976</v>
      </c>
      <c r="R770" s="4" t="s">
        <v>221</v>
      </c>
      <c r="S770" s="9"/>
      <c r="T770" s="9"/>
      <c r="U770" s="9"/>
      <c r="V770" s="28" t="s">
        <v>1346</v>
      </c>
    </row>
    <row r="771" spans="1:22" ht="36" x14ac:dyDescent="0.2">
      <c r="A771" s="41"/>
      <c r="B771" s="15"/>
      <c r="C771" s="2"/>
      <c r="D771" s="2"/>
      <c r="E771" s="2"/>
      <c r="F771" s="2"/>
      <c r="G771" s="2"/>
      <c r="H771" s="28"/>
      <c r="I771" s="28"/>
      <c r="J771" s="28"/>
      <c r="K771" s="28"/>
      <c r="L771" s="28"/>
      <c r="M771" s="11" t="s">
        <v>1904</v>
      </c>
      <c r="N771" s="4" t="s">
        <v>1024</v>
      </c>
      <c r="O771" s="4" t="s">
        <v>1032</v>
      </c>
      <c r="P771" s="4">
        <v>1.0999999999999999E-2</v>
      </c>
      <c r="Q771" s="4">
        <v>1976</v>
      </c>
      <c r="R771" s="4" t="s">
        <v>290</v>
      </c>
      <c r="S771" s="9"/>
      <c r="T771" s="9"/>
      <c r="U771" s="9"/>
      <c r="V771" s="28" t="s">
        <v>1346</v>
      </c>
    </row>
    <row r="772" spans="1:22" ht="36" x14ac:dyDescent="0.2">
      <c r="A772" s="41"/>
      <c r="B772" s="15"/>
      <c r="C772" s="2"/>
      <c r="D772" s="2"/>
      <c r="E772" s="2"/>
      <c r="F772" s="2"/>
      <c r="G772" s="2"/>
      <c r="H772" s="28"/>
      <c r="I772" s="28"/>
      <c r="J772" s="28"/>
      <c r="K772" s="28"/>
      <c r="L772" s="28"/>
      <c r="M772" s="11" t="s">
        <v>1905</v>
      </c>
      <c r="N772" s="4" t="s">
        <v>1024</v>
      </c>
      <c r="O772" s="4" t="s">
        <v>1033</v>
      </c>
      <c r="P772" s="4">
        <v>3.5000000000000003E-2</v>
      </c>
      <c r="Q772" s="4">
        <v>1972</v>
      </c>
      <c r="R772" s="4" t="s">
        <v>252</v>
      </c>
      <c r="S772" s="9"/>
      <c r="T772" s="9"/>
      <c r="U772" s="9"/>
      <c r="V772" s="28" t="s">
        <v>1346</v>
      </c>
    </row>
    <row r="773" spans="1:22" ht="36" x14ac:dyDescent="0.2">
      <c r="A773" s="41"/>
      <c r="B773" s="15"/>
      <c r="C773" s="2"/>
      <c r="D773" s="2"/>
      <c r="E773" s="2"/>
      <c r="F773" s="2"/>
      <c r="G773" s="2"/>
      <c r="H773" s="28"/>
      <c r="I773" s="28"/>
      <c r="J773" s="28"/>
      <c r="K773" s="28"/>
      <c r="L773" s="28"/>
      <c r="M773" s="11" t="s">
        <v>1906</v>
      </c>
      <c r="N773" s="4" t="s">
        <v>1024</v>
      </c>
      <c r="O773" s="4" t="s">
        <v>1034</v>
      </c>
      <c r="P773" s="4">
        <v>1.2E-2</v>
      </c>
      <c r="Q773" s="4">
        <v>1989</v>
      </c>
      <c r="R773" s="4" t="s">
        <v>290</v>
      </c>
      <c r="S773" s="9"/>
      <c r="T773" s="9"/>
      <c r="U773" s="9"/>
      <c r="V773" s="28" t="s">
        <v>1346</v>
      </c>
    </row>
    <row r="774" spans="1:22" ht="36" x14ac:dyDescent="0.2">
      <c r="A774" s="41"/>
      <c r="B774" s="15"/>
      <c r="C774" s="2"/>
      <c r="D774" s="2"/>
      <c r="E774" s="2"/>
      <c r="F774" s="2"/>
      <c r="G774" s="2"/>
      <c r="H774" s="28"/>
      <c r="I774" s="28"/>
      <c r="J774" s="28"/>
      <c r="K774" s="28"/>
      <c r="L774" s="28"/>
      <c r="M774" s="11" t="s">
        <v>1907</v>
      </c>
      <c r="N774" s="4" t="s">
        <v>1024</v>
      </c>
      <c r="O774" s="4" t="s">
        <v>1035</v>
      </c>
      <c r="P774" s="4">
        <v>0.13500000000000001</v>
      </c>
      <c r="Q774" s="4">
        <v>2003</v>
      </c>
      <c r="R774" s="4" t="s">
        <v>321</v>
      </c>
      <c r="S774" s="9"/>
      <c r="T774" s="9"/>
      <c r="U774" s="9"/>
      <c r="V774" s="28" t="s">
        <v>1346</v>
      </c>
    </row>
    <row r="775" spans="1:22" x14ac:dyDescent="0.2">
      <c r="A775" s="41"/>
      <c r="B775" s="15"/>
      <c r="C775" s="2"/>
      <c r="D775" s="2"/>
      <c r="E775" s="2"/>
      <c r="F775" s="2"/>
      <c r="G775" s="2"/>
      <c r="H775" s="28"/>
      <c r="I775" s="28"/>
      <c r="J775" s="28"/>
      <c r="K775" s="28"/>
      <c r="L775" s="28"/>
      <c r="M775" s="30"/>
      <c r="N775" s="9"/>
      <c r="O775" s="9"/>
      <c r="P775" s="9"/>
      <c r="Q775" s="9"/>
      <c r="R775" s="9"/>
      <c r="S775" s="9"/>
      <c r="T775" s="9"/>
      <c r="U775" s="9"/>
      <c r="V775" s="28"/>
    </row>
    <row r="776" spans="1:22" ht="22.5" customHeight="1" x14ac:dyDescent="0.2">
      <c r="A776" s="41"/>
      <c r="B776" s="15"/>
      <c r="C776" s="2"/>
      <c r="D776" s="2"/>
      <c r="E776" s="2"/>
      <c r="F776" s="2"/>
      <c r="G776" s="2"/>
      <c r="H776" s="28"/>
      <c r="I776" s="28"/>
      <c r="J776" s="9"/>
      <c r="K776" s="9" t="s">
        <v>1036</v>
      </c>
      <c r="L776" s="9">
        <v>630</v>
      </c>
      <c r="M776" s="30"/>
      <c r="N776" s="9"/>
      <c r="O776" s="9"/>
      <c r="P776" s="9"/>
      <c r="Q776" s="9"/>
      <c r="R776" s="9"/>
      <c r="S776" s="9"/>
      <c r="T776" s="9"/>
      <c r="U776" s="9"/>
      <c r="V776" s="28" t="s">
        <v>1170</v>
      </c>
    </row>
    <row r="777" spans="1:22" ht="25.5" x14ac:dyDescent="0.2">
      <c r="A777" s="41"/>
      <c r="B777" s="15"/>
      <c r="C777" s="2"/>
      <c r="D777" s="2"/>
      <c r="E777" s="2"/>
      <c r="F777" s="2"/>
      <c r="G777" s="2"/>
      <c r="H777" s="28"/>
      <c r="I777" s="28"/>
      <c r="J777" s="28"/>
      <c r="K777" s="28" t="s">
        <v>1037</v>
      </c>
      <c r="L777" s="28"/>
      <c r="M777" s="30"/>
      <c r="N777" s="9"/>
      <c r="O777" s="9"/>
      <c r="P777" s="9"/>
      <c r="Q777" s="9"/>
      <c r="R777" s="9"/>
      <c r="S777" s="9"/>
      <c r="T777" s="9"/>
      <c r="U777" s="9"/>
      <c r="V777" s="28"/>
    </row>
    <row r="778" spans="1:22" ht="25.5" x14ac:dyDescent="0.2">
      <c r="A778" s="41"/>
      <c r="B778" s="15"/>
      <c r="C778" s="2"/>
      <c r="D778" s="2"/>
      <c r="E778" s="2"/>
      <c r="F778" s="2"/>
      <c r="G778" s="2"/>
      <c r="H778" s="28"/>
      <c r="I778" s="28"/>
      <c r="J778" s="9"/>
      <c r="K778" s="9" t="s">
        <v>1038</v>
      </c>
      <c r="L778" s="9">
        <v>250</v>
      </c>
      <c r="M778" s="30"/>
      <c r="N778" s="9"/>
      <c r="O778" s="9"/>
      <c r="P778" s="9"/>
      <c r="Q778" s="9"/>
      <c r="R778" s="9"/>
      <c r="S778" s="9"/>
      <c r="T778" s="9"/>
      <c r="U778" s="9"/>
      <c r="V778" s="28" t="s">
        <v>1040</v>
      </c>
    </row>
    <row r="779" spans="1:22" ht="25.5" x14ac:dyDescent="0.2">
      <c r="A779" s="41"/>
      <c r="B779" s="15"/>
      <c r="C779" s="2"/>
      <c r="D779" s="2"/>
      <c r="E779" s="2"/>
      <c r="F779" s="2"/>
      <c r="G779" s="2"/>
      <c r="H779" s="28"/>
      <c r="I779" s="28"/>
      <c r="J779" s="28"/>
      <c r="K779" s="28" t="s">
        <v>1039</v>
      </c>
      <c r="L779" s="28"/>
      <c r="M779" s="30"/>
      <c r="N779" s="9"/>
      <c r="O779" s="9"/>
      <c r="P779" s="9"/>
      <c r="Q779" s="9"/>
      <c r="R779" s="9"/>
      <c r="S779" s="9"/>
      <c r="T779" s="9"/>
      <c r="U779" s="9"/>
      <c r="V779" s="28"/>
    </row>
    <row r="780" spans="1:22" x14ac:dyDescent="0.2">
      <c r="A780" s="43"/>
      <c r="B780" s="15"/>
      <c r="C780" s="2"/>
      <c r="D780" s="2"/>
      <c r="E780" s="2"/>
      <c r="F780" s="2"/>
      <c r="G780" s="2"/>
      <c r="H780" s="28"/>
      <c r="I780" s="28"/>
      <c r="J780" s="28"/>
      <c r="K780" s="28"/>
      <c r="L780" s="28"/>
      <c r="M780" s="30"/>
      <c r="N780" s="9"/>
      <c r="O780" s="9"/>
      <c r="P780" s="9"/>
      <c r="Q780" s="9"/>
      <c r="R780" s="9"/>
      <c r="S780" s="9"/>
      <c r="T780" s="9"/>
      <c r="U780" s="9"/>
      <c r="V780" s="28"/>
    </row>
    <row r="781" spans="1:22" x14ac:dyDescent="0.2">
      <c r="A781" s="41">
        <v>21</v>
      </c>
      <c r="B781" s="38"/>
      <c r="C781" s="842" t="s">
        <v>94</v>
      </c>
      <c r="D781" s="843"/>
      <c r="E781" s="843"/>
      <c r="F781" s="843"/>
      <c r="G781" s="843"/>
      <c r="H781" s="843"/>
      <c r="I781" s="843"/>
      <c r="J781" s="843"/>
      <c r="K781" s="843"/>
      <c r="L781" s="843"/>
      <c r="M781" s="30"/>
      <c r="N781" s="9"/>
      <c r="O781" s="9"/>
      <c r="P781" s="9"/>
      <c r="Q781" s="9"/>
      <c r="R781" s="9"/>
      <c r="S781" s="9"/>
      <c r="T781" s="9"/>
      <c r="U781" s="9"/>
      <c r="V781" s="28"/>
    </row>
    <row r="782" spans="1:22" ht="39" customHeight="1" x14ac:dyDescent="0.2">
      <c r="A782" s="37"/>
      <c r="B782" s="15" t="s">
        <v>1926</v>
      </c>
      <c r="C782" s="2" t="s">
        <v>139</v>
      </c>
      <c r="D782" s="2">
        <v>0.25</v>
      </c>
      <c r="E782" s="2">
        <v>1983</v>
      </c>
      <c r="F782" s="2" t="s">
        <v>42</v>
      </c>
      <c r="G782" s="2"/>
      <c r="H782" s="28"/>
      <c r="I782" s="28"/>
      <c r="J782" s="28"/>
      <c r="K782" s="3" t="s">
        <v>795</v>
      </c>
      <c r="L782" s="9" t="s">
        <v>506</v>
      </c>
      <c r="M782" s="44" t="s">
        <v>1909</v>
      </c>
      <c r="N782" s="40"/>
      <c r="O782" s="40"/>
      <c r="P782" s="40"/>
      <c r="Q782" s="40"/>
      <c r="R782" s="40"/>
      <c r="S782" s="9"/>
      <c r="T782" s="9"/>
      <c r="U782" s="9"/>
      <c r="V782" s="28" t="s">
        <v>1346</v>
      </c>
    </row>
    <row r="783" spans="1:22" ht="36" x14ac:dyDescent="0.2">
      <c r="A783" s="41"/>
      <c r="B783" s="15" t="s">
        <v>2129</v>
      </c>
      <c r="C783" s="2" t="s">
        <v>138</v>
      </c>
      <c r="D783" s="2">
        <v>0.25</v>
      </c>
      <c r="E783" s="2">
        <v>1983</v>
      </c>
      <c r="F783" s="2" t="s">
        <v>42</v>
      </c>
      <c r="G783" s="2"/>
      <c r="H783" s="28"/>
      <c r="I783" s="28"/>
      <c r="J783" s="28"/>
      <c r="K783" s="28" t="s">
        <v>796</v>
      </c>
      <c r="L783" s="28"/>
      <c r="M783" s="11" t="s">
        <v>1912</v>
      </c>
      <c r="N783" s="4" t="s">
        <v>800</v>
      </c>
      <c r="O783" s="4" t="s">
        <v>801</v>
      </c>
      <c r="P783" s="4">
        <v>0.158</v>
      </c>
      <c r="Q783" s="4">
        <v>1975</v>
      </c>
      <c r="R783" s="4" t="s">
        <v>321</v>
      </c>
      <c r="S783" s="9"/>
      <c r="T783" s="9"/>
      <c r="U783" s="9"/>
      <c r="V783" s="28" t="s">
        <v>1346</v>
      </c>
    </row>
    <row r="784" spans="1:22" ht="21.75" customHeight="1" x14ac:dyDescent="0.2">
      <c r="A784" s="41"/>
      <c r="B784" s="15" t="s">
        <v>2130</v>
      </c>
      <c r="C784" s="2" t="s">
        <v>137</v>
      </c>
      <c r="D784" s="2">
        <v>0.51500000000000001</v>
      </c>
      <c r="E784" s="2">
        <v>1983</v>
      </c>
      <c r="F784" s="2" t="s">
        <v>42</v>
      </c>
      <c r="G784" s="2"/>
      <c r="H784" s="28"/>
      <c r="I784" s="28"/>
      <c r="J784" s="28"/>
      <c r="K784" s="28"/>
      <c r="L784" s="28"/>
      <c r="M784" s="30"/>
      <c r="N784" s="9"/>
      <c r="O784" s="9"/>
      <c r="P784" s="9"/>
      <c r="Q784" s="9"/>
      <c r="R784" s="9"/>
      <c r="S784" s="9"/>
      <c r="T784" s="9"/>
      <c r="U784" s="9"/>
      <c r="V784" s="28"/>
    </row>
    <row r="785" spans="1:22" ht="27.75" customHeight="1" x14ac:dyDescent="0.2">
      <c r="A785" s="41"/>
      <c r="B785" s="15"/>
      <c r="C785" s="2"/>
      <c r="D785" s="2"/>
      <c r="E785" s="2"/>
      <c r="F785" s="2"/>
      <c r="G785" s="2"/>
      <c r="H785" s="28"/>
      <c r="I785" s="28"/>
      <c r="J785" s="28"/>
      <c r="K785" s="10" t="s">
        <v>797</v>
      </c>
      <c r="L785" s="9">
        <v>180</v>
      </c>
      <c r="M785" s="44" t="s">
        <v>1910</v>
      </c>
      <c r="N785" s="40"/>
      <c r="O785" s="40"/>
      <c r="P785" s="40"/>
      <c r="Q785" s="40"/>
      <c r="R785" s="40"/>
      <c r="S785" s="9"/>
      <c r="T785" s="9"/>
      <c r="U785" s="9"/>
      <c r="V785" s="28" t="s">
        <v>1346</v>
      </c>
    </row>
    <row r="786" spans="1:22" ht="36" x14ac:dyDescent="0.2">
      <c r="A786" s="41"/>
      <c r="B786" s="15"/>
      <c r="C786" s="2"/>
      <c r="D786" s="2"/>
      <c r="E786" s="2"/>
      <c r="F786" s="2"/>
      <c r="G786" s="2"/>
      <c r="H786" s="28"/>
      <c r="I786" s="28"/>
      <c r="J786" s="28"/>
      <c r="K786" s="28" t="s">
        <v>796</v>
      </c>
      <c r="L786" s="28"/>
      <c r="M786" s="11" t="s">
        <v>1913</v>
      </c>
      <c r="N786" s="4" t="s">
        <v>798</v>
      </c>
      <c r="O786" s="4" t="s">
        <v>799</v>
      </c>
      <c r="P786" s="4">
        <v>2.16</v>
      </c>
      <c r="Q786" s="11">
        <v>1975</v>
      </c>
      <c r="R786" s="4" t="s">
        <v>289</v>
      </c>
      <c r="S786" s="9"/>
      <c r="T786" s="9"/>
      <c r="U786" s="9"/>
      <c r="V786" s="28" t="s">
        <v>1346</v>
      </c>
    </row>
    <row r="787" spans="1:22" x14ac:dyDescent="0.2">
      <c r="A787" s="41"/>
      <c r="B787" s="15"/>
      <c r="C787" s="2"/>
      <c r="D787" s="2"/>
      <c r="E787" s="2"/>
      <c r="F787" s="2"/>
      <c r="G787" s="2"/>
      <c r="H787" s="28"/>
      <c r="I787" s="28"/>
      <c r="J787" s="28"/>
      <c r="K787" s="9"/>
      <c r="L787" s="28"/>
      <c r="M787" s="30"/>
      <c r="N787" s="9"/>
      <c r="O787" s="9"/>
      <c r="P787" s="9"/>
      <c r="Q787" s="9"/>
      <c r="R787" s="9"/>
      <c r="S787" s="9"/>
      <c r="T787" s="9"/>
      <c r="U787" s="9"/>
      <c r="V787" s="28"/>
    </row>
    <row r="788" spans="1:22" ht="35.25" customHeight="1" x14ac:dyDescent="0.2">
      <c r="A788" s="41"/>
      <c r="B788" s="15"/>
      <c r="C788" s="2"/>
      <c r="D788" s="2"/>
      <c r="E788" s="2"/>
      <c r="F788" s="2"/>
      <c r="G788" s="2"/>
      <c r="H788" s="28"/>
      <c r="I788" s="28"/>
      <c r="J788" s="28"/>
      <c r="K788" s="3" t="s">
        <v>1908</v>
      </c>
      <c r="L788" s="9">
        <v>320</v>
      </c>
      <c r="M788" s="44" t="s">
        <v>1911</v>
      </c>
      <c r="N788" s="40"/>
      <c r="O788" s="40"/>
      <c r="P788" s="40"/>
      <c r="Q788" s="40"/>
      <c r="R788" s="40"/>
      <c r="S788" s="9"/>
      <c r="T788" s="9"/>
      <c r="U788" s="9"/>
      <c r="V788" s="28" t="s">
        <v>1346</v>
      </c>
    </row>
    <row r="789" spans="1:22" ht="36" x14ac:dyDescent="0.2">
      <c r="A789" s="41"/>
      <c r="B789" s="15"/>
      <c r="C789" s="2"/>
      <c r="D789" s="2"/>
      <c r="E789" s="2"/>
      <c r="F789" s="2"/>
      <c r="G789" s="2"/>
      <c r="H789" s="28"/>
      <c r="I789" s="28"/>
      <c r="J789" s="28"/>
      <c r="K789" s="28"/>
      <c r="L789" s="9"/>
      <c r="M789" s="11" t="s">
        <v>1914</v>
      </c>
      <c r="N789" s="4" t="s">
        <v>802</v>
      </c>
      <c r="O789" s="4" t="s">
        <v>803</v>
      </c>
      <c r="P789" s="4">
        <v>0.124</v>
      </c>
      <c r="Q789" s="11" t="s">
        <v>1099</v>
      </c>
      <c r="R789" s="4" t="s">
        <v>321</v>
      </c>
      <c r="T789" s="9"/>
      <c r="U789" s="9">
        <v>22</v>
      </c>
      <c r="V789" s="28" t="s">
        <v>1346</v>
      </c>
    </row>
    <row r="790" spans="1:22" ht="26.25" customHeight="1" x14ac:dyDescent="0.2">
      <c r="A790" s="41"/>
      <c r="B790" s="15"/>
      <c r="C790" s="2"/>
      <c r="D790" s="2"/>
      <c r="E790" s="2"/>
      <c r="F790" s="2"/>
      <c r="G790" s="2"/>
      <c r="H790" s="28"/>
      <c r="I790" s="28"/>
      <c r="J790" s="28"/>
      <c r="K790" s="28"/>
      <c r="L790" s="9"/>
      <c r="M790" s="11" t="s">
        <v>1915</v>
      </c>
      <c r="N790" s="4" t="s">
        <v>1080</v>
      </c>
      <c r="O790" s="4" t="s">
        <v>1098</v>
      </c>
      <c r="P790" s="4">
        <v>0.82</v>
      </c>
      <c r="Q790" s="11" t="s">
        <v>1099</v>
      </c>
      <c r="R790" s="4" t="s">
        <v>2217</v>
      </c>
      <c r="S790" s="9">
        <v>34</v>
      </c>
      <c r="T790" s="9"/>
      <c r="U790" s="9">
        <v>34</v>
      </c>
      <c r="V790" s="28" t="s">
        <v>1346</v>
      </c>
    </row>
    <row r="791" spans="1:22" x14ac:dyDescent="0.2">
      <c r="A791" s="41"/>
      <c r="B791" s="15"/>
      <c r="C791" s="2"/>
      <c r="D791" s="2"/>
      <c r="E791" s="2"/>
      <c r="F791" s="2"/>
      <c r="G791" s="2"/>
      <c r="H791" s="28"/>
      <c r="I791" s="28"/>
      <c r="J791" s="28"/>
      <c r="K791" s="28"/>
      <c r="L791" s="9"/>
      <c r="M791" s="11" t="s">
        <v>1916</v>
      </c>
      <c r="N791" s="4" t="s">
        <v>1080</v>
      </c>
      <c r="O791" s="4" t="s">
        <v>1100</v>
      </c>
      <c r="P791" s="4">
        <v>0.5</v>
      </c>
      <c r="Q791" s="11" t="s">
        <v>1099</v>
      </c>
      <c r="R791" s="4" t="s">
        <v>1101</v>
      </c>
      <c r="S791" s="9">
        <v>13</v>
      </c>
      <c r="T791" s="9"/>
      <c r="U791" s="9"/>
      <c r="V791" s="28" t="s">
        <v>1346</v>
      </c>
    </row>
    <row r="792" spans="1:22" ht="18.75" customHeight="1" x14ac:dyDescent="0.2">
      <c r="A792" s="41"/>
      <c r="B792" s="15"/>
      <c r="C792" s="842" t="s">
        <v>2211</v>
      </c>
      <c r="D792" s="843"/>
      <c r="E792" s="843"/>
      <c r="F792" s="843"/>
      <c r="G792" s="843"/>
      <c r="H792" s="843"/>
      <c r="I792" s="843"/>
      <c r="J792" s="843"/>
      <c r="K792" s="843"/>
      <c r="L792" s="843"/>
      <c r="M792" s="11"/>
      <c r="N792" s="4"/>
      <c r="O792" s="4"/>
      <c r="P792" s="4"/>
      <c r="Q792" s="11"/>
      <c r="R792" s="4"/>
      <c r="S792" s="9"/>
      <c r="T792" s="9"/>
      <c r="U792" s="9"/>
      <c r="V792" s="28"/>
    </row>
    <row r="793" spans="1:22" ht="18.75" customHeight="1" x14ac:dyDescent="0.2">
      <c r="A793" s="41"/>
      <c r="B793" s="15"/>
      <c r="C793" s="24"/>
      <c r="D793" s="49"/>
      <c r="E793" s="49"/>
      <c r="F793" s="49"/>
      <c r="G793" s="49"/>
      <c r="H793" s="49"/>
      <c r="I793" s="49"/>
      <c r="J793" s="49"/>
      <c r="K793" s="26" t="s">
        <v>2212</v>
      </c>
      <c r="L793" s="49">
        <v>160</v>
      </c>
      <c r="M793" s="11"/>
      <c r="N793" s="4"/>
      <c r="O793" s="4"/>
      <c r="P793" s="4"/>
      <c r="Q793" s="11"/>
      <c r="R793" s="4"/>
      <c r="S793" s="9"/>
      <c r="T793" s="9"/>
      <c r="U793" s="9"/>
      <c r="V793" s="28" t="s">
        <v>1346</v>
      </c>
    </row>
    <row r="794" spans="1:22" ht="26.25" customHeight="1" x14ac:dyDescent="0.2">
      <c r="A794" s="41"/>
      <c r="B794" s="15"/>
      <c r="C794" s="2"/>
      <c r="D794" s="2"/>
      <c r="E794" s="2"/>
      <c r="F794" s="2"/>
      <c r="G794" s="2"/>
      <c r="H794" s="28"/>
      <c r="I794" s="28"/>
      <c r="J794" s="28"/>
      <c r="K794" s="28" t="s">
        <v>2213</v>
      </c>
      <c r="L794" s="28"/>
      <c r="M794" s="30" t="s">
        <v>2214</v>
      </c>
      <c r="N794" s="9" t="s">
        <v>2215</v>
      </c>
      <c r="O794" s="9"/>
      <c r="P794" s="9">
        <v>0.06</v>
      </c>
      <c r="Q794" s="9">
        <v>2014</v>
      </c>
      <c r="R794" s="9" t="s">
        <v>2216</v>
      </c>
      <c r="S794" s="9">
        <v>4</v>
      </c>
      <c r="T794" s="9"/>
      <c r="U794" s="9">
        <v>4</v>
      </c>
      <c r="V794" s="28" t="s">
        <v>1346</v>
      </c>
    </row>
    <row r="795" spans="1:22" ht="14.25" x14ac:dyDescent="0.2">
      <c r="A795" s="41"/>
      <c r="B795" s="42"/>
      <c r="C795" s="27" t="s">
        <v>95</v>
      </c>
      <c r="D795" s="28"/>
      <c r="E795" s="28"/>
      <c r="F795" s="9"/>
      <c r="G795" s="28"/>
      <c r="H795" s="28"/>
      <c r="I795" s="28"/>
      <c r="J795" s="28"/>
      <c r="K795" s="28"/>
      <c r="L795" s="28"/>
      <c r="M795" s="30"/>
      <c r="N795" s="9"/>
      <c r="O795" s="9"/>
      <c r="P795" s="9"/>
      <c r="Q795" s="9"/>
      <c r="R795" s="9"/>
      <c r="S795" s="9"/>
      <c r="T795" s="9"/>
      <c r="U795" s="9"/>
      <c r="V795" s="28"/>
    </row>
    <row r="796" spans="1:22" x14ac:dyDescent="0.2">
      <c r="A796" s="41"/>
      <c r="B796" s="15" t="s">
        <v>1921</v>
      </c>
      <c r="C796" s="2" t="s">
        <v>110</v>
      </c>
      <c r="D796" s="2">
        <v>1.7</v>
      </c>
      <c r="E796" s="2">
        <v>1989</v>
      </c>
      <c r="F796" s="2" t="s">
        <v>96</v>
      </c>
      <c r="G796" s="2"/>
      <c r="H796" s="28"/>
      <c r="I796" s="28"/>
      <c r="J796" s="28"/>
      <c r="K796" s="3" t="s">
        <v>1008</v>
      </c>
      <c r="L796" s="9" t="s">
        <v>246</v>
      </c>
      <c r="M796" s="30" t="s">
        <v>1917</v>
      </c>
      <c r="N796" s="9"/>
      <c r="O796" s="9"/>
      <c r="P796" s="9"/>
      <c r="Q796" s="9"/>
      <c r="R796" s="9"/>
      <c r="S796" s="9"/>
      <c r="T796" s="9"/>
      <c r="U796" s="9"/>
      <c r="V796" s="28" t="s">
        <v>1346</v>
      </c>
    </row>
    <row r="797" spans="1:22" ht="25.5" x14ac:dyDescent="0.2">
      <c r="A797" s="41"/>
      <c r="B797" s="15" t="s">
        <v>1922</v>
      </c>
      <c r="C797" s="2" t="s">
        <v>136</v>
      </c>
      <c r="D797" s="2">
        <v>2.1</v>
      </c>
      <c r="E797" s="2">
        <v>1986</v>
      </c>
      <c r="F797" s="2" t="s">
        <v>59</v>
      </c>
      <c r="G797" s="2"/>
      <c r="H797" s="28"/>
      <c r="I797" s="28"/>
      <c r="J797" s="28"/>
      <c r="K797" s="28" t="s">
        <v>1918</v>
      </c>
      <c r="L797" s="9"/>
      <c r="M797" s="30" t="s">
        <v>2233</v>
      </c>
      <c r="N797" s="9" t="s">
        <v>1172</v>
      </c>
      <c r="O797" s="9" t="s">
        <v>1919</v>
      </c>
      <c r="P797" s="9">
        <v>0.55000000000000004</v>
      </c>
      <c r="Q797" s="9">
        <v>2013</v>
      </c>
      <c r="R797" s="9" t="s">
        <v>1920</v>
      </c>
      <c r="S797" s="9">
        <v>15</v>
      </c>
      <c r="T797" s="9"/>
      <c r="U797" s="9">
        <v>15</v>
      </c>
      <c r="V797" s="28" t="s">
        <v>1346</v>
      </c>
    </row>
    <row r="798" spans="1:22" x14ac:dyDescent="0.2">
      <c r="A798" s="41"/>
      <c r="B798" s="15"/>
      <c r="C798" s="2"/>
      <c r="D798" s="2"/>
      <c r="E798" s="2"/>
      <c r="F798" s="2"/>
      <c r="G798" s="2"/>
      <c r="H798" s="28"/>
      <c r="I798" s="28"/>
      <c r="J798" s="28"/>
      <c r="K798" s="3" t="s">
        <v>1009</v>
      </c>
      <c r="L798" s="9" t="s">
        <v>246</v>
      </c>
      <c r="M798" s="30" t="s">
        <v>2096</v>
      </c>
      <c r="N798" s="9"/>
      <c r="O798" s="9"/>
      <c r="P798" s="9"/>
      <c r="Q798" s="9"/>
      <c r="R798" s="9"/>
      <c r="S798" s="9"/>
      <c r="T798" s="9"/>
      <c r="U798" s="9"/>
      <c r="V798" s="28" t="s">
        <v>1346</v>
      </c>
    </row>
    <row r="799" spans="1:22" ht="38.25" x14ac:dyDescent="0.2">
      <c r="A799" s="41"/>
      <c r="B799" s="15"/>
      <c r="C799" s="2"/>
      <c r="D799" s="2"/>
      <c r="E799" s="2"/>
      <c r="F799" s="2"/>
      <c r="G799" s="2"/>
      <c r="H799" s="28"/>
      <c r="I799" s="28"/>
      <c r="J799" s="28"/>
      <c r="K799" s="28" t="s">
        <v>1010</v>
      </c>
      <c r="L799" s="28"/>
      <c r="M799" s="30"/>
      <c r="N799" s="9"/>
      <c r="O799" s="9"/>
      <c r="P799" s="9"/>
      <c r="Q799" s="9"/>
      <c r="R799" s="9"/>
      <c r="S799" s="9"/>
      <c r="T799" s="9"/>
      <c r="U799" s="9"/>
      <c r="V799" s="28"/>
    </row>
    <row r="800" spans="1:22" ht="25.5" customHeight="1" x14ac:dyDescent="0.2">
      <c r="A800" s="41"/>
      <c r="B800" s="15"/>
      <c r="C800" s="2"/>
      <c r="D800" s="2"/>
      <c r="E800" s="2"/>
      <c r="F800" s="2"/>
      <c r="G800" s="2"/>
      <c r="H800" s="28"/>
      <c r="I800" s="28"/>
      <c r="J800" s="28"/>
      <c r="K800" s="10" t="s">
        <v>2242</v>
      </c>
      <c r="L800" s="28" t="s">
        <v>404</v>
      </c>
      <c r="M800" s="30" t="s">
        <v>2265</v>
      </c>
      <c r="N800" s="9"/>
      <c r="O800" s="9"/>
      <c r="P800" s="9"/>
      <c r="Q800" s="9"/>
      <c r="R800" s="9"/>
      <c r="S800" s="9"/>
      <c r="T800" s="9"/>
      <c r="U800" s="9"/>
      <c r="V800" s="28"/>
    </row>
    <row r="801" spans="1:22" ht="25.5" x14ac:dyDescent="0.2">
      <c r="A801" s="43"/>
      <c r="B801" s="15" t="s">
        <v>2264</v>
      </c>
      <c r="C801" s="2" t="s">
        <v>2244</v>
      </c>
      <c r="D801" s="2">
        <v>0.29249999999999998</v>
      </c>
      <c r="E801" s="2">
        <v>2015</v>
      </c>
      <c r="F801" s="2" t="s">
        <v>2173</v>
      </c>
      <c r="G801" s="2"/>
      <c r="H801" s="28"/>
      <c r="I801" s="28"/>
      <c r="J801" s="28"/>
      <c r="K801" s="28" t="s">
        <v>2243</v>
      </c>
      <c r="L801" s="46"/>
      <c r="M801" s="39"/>
      <c r="N801" s="9"/>
      <c r="O801" s="9"/>
      <c r="P801" s="9"/>
      <c r="Q801" s="9"/>
      <c r="R801" s="9"/>
      <c r="S801" s="9"/>
      <c r="T801" s="9"/>
      <c r="U801" s="9"/>
      <c r="V801" s="28"/>
    </row>
    <row r="802" spans="1:22" ht="21" customHeight="1" x14ac:dyDescent="0.2">
      <c r="A802" s="41"/>
      <c r="B802" s="15" t="s">
        <v>2264</v>
      </c>
      <c r="C802" s="2" t="s">
        <v>2244</v>
      </c>
      <c r="D802" s="2">
        <v>0.29249999999999998</v>
      </c>
      <c r="E802" s="2">
        <v>2015</v>
      </c>
      <c r="F802" s="2" t="s">
        <v>2173</v>
      </c>
      <c r="G802" s="2"/>
      <c r="H802" s="28"/>
      <c r="I802" s="28"/>
      <c r="J802" s="28"/>
      <c r="K802" s="28"/>
      <c r="L802" s="28"/>
      <c r="M802" s="30"/>
      <c r="N802" s="9"/>
      <c r="O802" s="9"/>
      <c r="P802" s="9"/>
      <c r="Q802" s="9"/>
      <c r="R802" s="9"/>
      <c r="S802" s="9"/>
      <c r="T802" s="9"/>
      <c r="U802" s="9"/>
      <c r="V802" s="28"/>
    </row>
    <row r="803" spans="1:22" ht="24.75" customHeight="1" x14ac:dyDescent="0.2">
      <c r="A803" s="41"/>
      <c r="B803" s="15"/>
      <c r="C803" s="2"/>
      <c r="D803" s="2"/>
      <c r="E803" s="2"/>
      <c r="F803" s="2"/>
      <c r="G803" s="2"/>
      <c r="H803" s="28"/>
      <c r="I803" s="28"/>
      <c r="J803" s="28"/>
      <c r="K803" s="28"/>
      <c r="L803" s="28"/>
      <c r="M803" s="30"/>
      <c r="N803" s="9"/>
      <c r="O803" s="9"/>
      <c r="P803" s="9"/>
      <c r="Q803" s="9"/>
      <c r="R803" s="9"/>
      <c r="S803" s="9"/>
      <c r="T803" s="9"/>
      <c r="U803" s="9"/>
      <c r="V803" s="28"/>
    </row>
    <row r="804" spans="1:22" ht="14.25" x14ac:dyDescent="0.2">
      <c r="A804" s="37">
        <v>22</v>
      </c>
      <c r="B804" s="30"/>
      <c r="C804" s="27" t="s">
        <v>97</v>
      </c>
      <c r="D804" s="28"/>
      <c r="E804" s="28"/>
      <c r="F804" s="9"/>
      <c r="G804" s="28"/>
      <c r="H804" s="28"/>
      <c r="I804" s="28"/>
      <c r="J804" s="28"/>
      <c r="K804" s="28"/>
      <c r="L804" s="28"/>
      <c r="M804" s="30"/>
      <c r="N804" s="9"/>
      <c r="O804" s="9"/>
      <c r="P804" s="9"/>
      <c r="Q804" s="9"/>
      <c r="R804" s="9"/>
      <c r="S804" s="9"/>
      <c r="T804" s="9"/>
      <c r="U804" s="9"/>
      <c r="V804" s="28"/>
    </row>
    <row r="805" spans="1:22" ht="25.5" x14ac:dyDescent="0.2">
      <c r="A805" s="37"/>
      <c r="B805" s="15" t="s">
        <v>1923</v>
      </c>
      <c r="C805" s="2" t="s">
        <v>111</v>
      </c>
      <c r="D805" s="2">
        <v>3.84</v>
      </c>
      <c r="E805" s="2">
        <v>1996</v>
      </c>
      <c r="F805" s="2" t="s">
        <v>98</v>
      </c>
      <c r="G805" s="2" t="s">
        <v>1147</v>
      </c>
      <c r="H805" s="28"/>
      <c r="I805" s="28"/>
      <c r="J805" s="28"/>
      <c r="K805" s="3" t="s">
        <v>804</v>
      </c>
      <c r="L805" s="9" t="s">
        <v>454</v>
      </c>
      <c r="M805" s="39" t="s">
        <v>1943</v>
      </c>
      <c r="N805" s="40"/>
      <c r="O805" s="40"/>
      <c r="P805" s="40"/>
      <c r="Q805" s="40"/>
      <c r="R805" s="40"/>
      <c r="S805" s="9"/>
      <c r="T805" s="9"/>
      <c r="U805" s="9"/>
      <c r="V805" s="28" t="s">
        <v>1346</v>
      </c>
    </row>
    <row r="806" spans="1:22" ht="38.25" customHeight="1" x14ac:dyDescent="0.2">
      <c r="A806" s="41"/>
      <c r="B806" s="15" t="s">
        <v>1924</v>
      </c>
      <c r="C806" s="2" t="s">
        <v>135</v>
      </c>
      <c r="D806" s="2">
        <v>0.46700000000000003</v>
      </c>
      <c r="E806" s="2">
        <v>1985</v>
      </c>
      <c r="F806" s="2" t="s">
        <v>88</v>
      </c>
      <c r="G806" s="2"/>
      <c r="H806" s="28"/>
      <c r="I806" s="28"/>
      <c r="J806" s="28"/>
      <c r="K806" s="28" t="s">
        <v>805</v>
      </c>
      <c r="L806" s="9"/>
      <c r="M806" s="11" t="s">
        <v>1956</v>
      </c>
      <c r="N806" s="4" t="s">
        <v>806</v>
      </c>
      <c r="O806" s="4" t="s">
        <v>807</v>
      </c>
      <c r="P806" s="4">
        <v>0.47599999999999998</v>
      </c>
      <c r="Q806" s="12">
        <v>31747</v>
      </c>
      <c r="R806" s="4" t="s">
        <v>729</v>
      </c>
      <c r="S806" s="9"/>
      <c r="T806" s="9"/>
      <c r="U806" s="9"/>
      <c r="V806" s="28" t="s">
        <v>1346</v>
      </c>
    </row>
    <row r="807" spans="1:22" ht="36" x14ac:dyDescent="0.2">
      <c r="A807" s="41"/>
      <c r="B807" s="15" t="s">
        <v>1927</v>
      </c>
      <c r="C807" s="2" t="s">
        <v>134</v>
      </c>
      <c r="D807" s="2">
        <v>0.42</v>
      </c>
      <c r="E807" s="2">
        <v>2003</v>
      </c>
      <c r="F807" s="2" t="s">
        <v>98</v>
      </c>
      <c r="G807" s="2" t="s">
        <v>1148</v>
      </c>
      <c r="H807" s="28"/>
      <c r="I807" s="28"/>
      <c r="J807" s="28"/>
      <c r="L807" s="28"/>
      <c r="M807" s="11" t="s">
        <v>1957</v>
      </c>
      <c r="N807" s="4" t="s">
        <v>806</v>
      </c>
      <c r="O807" s="4" t="s">
        <v>808</v>
      </c>
      <c r="P807" s="4">
        <v>7.2999999999999995E-2</v>
      </c>
      <c r="Q807" s="4">
        <v>1988</v>
      </c>
      <c r="R807" s="4" t="s">
        <v>394</v>
      </c>
      <c r="S807" s="9"/>
      <c r="T807" s="9"/>
      <c r="U807" s="9"/>
      <c r="V807" s="28" t="s">
        <v>1346</v>
      </c>
    </row>
    <row r="808" spans="1:22" ht="36" x14ac:dyDescent="0.2">
      <c r="A808" s="41"/>
      <c r="B808" s="15" t="s">
        <v>1928</v>
      </c>
      <c r="C808" s="2" t="s">
        <v>133</v>
      </c>
      <c r="D808" s="2">
        <v>1.024</v>
      </c>
      <c r="E808" s="2">
        <v>1986</v>
      </c>
      <c r="F808" s="2" t="s">
        <v>88</v>
      </c>
      <c r="G808" s="2"/>
      <c r="H808" s="28"/>
      <c r="I808" s="28"/>
      <c r="J808" s="28"/>
      <c r="K808" s="28"/>
      <c r="L808" s="28"/>
      <c r="M808" s="11" t="s">
        <v>1958</v>
      </c>
      <c r="N808" s="4" t="s">
        <v>806</v>
      </c>
      <c r="O808" s="4" t="s">
        <v>808</v>
      </c>
      <c r="P808" s="4">
        <v>7.2999999999999995E-2</v>
      </c>
      <c r="Q808" s="4">
        <v>1988</v>
      </c>
      <c r="R808" s="4" t="s">
        <v>394</v>
      </c>
      <c r="S808" s="9"/>
      <c r="T808" s="9"/>
      <c r="U808" s="9"/>
      <c r="V808" s="28" t="s">
        <v>1346</v>
      </c>
    </row>
    <row r="809" spans="1:22" ht="38.25" x14ac:dyDescent="0.2">
      <c r="A809" s="41"/>
      <c r="B809" s="15" t="s">
        <v>1929</v>
      </c>
      <c r="C809" s="2" t="s">
        <v>132</v>
      </c>
      <c r="D809" s="2">
        <v>0.45</v>
      </c>
      <c r="E809" s="2">
        <v>1986</v>
      </c>
      <c r="F809" s="2" t="s">
        <v>88</v>
      </c>
      <c r="G809" s="2" t="s">
        <v>1153</v>
      </c>
      <c r="H809" s="28"/>
      <c r="I809" s="28"/>
      <c r="J809" s="28"/>
      <c r="K809" s="28"/>
      <c r="L809" s="28"/>
      <c r="M809" s="11" t="s">
        <v>1959</v>
      </c>
      <c r="N809" s="4" t="s">
        <v>806</v>
      </c>
      <c r="O809" s="4" t="s">
        <v>809</v>
      </c>
      <c r="P809" s="4">
        <v>0.125</v>
      </c>
      <c r="Q809" s="4">
        <v>1993</v>
      </c>
      <c r="R809" s="4" t="s">
        <v>810</v>
      </c>
      <c r="S809" s="9"/>
      <c r="T809" s="9"/>
      <c r="U809" s="9"/>
      <c r="V809" s="28" t="s">
        <v>1346</v>
      </c>
    </row>
    <row r="810" spans="1:22" ht="36" x14ac:dyDescent="0.2">
      <c r="A810" s="41"/>
      <c r="B810" s="15" t="s">
        <v>1930</v>
      </c>
      <c r="C810" s="2" t="s">
        <v>131</v>
      </c>
      <c r="D810" s="2">
        <v>0.29399999999999998</v>
      </c>
      <c r="E810" s="2">
        <v>1986</v>
      </c>
      <c r="F810" s="2" t="s">
        <v>88</v>
      </c>
      <c r="G810" s="2"/>
      <c r="H810" s="28"/>
      <c r="I810" s="28"/>
      <c r="J810" s="28"/>
      <c r="K810" s="28"/>
      <c r="L810" s="28"/>
      <c r="M810" s="11" t="s">
        <v>1960</v>
      </c>
      <c r="N810" s="4" t="s">
        <v>806</v>
      </c>
      <c r="O810" s="4" t="s">
        <v>809</v>
      </c>
      <c r="P810" s="4">
        <v>0.125</v>
      </c>
      <c r="Q810" s="4">
        <v>1993</v>
      </c>
      <c r="R810" s="4" t="s">
        <v>810</v>
      </c>
      <c r="S810" s="9"/>
      <c r="T810" s="9"/>
      <c r="U810" s="9"/>
      <c r="V810" s="28" t="s">
        <v>1346</v>
      </c>
    </row>
    <row r="811" spans="1:22" ht="42.75" customHeight="1" x14ac:dyDescent="0.2">
      <c r="A811" s="41"/>
      <c r="B811" s="15" t="s">
        <v>1931</v>
      </c>
      <c r="C811" s="9" t="s">
        <v>130</v>
      </c>
      <c r="D811" s="9">
        <v>1.5</v>
      </c>
      <c r="E811" s="9">
        <v>1989</v>
      </c>
      <c r="F811" s="9" t="s">
        <v>70</v>
      </c>
      <c r="G811" s="9" t="s">
        <v>1154</v>
      </c>
      <c r="H811" s="28"/>
      <c r="I811" s="28"/>
      <c r="J811" s="28"/>
      <c r="K811" s="3" t="s">
        <v>811</v>
      </c>
      <c r="L811" s="9" t="s">
        <v>454</v>
      </c>
      <c r="M811" s="39" t="s">
        <v>1944</v>
      </c>
      <c r="N811" s="40"/>
      <c r="O811" s="40"/>
      <c r="P811" s="40"/>
      <c r="Q811" s="40"/>
      <c r="R811" s="40"/>
      <c r="S811" s="9"/>
      <c r="T811" s="9"/>
      <c r="U811" s="9"/>
      <c r="V811" s="28" t="s">
        <v>1346</v>
      </c>
    </row>
    <row r="812" spans="1:22" ht="37.5" customHeight="1" x14ac:dyDescent="0.2">
      <c r="A812" s="41"/>
      <c r="B812" s="15" t="s">
        <v>1932</v>
      </c>
      <c r="C812" s="2" t="s">
        <v>1057</v>
      </c>
      <c r="D812" s="2">
        <v>2.7</v>
      </c>
      <c r="E812" s="2">
        <v>1974</v>
      </c>
      <c r="F812" s="2" t="s">
        <v>55</v>
      </c>
      <c r="G812" s="2"/>
      <c r="H812" s="28"/>
      <c r="I812" s="28"/>
      <c r="J812" s="28"/>
      <c r="K812" s="28" t="s">
        <v>812</v>
      </c>
      <c r="L812" s="9"/>
      <c r="M812" s="11" t="s">
        <v>1961</v>
      </c>
      <c r="N812" s="4" t="s">
        <v>813</v>
      </c>
      <c r="O812" s="4" t="s">
        <v>814</v>
      </c>
      <c r="P812" s="4">
        <v>0.22</v>
      </c>
      <c r="Q812" s="12">
        <v>31747</v>
      </c>
      <c r="R812" s="4" t="s">
        <v>289</v>
      </c>
      <c r="S812" s="9"/>
      <c r="T812" s="9"/>
      <c r="U812" s="9"/>
      <c r="V812" s="28" t="s">
        <v>1346</v>
      </c>
    </row>
    <row r="813" spans="1:22" ht="36" x14ac:dyDescent="0.2">
      <c r="A813" s="41"/>
      <c r="B813" s="15" t="s">
        <v>1933</v>
      </c>
      <c r="C813" s="2" t="s">
        <v>112</v>
      </c>
      <c r="D813" s="2">
        <v>0.34499999999999997</v>
      </c>
      <c r="E813" s="2">
        <v>1986</v>
      </c>
      <c r="F813" s="2" t="s">
        <v>55</v>
      </c>
      <c r="G813" s="2" t="s">
        <v>1155</v>
      </c>
      <c r="H813" s="28"/>
      <c r="I813" s="28"/>
      <c r="J813" s="28"/>
      <c r="L813" s="28"/>
      <c r="M813" s="11" t="s">
        <v>1962</v>
      </c>
      <c r="N813" s="4" t="s">
        <v>813</v>
      </c>
      <c r="O813" s="4" t="s">
        <v>815</v>
      </c>
      <c r="P813" s="4">
        <v>0.06</v>
      </c>
      <c r="Q813" s="12">
        <v>31747</v>
      </c>
      <c r="R813" s="4" t="s">
        <v>794</v>
      </c>
      <c r="S813" s="9"/>
      <c r="T813" s="9"/>
      <c r="U813" s="9"/>
      <c r="V813" s="28" t="s">
        <v>1346</v>
      </c>
    </row>
    <row r="814" spans="1:22" ht="36" x14ac:dyDescent="0.2">
      <c r="A814" s="41"/>
      <c r="B814" s="15" t="s">
        <v>1936</v>
      </c>
      <c r="C814" s="2" t="s">
        <v>113</v>
      </c>
      <c r="D814" s="2">
        <v>0.41699999999999998</v>
      </c>
      <c r="E814" s="2">
        <v>1986</v>
      </c>
      <c r="F814" s="2" t="s">
        <v>70</v>
      </c>
      <c r="G814" s="2"/>
      <c r="H814" s="28"/>
      <c r="I814" s="28"/>
      <c r="J814" s="28"/>
      <c r="K814" s="28"/>
      <c r="L814" s="28"/>
      <c r="M814" s="11" t="s">
        <v>1963</v>
      </c>
      <c r="N814" s="4" t="s">
        <v>813</v>
      </c>
      <c r="O814" s="4" t="s">
        <v>816</v>
      </c>
      <c r="P814" s="4">
        <v>0.105</v>
      </c>
      <c r="Q814" s="12">
        <v>31747</v>
      </c>
      <c r="R814" s="4" t="s">
        <v>251</v>
      </c>
      <c r="S814" s="9"/>
      <c r="T814" s="9"/>
      <c r="U814" s="9"/>
      <c r="V814" s="28" t="s">
        <v>1346</v>
      </c>
    </row>
    <row r="815" spans="1:22" ht="36" x14ac:dyDescent="0.2">
      <c r="A815" s="41"/>
      <c r="B815" s="15" t="s">
        <v>1934</v>
      </c>
      <c r="C815" s="2" t="s">
        <v>114</v>
      </c>
      <c r="D815" s="2">
        <v>2.48</v>
      </c>
      <c r="E815" s="2">
        <v>1979</v>
      </c>
      <c r="F815" s="2" t="s">
        <v>59</v>
      </c>
      <c r="G815" s="2" t="s">
        <v>1156</v>
      </c>
      <c r="H815" s="28"/>
      <c r="I815" s="28"/>
      <c r="J815" s="28"/>
      <c r="K815" s="28"/>
      <c r="L815" s="28"/>
      <c r="M815" s="11" t="s">
        <v>1964</v>
      </c>
      <c r="N815" s="4" t="s">
        <v>813</v>
      </c>
      <c r="O815" s="4" t="s">
        <v>817</v>
      </c>
      <c r="P815" s="4">
        <v>3.9E-2</v>
      </c>
      <c r="Q815" s="12">
        <v>31747</v>
      </c>
      <c r="R815" s="4" t="s">
        <v>342</v>
      </c>
      <c r="S815" s="9"/>
      <c r="T815" s="9"/>
      <c r="U815" s="9"/>
      <c r="V815" s="28" t="s">
        <v>1346</v>
      </c>
    </row>
    <row r="816" spans="1:22" ht="36" x14ac:dyDescent="0.2">
      <c r="A816" s="41"/>
      <c r="B816" s="15" t="s">
        <v>1935</v>
      </c>
      <c r="C816" s="2" t="s">
        <v>115</v>
      </c>
      <c r="D816" s="2">
        <v>0.125</v>
      </c>
      <c r="E816" s="2">
        <v>1978</v>
      </c>
      <c r="F816" s="2" t="s">
        <v>38</v>
      </c>
      <c r="G816" s="2"/>
      <c r="H816" s="28"/>
      <c r="I816" s="28"/>
      <c r="J816" s="28"/>
      <c r="K816" s="28"/>
      <c r="L816" s="28"/>
      <c r="M816" s="11" t="s">
        <v>1965</v>
      </c>
      <c r="N816" s="4" t="s">
        <v>813</v>
      </c>
      <c r="O816" s="4" t="s">
        <v>818</v>
      </c>
      <c r="P816" s="4">
        <v>0.13</v>
      </c>
      <c r="Q816" s="12">
        <v>31747</v>
      </c>
      <c r="R816" s="4" t="s">
        <v>289</v>
      </c>
      <c r="S816" s="9"/>
      <c r="T816" s="9"/>
      <c r="U816" s="9"/>
      <c r="V816" s="28" t="s">
        <v>1346</v>
      </c>
    </row>
    <row r="817" spans="1:22" ht="36" x14ac:dyDescent="0.2">
      <c r="A817" s="41"/>
      <c r="B817" s="15" t="s">
        <v>1937</v>
      </c>
      <c r="C817" s="2" t="s">
        <v>116</v>
      </c>
      <c r="D817" s="2">
        <v>6.4000000000000001E-2</v>
      </c>
      <c r="E817" s="2">
        <v>1979</v>
      </c>
      <c r="F817" s="2" t="s">
        <v>38</v>
      </c>
      <c r="G817" s="2" t="s">
        <v>1157</v>
      </c>
      <c r="H817" s="28"/>
      <c r="I817" s="28"/>
      <c r="J817" s="28"/>
      <c r="K817" s="28"/>
      <c r="L817" s="28"/>
      <c r="M817" s="11" t="s">
        <v>1966</v>
      </c>
      <c r="N817" s="4" t="s">
        <v>813</v>
      </c>
      <c r="O817" s="4" t="s">
        <v>819</v>
      </c>
      <c r="P817" s="4">
        <v>0.105</v>
      </c>
      <c r="Q817" s="12">
        <v>31747</v>
      </c>
      <c r="R817" s="4" t="s">
        <v>289</v>
      </c>
      <c r="S817" s="9"/>
      <c r="T817" s="9"/>
      <c r="U817" s="9"/>
      <c r="V817" s="28" t="s">
        <v>1346</v>
      </c>
    </row>
    <row r="818" spans="1:22" ht="36" x14ac:dyDescent="0.2">
      <c r="A818" s="41"/>
      <c r="B818" s="15" t="s">
        <v>1938</v>
      </c>
      <c r="C818" s="2" t="s">
        <v>117</v>
      </c>
      <c r="D818" s="2">
        <v>1.1459999999999999</v>
      </c>
      <c r="E818" s="2">
        <v>1988</v>
      </c>
      <c r="F818" s="2" t="s">
        <v>70</v>
      </c>
      <c r="G818" s="2"/>
      <c r="H818" s="28"/>
      <c r="I818" s="28"/>
      <c r="J818" s="28"/>
      <c r="K818" s="28"/>
      <c r="L818" s="28"/>
      <c r="M818" s="11" t="s">
        <v>1967</v>
      </c>
      <c r="N818" s="4" t="s">
        <v>813</v>
      </c>
      <c r="O818" s="4" t="s">
        <v>820</v>
      </c>
      <c r="P818" s="4">
        <v>0.15</v>
      </c>
      <c r="Q818" s="12">
        <v>31747</v>
      </c>
      <c r="R818" s="4" t="s">
        <v>794</v>
      </c>
      <c r="S818" s="9"/>
      <c r="T818" s="9"/>
      <c r="U818" s="9"/>
      <c r="V818" s="28" t="s">
        <v>1346</v>
      </c>
    </row>
    <row r="819" spans="1:22" ht="38.25" x14ac:dyDescent="0.2">
      <c r="A819" s="41"/>
      <c r="B819" s="15" t="s">
        <v>1939</v>
      </c>
      <c r="C819" s="2" t="s">
        <v>118</v>
      </c>
      <c r="D819" s="2">
        <v>0.28000000000000003</v>
      </c>
      <c r="E819" s="2">
        <v>1991</v>
      </c>
      <c r="F819" s="2" t="s">
        <v>54</v>
      </c>
      <c r="G819" s="2" t="s">
        <v>1158</v>
      </c>
      <c r="H819" s="28"/>
      <c r="I819" s="28"/>
      <c r="J819" s="28"/>
      <c r="K819" s="28"/>
      <c r="L819" s="28"/>
      <c r="M819" s="11" t="s">
        <v>1968</v>
      </c>
      <c r="N819" s="4" t="s">
        <v>813</v>
      </c>
      <c r="O819" s="4" t="s">
        <v>821</v>
      </c>
      <c r="P819" s="4">
        <v>0.20599999999999999</v>
      </c>
      <c r="Q819" s="12">
        <v>32843</v>
      </c>
      <c r="R819" s="4" t="s">
        <v>393</v>
      </c>
      <c r="S819" s="9"/>
      <c r="T819" s="9"/>
      <c r="U819" s="9"/>
      <c r="V819" s="28" t="s">
        <v>1346</v>
      </c>
    </row>
    <row r="820" spans="1:22" ht="36" x14ac:dyDescent="0.2">
      <c r="A820" s="41"/>
      <c r="B820" s="15" t="s">
        <v>1940</v>
      </c>
      <c r="C820" s="2" t="s">
        <v>129</v>
      </c>
      <c r="D820" s="2">
        <v>0.28000000000000003</v>
      </c>
      <c r="E820" s="2">
        <v>1991</v>
      </c>
      <c r="F820" s="2" t="s">
        <v>54</v>
      </c>
      <c r="G820" s="2"/>
      <c r="H820" s="28"/>
      <c r="I820" s="28"/>
      <c r="J820" s="28"/>
      <c r="K820" s="28"/>
      <c r="L820" s="28"/>
      <c r="M820" s="11" t="s">
        <v>1969</v>
      </c>
      <c r="N820" s="4" t="s">
        <v>813</v>
      </c>
      <c r="O820" s="4" t="s">
        <v>822</v>
      </c>
      <c r="P820" s="4">
        <v>0.105</v>
      </c>
      <c r="Q820" s="4">
        <v>1984</v>
      </c>
      <c r="R820" s="4" t="s">
        <v>824</v>
      </c>
      <c r="S820" s="9"/>
      <c r="T820" s="9"/>
      <c r="U820" s="9"/>
      <c r="V820" s="28" t="s">
        <v>1346</v>
      </c>
    </row>
    <row r="821" spans="1:22" ht="36" x14ac:dyDescent="0.2">
      <c r="A821" s="41"/>
      <c r="B821" s="15" t="s">
        <v>1941</v>
      </c>
      <c r="C821" s="2" t="s">
        <v>119</v>
      </c>
      <c r="D821" s="2">
        <v>0.40500000000000003</v>
      </c>
      <c r="E821" s="2">
        <v>1993</v>
      </c>
      <c r="F821" s="2" t="s">
        <v>96</v>
      </c>
      <c r="G821" s="2"/>
      <c r="H821" s="28"/>
      <c r="I821" s="28"/>
      <c r="J821" s="28"/>
      <c r="K821" s="28"/>
      <c r="L821" s="28"/>
      <c r="M821" s="11" t="s">
        <v>1970</v>
      </c>
      <c r="N821" s="4" t="s">
        <v>813</v>
      </c>
      <c r="O821" s="4" t="s">
        <v>823</v>
      </c>
      <c r="P821" s="4">
        <v>3.9E-2</v>
      </c>
      <c r="Q821" s="4">
        <v>1984</v>
      </c>
      <c r="R821" s="4" t="s">
        <v>342</v>
      </c>
      <c r="S821" s="9"/>
      <c r="T821" s="9"/>
      <c r="U821" s="9"/>
      <c r="V821" s="28" t="s">
        <v>1346</v>
      </c>
    </row>
    <row r="822" spans="1:22" ht="36" x14ac:dyDescent="0.2">
      <c r="A822" s="41"/>
      <c r="B822" s="15" t="s">
        <v>1942</v>
      </c>
      <c r="C822" s="2" t="s">
        <v>120</v>
      </c>
      <c r="D822" s="2">
        <v>0.20499999999999999</v>
      </c>
      <c r="E822" s="2">
        <v>1993</v>
      </c>
      <c r="F822" s="2" t="s">
        <v>55</v>
      </c>
      <c r="G822" s="2"/>
      <c r="H822" s="28"/>
      <c r="I822" s="28"/>
      <c r="J822" s="28"/>
      <c r="K822" s="28"/>
      <c r="L822" s="28"/>
      <c r="M822" s="11" t="s">
        <v>1971</v>
      </c>
      <c r="N822" s="4" t="s">
        <v>813</v>
      </c>
      <c r="O822" s="4" t="s">
        <v>814</v>
      </c>
      <c r="P822" s="4">
        <v>0.22</v>
      </c>
      <c r="Q822" s="4">
        <v>1984</v>
      </c>
      <c r="R822" s="4" t="s">
        <v>289</v>
      </c>
      <c r="S822" s="9"/>
      <c r="T822" s="9"/>
      <c r="U822" s="9"/>
      <c r="V822" s="28" t="s">
        <v>1346</v>
      </c>
    </row>
    <row r="823" spans="1:22" ht="36" x14ac:dyDescent="0.2">
      <c r="A823" s="41"/>
      <c r="B823" s="45"/>
      <c r="C823" s="40"/>
      <c r="D823" s="46"/>
      <c r="E823" s="46"/>
      <c r="F823" s="40"/>
      <c r="G823" s="46"/>
      <c r="H823" s="28"/>
      <c r="I823" s="28"/>
      <c r="J823" s="28"/>
      <c r="K823" s="28"/>
      <c r="L823" s="28"/>
      <c r="M823" s="11" t="s">
        <v>1972</v>
      </c>
      <c r="N823" s="4" t="s">
        <v>813</v>
      </c>
      <c r="O823" s="4" t="s">
        <v>820</v>
      </c>
      <c r="P823" s="4">
        <v>0.15</v>
      </c>
      <c r="Q823" s="4">
        <v>1984</v>
      </c>
      <c r="R823" s="4" t="s">
        <v>794</v>
      </c>
      <c r="S823" s="9"/>
      <c r="T823" s="9"/>
      <c r="U823" s="9"/>
      <c r="V823" s="28" t="s">
        <v>1346</v>
      </c>
    </row>
    <row r="824" spans="1:22" ht="18.75" customHeight="1" x14ac:dyDescent="0.2">
      <c r="A824" s="41"/>
      <c r="B824" s="45"/>
      <c r="C824" s="40" t="s">
        <v>2294</v>
      </c>
      <c r="D824" s="46"/>
      <c r="E824" s="46">
        <v>2016</v>
      </c>
      <c r="F824" s="40"/>
      <c r="G824" s="46"/>
      <c r="H824" s="28"/>
      <c r="I824" s="28"/>
      <c r="J824" s="28"/>
      <c r="K824" s="28" t="s">
        <v>2295</v>
      </c>
      <c r="L824" s="28" t="s">
        <v>935</v>
      </c>
      <c r="M824" s="11"/>
      <c r="N824" s="4"/>
      <c r="O824" s="4"/>
      <c r="P824" s="4"/>
      <c r="Q824" s="4"/>
      <c r="R824" s="4"/>
      <c r="S824" s="9"/>
      <c r="T824" s="9"/>
      <c r="U824" s="9"/>
      <c r="V824" s="28" t="s">
        <v>1346</v>
      </c>
    </row>
    <row r="825" spans="1:22" x14ac:dyDescent="0.2">
      <c r="A825" s="41"/>
      <c r="B825" s="45"/>
      <c r="C825" s="40"/>
      <c r="D825" s="46"/>
      <c r="E825" s="46"/>
      <c r="F825" s="40"/>
      <c r="G825" s="46"/>
      <c r="H825" s="28"/>
      <c r="I825" s="28"/>
      <c r="J825" s="28"/>
      <c r="K825" s="28"/>
      <c r="L825" s="28"/>
      <c r="M825" s="11"/>
      <c r="N825" s="4"/>
      <c r="O825" s="4"/>
      <c r="P825" s="4"/>
      <c r="Q825" s="4"/>
      <c r="R825" s="4"/>
      <c r="S825" s="9"/>
      <c r="T825" s="9"/>
      <c r="U825" s="9"/>
      <c r="V825" s="28"/>
    </row>
    <row r="826" spans="1:22" x14ac:dyDescent="0.2">
      <c r="A826" s="41"/>
      <c r="B826" s="45"/>
      <c r="C826" s="40"/>
      <c r="D826" s="46"/>
      <c r="E826" s="46"/>
      <c r="F826" s="40"/>
      <c r="G826" s="46"/>
      <c r="H826" s="28"/>
      <c r="I826" s="28"/>
      <c r="J826" s="28"/>
      <c r="K826" s="28"/>
      <c r="L826" s="28"/>
      <c r="M826" s="11"/>
      <c r="N826" s="4"/>
      <c r="O826" s="4"/>
      <c r="P826" s="4"/>
      <c r="Q826" s="4"/>
      <c r="R826" s="4"/>
      <c r="S826" s="9"/>
      <c r="T826" s="9"/>
      <c r="U826" s="9"/>
      <c r="V826" s="28"/>
    </row>
    <row r="827" spans="1:22" ht="32.25" customHeight="1" x14ac:dyDescent="0.2">
      <c r="A827" s="41"/>
      <c r="B827" s="45"/>
      <c r="C827" s="40"/>
      <c r="D827" s="46"/>
      <c r="E827" s="46"/>
      <c r="F827" s="40"/>
      <c r="G827" s="46"/>
      <c r="H827" s="28"/>
      <c r="I827" s="28"/>
      <c r="J827" s="28"/>
      <c r="K827" s="3" t="s">
        <v>825</v>
      </c>
      <c r="L827" s="9" t="s">
        <v>454</v>
      </c>
      <c r="M827" s="39" t="s">
        <v>1945</v>
      </c>
      <c r="N827" s="40"/>
      <c r="O827" s="40"/>
      <c r="P827" s="40"/>
      <c r="Q827" s="40"/>
      <c r="R827" s="40"/>
      <c r="S827" s="9"/>
      <c r="T827" s="9"/>
      <c r="U827" s="9"/>
      <c r="V827" s="28" t="s">
        <v>1346</v>
      </c>
    </row>
    <row r="828" spans="1:22" ht="31.5" customHeight="1" x14ac:dyDescent="0.2">
      <c r="A828" s="41"/>
      <c r="B828" s="50"/>
      <c r="C828" s="40"/>
      <c r="D828" s="46"/>
      <c r="E828" s="46"/>
      <c r="F828" s="40"/>
      <c r="G828" s="46"/>
      <c r="H828" s="28"/>
      <c r="I828" s="28"/>
      <c r="J828" s="28"/>
      <c r="K828" s="28" t="s">
        <v>826</v>
      </c>
      <c r="L828" s="9"/>
      <c r="M828" s="11" t="s">
        <v>1973</v>
      </c>
      <c r="N828" s="4" t="s">
        <v>827</v>
      </c>
      <c r="O828" s="4" t="s">
        <v>828</v>
      </c>
      <c r="P828" s="4">
        <v>0.11</v>
      </c>
      <c r="Q828" s="12">
        <v>31747</v>
      </c>
      <c r="R828" s="4" t="s">
        <v>221</v>
      </c>
      <c r="S828" s="9"/>
      <c r="T828" s="9"/>
      <c r="U828" s="9"/>
      <c r="V828" s="28" t="s">
        <v>1346</v>
      </c>
    </row>
    <row r="829" spans="1:22" ht="36" x14ac:dyDescent="0.2">
      <c r="A829" s="41"/>
      <c r="B829" s="15"/>
      <c r="C829" s="2"/>
      <c r="D829" s="2"/>
      <c r="E829" s="2"/>
      <c r="F829" s="2"/>
      <c r="G829" s="2"/>
      <c r="H829" s="28"/>
      <c r="I829" s="28"/>
      <c r="J829" s="28"/>
      <c r="L829" s="28"/>
      <c r="M829" s="11" t="s">
        <v>1974</v>
      </c>
      <c r="N829" s="4" t="s">
        <v>827</v>
      </c>
      <c r="O829" s="4" t="s">
        <v>829</v>
      </c>
      <c r="P829" s="4">
        <v>7.3999999999999996E-2</v>
      </c>
      <c r="Q829" s="12">
        <v>31747</v>
      </c>
      <c r="R829" s="4" t="s">
        <v>517</v>
      </c>
      <c r="S829" s="9"/>
      <c r="T829" s="9"/>
      <c r="U829" s="9"/>
      <c r="V829" s="28" t="s">
        <v>1346</v>
      </c>
    </row>
    <row r="830" spans="1:22" ht="36" x14ac:dyDescent="0.2">
      <c r="A830" s="41"/>
      <c r="B830" s="15"/>
      <c r="C830" s="2"/>
      <c r="D830" s="2"/>
      <c r="E830" s="2"/>
      <c r="F830" s="2"/>
      <c r="G830" s="2"/>
      <c r="H830" s="28"/>
      <c r="I830" s="28"/>
      <c r="J830" s="28"/>
      <c r="K830" s="28"/>
      <c r="L830" s="28"/>
      <c r="M830" s="11" t="s">
        <v>1975</v>
      </c>
      <c r="N830" s="4" t="s">
        <v>827</v>
      </c>
      <c r="O830" s="4" t="s">
        <v>830</v>
      </c>
      <c r="P830" s="4">
        <v>0.217</v>
      </c>
      <c r="Q830" s="12">
        <v>31747</v>
      </c>
      <c r="R830" s="4" t="s">
        <v>290</v>
      </c>
      <c r="S830" s="9"/>
      <c r="T830" s="9"/>
      <c r="U830" s="9"/>
      <c r="V830" s="28" t="s">
        <v>1346</v>
      </c>
    </row>
    <row r="831" spans="1:22" ht="36" x14ac:dyDescent="0.2">
      <c r="A831" s="41"/>
      <c r="B831" s="15"/>
      <c r="C831" s="2"/>
      <c r="D831" s="2"/>
      <c r="E831" s="2"/>
      <c r="F831" s="2"/>
      <c r="G831" s="2"/>
      <c r="H831" s="28"/>
      <c r="I831" s="28"/>
      <c r="J831" s="28"/>
      <c r="K831" s="28"/>
      <c r="L831" s="28"/>
      <c r="M831" s="11" t="s">
        <v>1976</v>
      </c>
      <c r="N831" s="4" t="s">
        <v>827</v>
      </c>
      <c r="O831" s="4" t="s">
        <v>831</v>
      </c>
      <c r="P831" s="4">
        <v>0.154</v>
      </c>
      <c r="Q831" s="12">
        <v>31747</v>
      </c>
      <c r="R831" s="4" t="s">
        <v>342</v>
      </c>
      <c r="S831" s="9"/>
      <c r="T831" s="9"/>
      <c r="U831" s="9"/>
      <c r="V831" s="28" t="s">
        <v>1346</v>
      </c>
    </row>
    <row r="832" spans="1:22" ht="36" x14ac:dyDescent="0.2">
      <c r="A832" s="41"/>
      <c r="B832" s="15"/>
      <c r="C832" s="2"/>
      <c r="D832" s="2"/>
      <c r="E832" s="2"/>
      <c r="F832" s="2"/>
      <c r="G832" s="2"/>
      <c r="H832" s="28"/>
      <c r="I832" s="28"/>
      <c r="J832" s="28"/>
      <c r="K832" s="28"/>
      <c r="L832" s="28"/>
      <c r="M832" s="11" t="s">
        <v>1977</v>
      </c>
      <c r="N832" s="4" t="s">
        <v>827</v>
      </c>
      <c r="O832" s="4" t="s">
        <v>832</v>
      </c>
      <c r="P832" s="4">
        <v>0.185</v>
      </c>
      <c r="Q832" s="12">
        <v>31747</v>
      </c>
      <c r="R832" s="4" t="s">
        <v>393</v>
      </c>
      <c r="S832" s="9"/>
      <c r="T832" s="9"/>
      <c r="U832" s="9"/>
      <c r="V832" s="28" t="s">
        <v>1346</v>
      </c>
    </row>
    <row r="833" spans="1:22" ht="36" x14ac:dyDescent="0.2">
      <c r="A833" s="41"/>
      <c r="B833" s="15"/>
      <c r="C833" s="2"/>
      <c r="D833" s="2"/>
      <c r="E833" s="2"/>
      <c r="F833" s="2"/>
      <c r="G833" s="2"/>
      <c r="H833" s="28"/>
      <c r="I833" s="28"/>
      <c r="J833" s="28"/>
      <c r="K833" s="28"/>
      <c r="L833" s="28"/>
      <c r="M833" s="11" t="s">
        <v>1978</v>
      </c>
      <c r="N833" s="4" t="s">
        <v>827</v>
      </c>
      <c r="O833" s="4" t="s">
        <v>833</v>
      </c>
      <c r="P833" s="4">
        <v>0.13400000000000001</v>
      </c>
      <c r="Q833" s="12">
        <v>31747</v>
      </c>
      <c r="R833" s="4" t="s">
        <v>221</v>
      </c>
      <c r="S833" s="9"/>
      <c r="T833" s="9"/>
      <c r="U833" s="9"/>
      <c r="V833" s="28" t="s">
        <v>1346</v>
      </c>
    </row>
    <row r="834" spans="1:22" ht="36" x14ac:dyDescent="0.2">
      <c r="A834" s="41"/>
      <c r="B834" s="15"/>
      <c r="C834" s="2"/>
      <c r="D834" s="2"/>
      <c r="E834" s="2"/>
      <c r="F834" s="2"/>
      <c r="G834" s="2"/>
      <c r="H834" s="28"/>
      <c r="I834" s="28"/>
      <c r="J834" s="28"/>
      <c r="K834" s="28"/>
      <c r="L834" s="28"/>
      <c r="M834" s="11" t="s">
        <v>1979</v>
      </c>
      <c r="N834" s="4" t="s">
        <v>827</v>
      </c>
      <c r="O834" s="4" t="s">
        <v>834</v>
      </c>
      <c r="P834" s="4">
        <v>0.308</v>
      </c>
      <c r="Q834" s="12">
        <v>32843</v>
      </c>
      <c r="R834" s="4" t="s">
        <v>393</v>
      </c>
      <c r="S834" s="9"/>
      <c r="T834" s="9"/>
      <c r="U834" s="9"/>
      <c r="V834" s="28" t="s">
        <v>1346</v>
      </c>
    </row>
    <row r="835" spans="1:22" ht="36" x14ac:dyDescent="0.2">
      <c r="A835" s="41"/>
      <c r="B835" s="15"/>
      <c r="C835" s="2"/>
      <c r="D835" s="2"/>
      <c r="E835" s="2"/>
      <c r="F835" s="2"/>
      <c r="G835" s="2"/>
      <c r="H835" s="28"/>
      <c r="I835" s="28"/>
      <c r="J835" s="28"/>
      <c r="K835" s="28"/>
      <c r="L835" s="28"/>
      <c r="M835" s="11" t="s">
        <v>1980</v>
      </c>
      <c r="N835" s="4" t="s">
        <v>827</v>
      </c>
      <c r="O835" s="4" t="s">
        <v>835</v>
      </c>
      <c r="P835" s="4">
        <v>0.185</v>
      </c>
      <c r="Q835" s="12">
        <v>33025</v>
      </c>
      <c r="R835" s="4" t="s">
        <v>394</v>
      </c>
      <c r="S835" s="9"/>
      <c r="T835" s="9"/>
      <c r="U835" s="9"/>
      <c r="V835" s="28" t="s">
        <v>1346</v>
      </c>
    </row>
    <row r="836" spans="1:22" ht="36" x14ac:dyDescent="0.2">
      <c r="A836" s="41"/>
      <c r="B836" s="15"/>
      <c r="C836" s="2"/>
      <c r="D836" s="2"/>
      <c r="E836" s="2"/>
      <c r="F836" s="2"/>
      <c r="G836" s="2"/>
      <c r="H836" s="28"/>
      <c r="I836" s="28"/>
      <c r="J836" s="28"/>
      <c r="K836" s="28"/>
      <c r="L836" s="28"/>
      <c r="M836" s="11" t="s">
        <v>1981</v>
      </c>
      <c r="N836" s="4" t="s">
        <v>827</v>
      </c>
      <c r="O836" s="4" t="s">
        <v>836</v>
      </c>
      <c r="P836" s="4">
        <v>0.13100000000000001</v>
      </c>
      <c r="Q836" s="12">
        <v>33025</v>
      </c>
      <c r="R836" s="4" t="s">
        <v>289</v>
      </c>
      <c r="S836" s="9"/>
      <c r="T836" s="9"/>
      <c r="U836" s="9"/>
      <c r="V836" s="28" t="s">
        <v>1346</v>
      </c>
    </row>
    <row r="837" spans="1:22" ht="36" x14ac:dyDescent="0.2">
      <c r="A837" s="41"/>
      <c r="B837" s="15"/>
      <c r="C837" s="2"/>
      <c r="D837" s="2"/>
      <c r="E837" s="2"/>
      <c r="F837" s="2"/>
      <c r="G837" s="2"/>
      <c r="H837" s="28"/>
      <c r="I837" s="28"/>
      <c r="J837" s="28"/>
      <c r="K837" s="28"/>
      <c r="L837" s="28"/>
      <c r="M837" s="11" t="s">
        <v>1982</v>
      </c>
      <c r="N837" s="4" t="s">
        <v>827</v>
      </c>
      <c r="O837" s="4" t="s">
        <v>837</v>
      </c>
      <c r="P837" s="4">
        <v>7.4999999999999997E-2</v>
      </c>
      <c r="Q837" s="12">
        <v>33359</v>
      </c>
      <c r="R837" s="4" t="s">
        <v>393</v>
      </c>
      <c r="S837" s="9"/>
      <c r="T837" s="9"/>
      <c r="U837" s="9"/>
      <c r="V837" s="28" t="s">
        <v>1346</v>
      </c>
    </row>
    <row r="838" spans="1:22" ht="36" x14ac:dyDescent="0.2">
      <c r="A838" s="41"/>
      <c r="B838" s="15"/>
      <c r="C838" s="2"/>
      <c r="D838" s="2"/>
      <c r="E838" s="2"/>
      <c r="F838" s="2"/>
      <c r="G838" s="2"/>
      <c r="H838" s="28"/>
      <c r="I838" s="28"/>
      <c r="J838" s="28"/>
      <c r="K838" s="28"/>
      <c r="L838" s="28"/>
      <c r="M838" s="11" t="s">
        <v>1983</v>
      </c>
      <c r="N838" s="4" t="s">
        <v>827</v>
      </c>
      <c r="O838" s="4" t="s">
        <v>837</v>
      </c>
      <c r="P838" s="4">
        <v>7.4999999999999997E-2</v>
      </c>
      <c r="Q838" s="12">
        <v>33359</v>
      </c>
      <c r="R838" s="4" t="s">
        <v>393</v>
      </c>
      <c r="S838" s="9"/>
      <c r="T838" s="9"/>
      <c r="U838" s="9"/>
      <c r="V838" s="28" t="s">
        <v>1346</v>
      </c>
    </row>
    <row r="839" spans="1:22" ht="36" x14ac:dyDescent="0.2">
      <c r="A839" s="41"/>
      <c r="B839" s="15"/>
      <c r="C839" s="2"/>
      <c r="D839" s="2"/>
      <c r="E839" s="2"/>
      <c r="F839" s="2"/>
      <c r="G839" s="2"/>
      <c r="H839" s="28"/>
      <c r="I839" s="28"/>
      <c r="J839" s="28"/>
      <c r="K839" s="28"/>
      <c r="L839" s="28"/>
      <c r="M839" s="11" t="s">
        <v>1984</v>
      </c>
      <c r="N839" s="4" t="s">
        <v>827</v>
      </c>
      <c r="O839" s="4" t="s">
        <v>838</v>
      </c>
      <c r="P839" s="4">
        <v>0.17599999999999999</v>
      </c>
      <c r="Q839" s="4">
        <v>1987</v>
      </c>
      <c r="R839" s="4" t="s">
        <v>221</v>
      </c>
      <c r="S839" s="9"/>
      <c r="T839" s="9"/>
      <c r="U839" s="9"/>
      <c r="V839" s="28" t="s">
        <v>1346</v>
      </c>
    </row>
    <row r="840" spans="1:22" ht="36" x14ac:dyDescent="0.2">
      <c r="A840" s="41"/>
      <c r="B840" s="15"/>
      <c r="C840" s="2"/>
      <c r="D840" s="2"/>
      <c r="E840" s="2"/>
      <c r="F840" s="2"/>
      <c r="G840" s="2"/>
      <c r="H840" s="28"/>
      <c r="I840" s="28"/>
      <c r="J840" s="28"/>
      <c r="K840" s="28"/>
      <c r="L840" s="28"/>
      <c r="M840" s="11" t="s">
        <v>1985</v>
      </c>
      <c r="N840" s="4" t="s">
        <v>827</v>
      </c>
      <c r="O840" s="4" t="s">
        <v>838</v>
      </c>
      <c r="P840" s="4">
        <v>0.17599999999999999</v>
      </c>
      <c r="Q840" s="4">
        <v>1987</v>
      </c>
      <c r="R840" s="4" t="s">
        <v>221</v>
      </c>
      <c r="S840" s="9"/>
      <c r="T840" s="9"/>
      <c r="U840" s="9"/>
      <c r="V840" s="28" t="s">
        <v>1346</v>
      </c>
    </row>
    <row r="841" spans="1:22" ht="36" x14ac:dyDescent="0.2">
      <c r="A841" s="41"/>
      <c r="B841" s="15"/>
      <c r="C841" s="2"/>
      <c r="D841" s="2"/>
      <c r="E841" s="2"/>
      <c r="F841" s="2"/>
      <c r="G841" s="2"/>
      <c r="H841" s="28"/>
      <c r="I841" s="28"/>
      <c r="J841" s="28"/>
      <c r="K841" s="28"/>
      <c r="L841" s="28"/>
      <c r="M841" s="11" t="s">
        <v>1986</v>
      </c>
      <c r="N841" s="4" t="s">
        <v>827</v>
      </c>
      <c r="O841" s="4" t="s">
        <v>839</v>
      </c>
      <c r="P841" s="4">
        <v>0.19</v>
      </c>
      <c r="Q841" s="4">
        <v>1987</v>
      </c>
      <c r="R841" s="4" t="s">
        <v>479</v>
      </c>
      <c r="S841" s="9"/>
      <c r="T841" s="9"/>
      <c r="U841" s="9"/>
      <c r="V841" s="28" t="s">
        <v>1346</v>
      </c>
    </row>
    <row r="842" spans="1:22" ht="36" x14ac:dyDescent="0.2">
      <c r="A842" s="41"/>
      <c r="B842" s="15"/>
      <c r="C842" s="2"/>
      <c r="D842" s="2"/>
      <c r="E842" s="2"/>
      <c r="F842" s="2"/>
      <c r="G842" s="2"/>
      <c r="H842" s="28"/>
      <c r="I842" s="28"/>
      <c r="J842" s="28"/>
      <c r="K842" s="28"/>
      <c r="L842" s="28"/>
      <c r="M842" s="11" t="s">
        <v>1987</v>
      </c>
      <c r="N842" s="4" t="s">
        <v>827</v>
      </c>
      <c r="O842" s="4" t="s">
        <v>839</v>
      </c>
      <c r="P842" s="4">
        <v>0.19</v>
      </c>
      <c r="Q842" s="4">
        <v>1987</v>
      </c>
      <c r="R842" s="4" t="s">
        <v>479</v>
      </c>
      <c r="S842" s="9"/>
      <c r="T842" s="9"/>
      <c r="U842" s="9"/>
      <c r="V842" s="28" t="s">
        <v>1346</v>
      </c>
    </row>
    <row r="843" spans="1:22" ht="33.75" customHeight="1" x14ac:dyDescent="0.2">
      <c r="A843" s="41"/>
      <c r="B843" s="15"/>
      <c r="C843" s="2"/>
      <c r="D843" s="2"/>
      <c r="E843" s="2"/>
      <c r="F843" s="2"/>
      <c r="G843" s="2"/>
      <c r="H843" s="28"/>
      <c r="I843" s="28"/>
      <c r="J843" s="28"/>
      <c r="K843" s="3" t="s">
        <v>840</v>
      </c>
      <c r="L843" s="9" t="s">
        <v>454</v>
      </c>
      <c r="M843" s="39" t="s">
        <v>1946</v>
      </c>
      <c r="N843" s="40"/>
      <c r="O843" s="40"/>
      <c r="P843" s="40"/>
      <c r="Q843" s="40"/>
      <c r="R843" s="40"/>
      <c r="S843" s="9"/>
      <c r="T843" s="9"/>
      <c r="U843" s="9"/>
      <c r="V843" s="28" t="s">
        <v>1346</v>
      </c>
    </row>
    <row r="844" spans="1:22" ht="42.75" customHeight="1" x14ac:dyDescent="0.2">
      <c r="A844" s="41"/>
      <c r="B844" s="15"/>
      <c r="C844" s="2"/>
      <c r="D844" s="2"/>
      <c r="E844" s="2"/>
      <c r="F844" s="2"/>
      <c r="G844" s="2"/>
      <c r="H844" s="28"/>
      <c r="I844" s="28"/>
      <c r="J844" s="28"/>
      <c r="K844" s="28" t="s">
        <v>841</v>
      </c>
      <c r="L844" s="9"/>
      <c r="M844" s="11" t="s">
        <v>1988</v>
      </c>
      <c r="N844" s="4" t="s">
        <v>842</v>
      </c>
      <c r="O844" s="4" t="s">
        <v>843</v>
      </c>
      <c r="P844" s="4">
        <v>0.35399999999999998</v>
      </c>
      <c r="Q844" s="12">
        <v>31747</v>
      </c>
      <c r="R844" s="4" t="s">
        <v>342</v>
      </c>
      <c r="S844" s="9"/>
      <c r="T844" s="9"/>
      <c r="U844" s="9"/>
      <c r="V844" s="28" t="s">
        <v>1346</v>
      </c>
    </row>
    <row r="845" spans="1:22" ht="36" x14ac:dyDescent="0.2">
      <c r="A845" s="41"/>
      <c r="B845" s="15"/>
      <c r="C845" s="2"/>
      <c r="D845" s="2"/>
      <c r="E845" s="2"/>
      <c r="F845" s="2"/>
      <c r="G845" s="2"/>
      <c r="H845" s="28"/>
      <c r="I845" s="28"/>
      <c r="J845" s="28"/>
      <c r="L845" s="28"/>
      <c r="M845" s="11" t="s">
        <v>1989</v>
      </c>
      <c r="N845" s="4" t="s">
        <v>842</v>
      </c>
      <c r="O845" s="4" t="s">
        <v>844</v>
      </c>
      <c r="P845" s="4">
        <v>0.36699999999999999</v>
      </c>
      <c r="Q845" s="12">
        <v>31747</v>
      </c>
      <c r="R845" s="4" t="s">
        <v>342</v>
      </c>
      <c r="S845" s="9"/>
      <c r="T845" s="9"/>
      <c r="U845" s="9"/>
      <c r="V845" s="28" t="s">
        <v>1346</v>
      </c>
    </row>
    <row r="846" spans="1:22" ht="36" x14ac:dyDescent="0.2">
      <c r="A846" s="41"/>
      <c r="B846" s="15"/>
      <c r="C846" s="2"/>
      <c r="D846" s="2"/>
      <c r="E846" s="2"/>
      <c r="F846" s="2"/>
      <c r="G846" s="2"/>
      <c r="H846" s="28"/>
      <c r="I846" s="28"/>
      <c r="J846" s="28"/>
      <c r="K846" s="28"/>
      <c r="L846" s="28"/>
      <c r="M846" s="11" t="s">
        <v>1990</v>
      </c>
      <c r="N846" s="4" t="s">
        <v>842</v>
      </c>
      <c r="O846" s="4" t="s">
        <v>845</v>
      </c>
      <c r="P846" s="4">
        <v>0.35699999999999998</v>
      </c>
      <c r="Q846" s="12">
        <v>31747</v>
      </c>
      <c r="R846" s="4" t="s">
        <v>393</v>
      </c>
      <c r="S846" s="9"/>
      <c r="T846" s="9"/>
      <c r="U846" s="9"/>
      <c r="V846" s="28" t="s">
        <v>1346</v>
      </c>
    </row>
    <row r="847" spans="1:22" ht="36" x14ac:dyDescent="0.2">
      <c r="A847" s="41"/>
      <c r="B847" s="15"/>
      <c r="C847" s="2"/>
      <c r="D847" s="2"/>
      <c r="E847" s="2"/>
      <c r="F847" s="2"/>
      <c r="G847" s="2"/>
      <c r="H847" s="28"/>
      <c r="I847" s="28"/>
      <c r="J847" s="28"/>
      <c r="K847" s="28"/>
      <c r="L847" s="28"/>
      <c r="M847" s="11" t="s">
        <v>1991</v>
      </c>
      <c r="N847" s="4" t="s">
        <v>842</v>
      </c>
      <c r="O847" s="4" t="s">
        <v>846</v>
      </c>
      <c r="P847" s="4">
        <v>0.26800000000000002</v>
      </c>
      <c r="Q847" s="12">
        <v>31747</v>
      </c>
      <c r="R847" s="4" t="s">
        <v>393</v>
      </c>
      <c r="S847" s="9"/>
      <c r="T847" s="9"/>
      <c r="U847" s="9"/>
      <c r="V847" s="28" t="s">
        <v>1346</v>
      </c>
    </row>
    <row r="848" spans="1:22" ht="36" x14ac:dyDescent="0.2">
      <c r="A848" s="41"/>
      <c r="B848" s="15"/>
      <c r="C848" s="2"/>
      <c r="D848" s="2"/>
      <c r="E848" s="2"/>
      <c r="F848" s="2"/>
      <c r="G848" s="2"/>
      <c r="H848" s="28"/>
      <c r="I848" s="28"/>
      <c r="J848" s="28"/>
      <c r="K848" s="28"/>
      <c r="L848" s="28"/>
      <c r="M848" s="11" t="s">
        <v>1992</v>
      </c>
      <c r="N848" s="4" t="s">
        <v>842</v>
      </c>
      <c r="O848" s="4" t="s">
        <v>847</v>
      </c>
      <c r="P848" s="4">
        <v>0.246</v>
      </c>
      <c r="Q848" s="12">
        <v>31747</v>
      </c>
      <c r="R848" s="4" t="s">
        <v>478</v>
      </c>
      <c r="S848" s="9"/>
      <c r="T848" s="9"/>
      <c r="U848" s="9"/>
      <c r="V848" s="28" t="s">
        <v>1346</v>
      </c>
    </row>
    <row r="849" spans="1:22" ht="36" x14ac:dyDescent="0.2">
      <c r="A849" s="41"/>
      <c r="B849" s="15"/>
      <c r="C849" s="2"/>
      <c r="D849" s="2"/>
      <c r="E849" s="2"/>
      <c r="F849" s="2"/>
      <c r="G849" s="2"/>
      <c r="H849" s="28"/>
      <c r="I849" s="28"/>
      <c r="J849" s="28"/>
      <c r="K849" s="28"/>
      <c r="L849" s="28"/>
      <c r="M849" s="11" t="s">
        <v>1993</v>
      </c>
      <c r="N849" s="4" t="s">
        <v>842</v>
      </c>
      <c r="O849" s="4" t="s">
        <v>848</v>
      </c>
      <c r="P849" s="4">
        <v>0.1</v>
      </c>
      <c r="Q849" s="12">
        <v>31747</v>
      </c>
      <c r="R849" s="4" t="s">
        <v>393</v>
      </c>
      <c r="S849" s="9"/>
      <c r="T849" s="9"/>
      <c r="U849" s="9"/>
      <c r="V849" s="28" t="s">
        <v>1346</v>
      </c>
    </row>
    <row r="850" spans="1:22" ht="36" x14ac:dyDescent="0.2">
      <c r="A850" s="41"/>
      <c r="B850" s="15"/>
      <c r="C850" s="2"/>
      <c r="D850" s="2"/>
      <c r="E850" s="2"/>
      <c r="F850" s="2"/>
      <c r="G850" s="2"/>
      <c r="H850" s="28"/>
      <c r="I850" s="28"/>
      <c r="J850" s="28"/>
      <c r="K850" s="28"/>
      <c r="L850" s="28"/>
      <c r="M850" s="11" t="s">
        <v>1994</v>
      </c>
      <c r="N850" s="4" t="s">
        <v>842</v>
      </c>
      <c r="O850" s="4" t="s">
        <v>849</v>
      </c>
      <c r="P850" s="4">
        <v>0.252</v>
      </c>
      <c r="Q850" s="12">
        <v>31747</v>
      </c>
      <c r="R850" s="4" t="s">
        <v>729</v>
      </c>
      <c r="S850" s="9"/>
      <c r="T850" s="9"/>
      <c r="U850" s="9"/>
      <c r="V850" s="28" t="s">
        <v>1346</v>
      </c>
    </row>
    <row r="851" spans="1:22" ht="36" x14ac:dyDescent="0.2">
      <c r="A851" s="41"/>
      <c r="B851" s="15"/>
      <c r="C851" s="2"/>
      <c r="D851" s="2"/>
      <c r="E851" s="2"/>
      <c r="F851" s="2"/>
      <c r="G851" s="2"/>
      <c r="H851" s="28"/>
      <c r="I851" s="28"/>
      <c r="J851" s="28"/>
      <c r="K851" s="28"/>
      <c r="L851" s="28"/>
      <c r="M851" s="11" t="s">
        <v>1995</v>
      </c>
      <c r="N851" s="4" t="s">
        <v>842</v>
      </c>
      <c r="O851" s="4" t="s">
        <v>850</v>
      </c>
      <c r="P851" s="4">
        <v>7.8E-2</v>
      </c>
      <c r="Q851" s="12">
        <v>32112</v>
      </c>
      <c r="R851" s="4" t="s">
        <v>342</v>
      </c>
      <c r="S851" s="9"/>
      <c r="T851" s="9"/>
      <c r="U851" s="9"/>
      <c r="V851" s="28" t="s">
        <v>1346</v>
      </c>
    </row>
    <row r="852" spans="1:22" ht="36" x14ac:dyDescent="0.2">
      <c r="A852" s="41"/>
      <c r="B852" s="15"/>
      <c r="C852" s="2"/>
      <c r="D852" s="2"/>
      <c r="E852" s="2"/>
      <c r="F852" s="2"/>
      <c r="G852" s="2"/>
      <c r="H852" s="28"/>
      <c r="I852" s="28"/>
      <c r="J852" s="28"/>
      <c r="K852" s="28"/>
      <c r="L852" s="28"/>
      <c r="M852" s="11" t="s">
        <v>1996</v>
      </c>
      <c r="N852" s="4" t="s">
        <v>842</v>
      </c>
      <c r="O852" s="4" t="s">
        <v>851</v>
      </c>
      <c r="P852" s="4">
        <v>7.8E-2</v>
      </c>
      <c r="Q852" s="4">
        <v>1988</v>
      </c>
      <c r="R852" s="4" t="s">
        <v>342</v>
      </c>
      <c r="S852" s="9"/>
      <c r="T852" s="9"/>
      <c r="U852" s="9"/>
      <c r="V852" s="28" t="s">
        <v>1346</v>
      </c>
    </row>
    <row r="853" spans="1:22" ht="36" x14ac:dyDescent="0.2">
      <c r="A853" s="41"/>
      <c r="B853" s="15"/>
      <c r="C853" s="2"/>
      <c r="D853" s="2"/>
      <c r="E853" s="2"/>
      <c r="F853" s="2"/>
      <c r="G853" s="2"/>
      <c r="H853" s="28"/>
      <c r="I853" s="28"/>
      <c r="J853" s="28"/>
      <c r="K853" s="28"/>
      <c r="L853" s="28"/>
      <c r="M853" s="11" t="s">
        <v>1997</v>
      </c>
      <c r="N853" s="4" t="s">
        <v>842</v>
      </c>
      <c r="O853" s="4" t="s">
        <v>847</v>
      </c>
      <c r="P853" s="4">
        <v>0.246</v>
      </c>
      <c r="Q853" s="4">
        <v>1988</v>
      </c>
      <c r="R853" s="4" t="s">
        <v>478</v>
      </c>
      <c r="S853" s="9"/>
      <c r="T853" s="9"/>
      <c r="U853" s="9"/>
      <c r="V853" s="28" t="s">
        <v>1346</v>
      </c>
    </row>
    <row r="854" spans="1:22" ht="36" x14ac:dyDescent="0.2">
      <c r="A854" s="41"/>
      <c r="B854" s="15"/>
      <c r="C854" s="2"/>
      <c r="D854" s="2"/>
      <c r="E854" s="2"/>
      <c r="F854" s="2"/>
      <c r="G854" s="2"/>
      <c r="H854" s="28"/>
      <c r="I854" s="28"/>
      <c r="J854" s="28"/>
      <c r="K854" s="28"/>
      <c r="L854" s="28"/>
      <c r="M854" s="11" t="s">
        <v>1998</v>
      </c>
      <c r="N854" s="4" t="s">
        <v>842</v>
      </c>
      <c r="O854" s="4" t="s">
        <v>852</v>
      </c>
      <c r="P854" s="4">
        <v>0.13200000000000001</v>
      </c>
      <c r="Q854" s="4">
        <v>1988</v>
      </c>
      <c r="R854" s="4" t="s">
        <v>291</v>
      </c>
      <c r="S854" s="9"/>
      <c r="T854" s="9"/>
      <c r="U854" s="9"/>
      <c r="V854" s="28" t="s">
        <v>1346</v>
      </c>
    </row>
    <row r="855" spans="1:22" ht="36" x14ac:dyDescent="0.2">
      <c r="A855" s="41"/>
      <c r="B855" s="15"/>
      <c r="C855" s="2"/>
      <c r="D855" s="2"/>
      <c r="E855" s="2"/>
      <c r="F855" s="2"/>
      <c r="G855" s="2"/>
      <c r="H855" s="28"/>
      <c r="I855" s="28"/>
      <c r="J855" s="28"/>
      <c r="K855" s="28"/>
      <c r="L855" s="28"/>
      <c r="M855" s="11" t="s">
        <v>1999</v>
      </c>
      <c r="N855" s="4" t="s">
        <v>842</v>
      </c>
      <c r="O855" s="4" t="s">
        <v>852</v>
      </c>
      <c r="P855" s="4">
        <v>0.13200000000000001</v>
      </c>
      <c r="Q855" s="4">
        <v>1988</v>
      </c>
      <c r="R855" s="4" t="s">
        <v>291</v>
      </c>
      <c r="S855" s="9"/>
      <c r="T855" s="9"/>
      <c r="U855" s="9"/>
      <c r="V855" s="28" t="s">
        <v>1346</v>
      </c>
    </row>
    <row r="856" spans="1:22" ht="36" x14ac:dyDescent="0.2">
      <c r="A856" s="41"/>
      <c r="B856" s="42"/>
      <c r="C856" s="9"/>
      <c r="D856" s="28"/>
      <c r="E856" s="28"/>
      <c r="F856" s="9"/>
      <c r="G856" s="28"/>
      <c r="H856" s="28"/>
      <c r="I856" s="28"/>
      <c r="J856" s="28"/>
      <c r="K856" s="28"/>
      <c r="L856" s="28"/>
      <c r="M856" s="11" t="s">
        <v>2000</v>
      </c>
      <c r="N856" s="4" t="s">
        <v>842</v>
      </c>
      <c r="O856" s="4" t="s">
        <v>853</v>
      </c>
      <c r="P856" s="4">
        <v>0.11700000000000001</v>
      </c>
      <c r="Q856" s="4">
        <v>1988</v>
      </c>
      <c r="R856" s="4" t="s">
        <v>266</v>
      </c>
      <c r="S856" s="9"/>
      <c r="T856" s="9"/>
      <c r="U856" s="9"/>
      <c r="V856" s="28" t="s">
        <v>1346</v>
      </c>
    </row>
    <row r="857" spans="1:22" ht="36" customHeight="1" x14ac:dyDescent="0.2">
      <c r="A857" s="41"/>
      <c r="B857" s="42"/>
      <c r="C857" s="9"/>
      <c r="D857" s="28"/>
      <c r="E857" s="28"/>
      <c r="F857" s="9"/>
      <c r="G857" s="28"/>
      <c r="H857" s="28"/>
      <c r="I857" s="28"/>
      <c r="J857" s="28"/>
      <c r="K857" s="3" t="s">
        <v>854</v>
      </c>
      <c r="L857" s="9" t="s">
        <v>454</v>
      </c>
      <c r="M857" s="39" t="s">
        <v>1947</v>
      </c>
      <c r="N857" s="40"/>
      <c r="O857" s="40"/>
      <c r="P857" s="40"/>
      <c r="Q857" s="40"/>
      <c r="R857" s="40"/>
      <c r="S857" s="9"/>
      <c r="T857" s="9"/>
      <c r="U857" s="9"/>
      <c r="V857" s="28" t="s">
        <v>1346</v>
      </c>
    </row>
    <row r="858" spans="1:22" ht="38.25" customHeight="1" x14ac:dyDescent="0.2">
      <c r="A858" s="41"/>
      <c r="B858" s="42"/>
      <c r="C858" s="9"/>
      <c r="D858" s="28"/>
      <c r="E858" s="28"/>
      <c r="F858" s="9"/>
      <c r="G858" s="28"/>
      <c r="H858" s="28"/>
      <c r="I858" s="28"/>
      <c r="J858" s="28"/>
      <c r="K858" s="28" t="s">
        <v>855</v>
      </c>
      <c r="L858" s="9"/>
      <c r="M858" s="11" t="s">
        <v>2001</v>
      </c>
      <c r="N858" s="4" t="s">
        <v>617</v>
      </c>
      <c r="O858" s="4" t="s">
        <v>618</v>
      </c>
      <c r="P858" s="4">
        <v>0.15</v>
      </c>
      <c r="Q858" s="12">
        <v>31747</v>
      </c>
      <c r="R858" s="4" t="s">
        <v>391</v>
      </c>
      <c r="S858" s="9"/>
      <c r="T858" s="9"/>
      <c r="U858" s="9"/>
      <c r="V858" s="28" t="s">
        <v>1346</v>
      </c>
    </row>
    <row r="859" spans="1:22" ht="36" x14ac:dyDescent="0.2">
      <c r="A859" s="41"/>
      <c r="B859" s="42"/>
      <c r="C859" s="9"/>
      <c r="D859" s="28"/>
      <c r="E859" s="28"/>
      <c r="F859" s="9"/>
      <c r="G859" s="28"/>
      <c r="H859" s="28"/>
      <c r="I859" s="28"/>
      <c r="J859" s="28"/>
      <c r="L859" s="28"/>
      <c r="M859" s="11" t="s">
        <v>2002</v>
      </c>
      <c r="N859" s="4" t="s">
        <v>617</v>
      </c>
      <c r="O859" s="4" t="s">
        <v>619</v>
      </c>
      <c r="P859" s="4">
        <v>8.4000000000000005E-2</v>
      </c>
      <c r="Q859" s="12">
        <v>31747</v>
      </c>
      <c r="R859" s="4" t="s">
        <v>288</v>
      </c>
      <c r="S859" s="9"/>
      <c r="T859" s="9"/>
      <c r="U859" s="9"/>
      <c r="V859" s="28" t="s">
        <v>1346</v>
      </c>
    </row>
    <row r="860" spans="1:22" ht="36" x14ac:dyDescent="0.2">
      <c r="A860" s="41"/>
      <c r="B860" s="42"/>
      <c r="C860" s="9"/>
      <c r="D860" s="28"/>
      <c r="E860" s="28"/>
      <c r="F860" s="9"/>
      <c r="G860" s="28"/>
      <c r="H860" s="28"/>
      <c r="I860" s="28"/>
      <c r="J860" s="28"/>
      <c r="K860" s="28"/>
      <c r="L860" s="28"/>
      <c r="M860" s="11" t="s">
        <v>2003</v>
      </c>
      <c r="N860" s="4" t="s">
        <v>617</v>
      </c>
      <c r="O860" s="4" t="s">
        <v>619</v>
      </c>
      <c r="P860" s="4">
        <v>0.16600000000000001</v>
      </c>
      <c r="Q860" s="12">
        <v>31747</v>
      </c>
      <c r="R860" s="4" t="s">
        <v>288</v>
      </c>
      <c r="S860" s="9"/>
      <c r="T860" s="9"/>
      <c r="U860" s="9"/>
      <c r="V860" s="28" t="s">
        <v>1346</v>
      </c>
    </row>
    <row r="861" spans="1:22" ht="36" x14ac:dyDescent="0.2">
      <c r="A861" s="41"/>
      <c r="B861" s="42"/>
      <c r="C861" s="9"/>
      <c r="D861" s="28"/>
      <c r="E861" s="28"/>
      <c r="F861" s="9"/>
      <c r="G861" s="28"/>
      <c r="H861" s="28"/>
      <c r="I861" s="28"/>
      <c r="J861" s="28"/>
      <c r="K861" s="28"/>
      <c r="L861" s="28"/>
      <c r="M861" s="11" t="s">
        <v>2004</v>
      </c>
      <c r="N861" s="4" t="s">
        <v>617</v>
      </c>
      <c r="O861" s="4" t="s">
        <v>618</v>
      </c>
      <c r="P861" s="4">
        <v>0.12</v>
      </c>
      <c r="Q861" s="12">
        <v>31747</v>
      </c>
      <c r="R861" s="4" t="s">
        <v>407</v>
      </c>
      <c r="S861" s="9"/>
      <c r="T861" s="9"/>
      <c r="U861" s="9"/>
      <c r="V861" s="28" t="s">
        <v>1346</v>
      </c>
    </row>
    <row r="862" spans="1:22" ht="36" x14ac:dyDescent="0.2">
      <c r="A862" s="41"/>
      <c r="B862" s="42"/>
      <c r="C862" s="9"/>
      <c r="D862" s="28"/>
      <c r="E862" s="28"/>
      <c r="F862" s="9"/>
      <c r="G862" s="28"/>
      <c r="H862" s="28"/>
      <c r="I862" s="28"/>
      <c r="J862" s="28"/>
      <c r="K862" s="28"/>
      <c r="L862" s="28"/>
      <c r="M862" s="11" t="s">
        <v>2005</v>
      </c>
      <c r="N862" s="4" t="s">
        <v>617</v>
      </c>
      <c r="O862" s="4" t="s">
        <v>620</v>
      </c>
      <c r="P862" s="4">
        <v>0.17399999999999999</v>
      </c>
      <c r="Q862" s="12">
        <v>31747</v>
      </c>
      <c r="R862" s="4" t="s">
        <v>290</v>
      </c>
      <c r="S862" s="9"/>
      <c r="T862" s="9"/>
      <c r="U862" s="9"/>
      <c r="V862" s="28" t="s">
        <v>1346</v>
      </c>
    </row>
    <row r="863" spans="1:22" ht="36" x14ac:dyDescent="0.2">
      <c r="A863" s="41"/>
      <c r="B863" s="42"/>
      <c r="C863" s="9"/>
      <c r="D863" s="28"/>
      <c r="E863" s="28"/>
      <c r="F863" s="9"/>
      <c r="G863" s="28"/>
      <c r="H863" s="28"/>
      <c r="I863" s="28"/>
      <c r="J863" s="28"/>
      <c r="K863" s="28"/>
      <c r="L863" s="28"/>
      <c r="M863" s="11" t="s">
        <v>2006</v>
      </c>
      <c r="N863" s="4" t="s">
        <v>617</v>
      </c>
      <c r="O863" s="4" t="s">
        <v>621</v>
      </c>
      <c r="P863" s="4">
        <v>0.10199999999999999</v>
      </c>
      <c r="Q863" s="12">
        <v>31747</v>
      </c>
      <c r="R863" s="4" t="s">
        <v>342</v>
      </c>
      <c r="S863" s="9"/>
      <c r="T863" s="9"/>
      <c r="U863" s="9"/>
      <c r="V863" s="28" t="s">
        <v>1346</v>
      </c>
    </row>
    <row r="864" spans="1:22" ht="36" x14ac:dyDescent="0.2">
      <c r="A864" s="41"/>
      <c r="B864" s="42"/>
      <c r="C864" s="9"/>
      <c r="D864" s="28"/>
      <c r="E864" s="28"/>
      <c r="F864" s="9"/>
      <c r="G864" s="28"/>
      <c r="H864" s="28"/>
      <c r="I864" s="28"/>
      <c r="J864" s="28"/>
      <c r="K864" s="28"/>
      <c r="L864" s="28"/>
      <c r="M864" s="11" t="s">
        <v>2007</v>
      </c>
      <c r="N864" s="4" t="s">
        <v>617</v>
      </c>
      <c r="O864" s="4" t="s">
        <v>622</v>
      </c>
      <c r="P864" s="4">
        <v>0.18</v>
      </c>
      <c r="Q864" s="13">
        <v>1982</v>
      </c>
      <c r="R864" s="4" t="s">
        <v>221</v>
      </c>
      <c r="S864" s="9"/>
      <c r="T864" s="9"/>
      <c r="U864" s="9"/>
      <c r="V864" s="28" t="s">
        <v>1346</v>
      </c>
    </row>
    <row r="865" spans="1:22" ht="36" x14ac:dyDescent="0.2">
      <c r="A865" s="41"/>
      <c r="B865" s="42"/>
      <c r="C865" s="9"/>
      <c r="D865" s="28"/>
      <c r="E865" s="28"/>
      <c r="F865" s="9"/>
      <c r="G865" s="28"/>
      <c r="H865" s="28"/>
      <c r="I865" s="28"/>
      <c r="J865" s="28"/>
      <c r="K865" s="28"/>
      <c r="L865" s="28"/>
      <c r="M865" s="11" t="s">
        <v>2008</v>
      </c>
      <c r="N865" s="4" t="s">
        <v>617</v>
      </c>
      <c r="O865" s="4" t="s">
        <v>622</v>
      </c>
      <c r="P865" s="4">
        <v>0.18</v>
      </c>
      <c r="Q865" s="13">
        <v>1982</v>
      </c>
      <c r="R865" s="4" t="s">
        <v>221</v>
      </c>
      <c r="S865" s="9"/>
      <c r="T865" s="9"/>
      <c r="U865" s="9"/>
      <c r="V865" s="28" t="s">
        <v>1346</v>
      </c>
    </row>
    <row r="866" spans="1:22" ht="36" x14ac:dyDescent="0.2">
      <c r="A866" s="41"/>
      <c r="B866" s="42"/>
      <c r="C866" s="9"/>
      <c r="D866" s="28"/>
      <c r="E866" s="28"/>
      <c r="F866" s="9"/>
      <c r="G866" s="28"/>
      <c r="H866" s="28"/>
      <c r="I866" s="28"/>
      <c r="J866" s="28"/>
      <c r="K866" s="28"/>
      <c r="L866" s="28"/>
      <c r="M866" s="11" t="s">
        <v>2009</v>
      </c>
      <c r="N866" s="4" t="s">
        <v>617</v>
      </c>
      <c r="O866" s="4" t="s">
        <v>623</v>
      </c>
      <c r="P866" s="4">
        <v>0.19400000000000001</v>
      </c>
      <c r="Q866" s="13">
        <v>1992</v>
      </c>
      <c r="R866" s="4" t="s">
        <v>265</v>
      </c>
      <c r="S866" s="9"/>
      <c r="T866" s="9"/>
      <c r="U866" s="9"/>
      <c r="V866" s="28" t="s">
        <v>1346</v>
      </c>
    </row>
    <row r="867" spans="1:22" ht="34.5" customHeight="1" x14ac:dyDescent="0.2">
      <c r="A867" s="41"/>
      <c r="B867" s="42"/>
      <c r="C867" s="9"/>
      <c r="D867" s="28"/>
      <c r="E867" s="28"/>
      <c r="F867" s="9"/>
      <c r="G867" s="28"/>
      <c r="H867" s="28"/>
      <c r="I867" s="28"/>
      <c r="J867" s="28"/>
      <c r="K867" s="3" t="s">
        <v>856</v>
      </c>
      <c r="L867" s="9" t="s">
        <v>506</v>
      </c>
      <c r="M867" s="39" t="s">
        <v>1948</v>
      </c>
      <c r="N867" s="40"/>
      <c r="O867" s="40"/>
      <c r="P867" s="40"/>
      <c r="Q867" s="40"/>
      <c r="R867" s="40"/>
      <c r="S867" s="9"/>
      <c r="T867" s="9"/>
      <c r="U867" s="9"/>
      <c r="V867" s="28" t="s">
        <v>1346</v>
      </c>
    </row>
    <row r="868" spans="1:22" ht="39" customHeight="1" x14ac:dyDescent="0.2">
      <c r="A868" s="41"/>
      <c r="B868" s="42"/>
      <c r="C868" s="9"/>
      <c r="D868" s="28"/>
      <c r="E868" s="28"/>
      <c r="F868" s="9"/>
      <c r="G868" s="28"/>
      <c r="H868" s="28"/>
      <c r="I868" s="28"/>
      <c r="J868" s="28"/>
      <c r="K868" s="28" t="s">
        <v>1925</v>
      </c>
      <c r="L868" s="9"/>
      <c r="M868" s="11" t="s">
        <v>2010</v>
      </c>
      <c r="N868" s="4" t="s">
        <v>857</v>
      </c>
      <c r="O868" s="4" t="s">
        <v>858</v>
      </c>
      <c r="P868" s="4">
        <v>9.2999999999999999E-2</v>
      </c>
      <c r="Q868" s="12">
        <v>33664</v>
      </c>
      <c r="R868" s="4" t="s">
        <v>221</v>
      </c>
      <c r="S868" s="9"/>
      <c r="T868" s="9"/>
      <c r="U868" s="9"/>
      <c r="V868" s="28" t="s">
        <v>1346</v>
      </c>
    </row>
    <row r="869" spans="1:22" ht="36" x14ac:dyDescent="0.2">
      <c r="A869" s="41"/>
      <c r="B869" s="42"/>
      <c r="C869" s="9"/>
      <c r="D869" s="28"/>
      <c r="E869" s="28"/>
      <c r="F869" s="9"/>
      <c r="G869" s="28"/>
      <c r="H869" s="28"/>
      <c r="I869" s="28"/>
      <c r="J869" s="28"/>
      <c r="L869" s="28"/>
      <c r="M869" s="11" t="s">
        <v>2011</v>
      </c>
      <c r="N869" s="4" t="s">
        <v>857</v>
      </c>
      <c r="O869" s="4" t="s">
        <v>859</v>
      </c>
      <c r="P869" s="4">
        <v>0.12</v>
      </c>
      <c r="Q869" s="12">
        <v>33298</v>
      </c>
      <c r="R869" s="4" t="s">
        <v>221</v>
      </c>
      <c r="S869" s="9"/>
      <c r="T869" s="9"/>
      <c r="U869" s="9"/>
      <c r="V869" s="28" t="s">
        <v>1346</v>
      </c>
    </row>
    <row r="870" spans="1:22" ht="36" x14ac:dyDescent="0.2">
      <c r="A870" s="41"/>
      <c r="B870" s="42"/>
      <c r="C870" s="9"/>
      <c r="D870" s="28"/>
      <c r="E870" s="28"/>
      <c r="F870" s="9"/>
      <c r="G870" s="28"/>
      <c r="H870" s="28"/>
      <c r="I870" s="28"/>
      <c r="J870" s="28"/>
      <c r="K870" s="28"/>
      <c r="L870" s="28"/>
      <c r="M870" s="11" t="s">
        <v>2012</v>
      </c>
      <c r="N870" s="4" t="s">
        <v>857</v>
      </c>
      <c r="O870" s="4" t="s">
        <v>859</v>
      </c>
      <c r="P870" s="4">
        <v>0.12</v>
      </c>
      <c r="Q870" s="12">
        <v>32933</v>
      </c>
      <c r="R870" s="4" t="s">
        <v>221</v>
      </c>
      <c r="S870" s="9"/>
      <c r="T870" s="9"/>
      <c r="U870" s="9"/>
      <c r="V870" s="28" t="s">
        <v>1346</v>
      </c>
    </row>
    <row r="871" spans="1:22" ht="36" x14ac:dyDescent="0.2">
      <c r="A871" s="41"/>
      <c r="B871" s="42"/>
      <c r="C871" s="9"/>
      <c r="D871" s="28"/>
      <c r="E871" s="28"/>
      <c r="F871" s="9"/>
      <c r="G871" s="28"/>
      <c r="H871" s="28"/>
      <c r="I871" s="28"/>
      <c r="J871" s="28"/>
      <c r="K871" s="28"/>
      <c r="L871" s="28"/>
      <c r="M871" s="11" t="s">
        <v>2013</v>
      </c>
      <c r="N871" s="4" t="s">
        <v>857</v>
      </c>
      <c r="O871" s="4" t="s">
        <v>860</v>
      </c>
      <c r="P871" s="4">
        <v>0.26200000000000001</v>
      </c>
      <c r="Q871" s="12">
        <v>33147</v>
      </c>
      <c r="R871" s="4" t="s">
        <v>250</v>
      </c>
      <c r="S871" s="9"/>
      <c r="T871" s="9"/>
      <c r="U871" s="9"/>
      <c r="V871" s="28" t="s">
        <v>1346</v>
      </c>
    </row>
    <row r="872" spans="1:22" ht="36" x14ac:dyDescent="0.2">
      <c r="A872" s="41"/>
      <c r="B872" s="42"/>
      <c r="C872" s="9"/>
      <c r="D872" s="28"/>
      <c r="E872" s="28"/>
      <c r="F872" s="9"/>
      <c r="G872" s="28"/>
      <c r="H872" s="28"/>
      <c r="I872" s="28"/>
      <c r="J872" s="28"/>
      <c r="K872" s="28"/>
      <c r="L872" s="28"/>
      <c r="M872" s="11" t="s">
        <v>2014</v>
      </c>
      <c r="N872" s="4" t="s">
        <v>857</v>
      </c>
      <c r="O872" s="4" t="s">
        <v>861</v>
      </c>
      <c r="P872" s="4">
        <v>4.2000000000000003E-2</v>
      </c>
      <c r="Q872" s="4">
        <v>1991</v>
      </c>
      <c r="R872" s="4" t="s">
        <v>479</v>
      </c>
      <c r="S872" s="9"/>
      <c r="T872" s="9"/>
      <c r="U872" s="9"/>
      <c r="V872" s="28" t="s">
        <v>1346</v>
      </c>
    </row>
    <row r="873" spans="1:22" ht="36" x14ac:dyDescent="0.2">
      <c r="A873" s="41"/>
      <c r="B873" s="42"/>
      <c r="C873" s="9"/>
      <c r="D873" s="28"/>
      <c r="E873" s="28"/>
      <c r="F873" s="9"/>
      <c r="G873" s="28"/>
      <c r="H873" s="28"/>
      <c r="I873" s="28"/>
      <c r="J873" s="28"/>
      <c r="K873" s="28"/>
      <c r="L873" s="28"/>
      <c r="M873" s="11" t="s">
        <v>2015</v>
      </c>
      <c r="N873" s="4" t="s">
        <v>857</v>
      </c>
      <c r="O873" s="4" t="s">
        <v>861</v>
      </c>
      <c r="P873" s="4">
        <v>4.2000000000000003E-2</v>
      </c>
      <c r="Q873" s="4">
        <v>1991</v>
      </c>
      <c r="R873" s="4" t="s">
        <v>479</v>
      </c>
      <c r="S873" s="9"/>
      <c r="T873" s="9"/>
      <c r="U873" s="9"/>
      <c r="V873" s="28" t="s">
        <v>1346</v>
      </c>
    </row>
    <row r="874" spans="1:22" ht="36" x14ac:dyDescent="0.2">
      <c r="A874" s="41"/>
      <c r="B874" s="42"/>
      <c r="C874" s="9"/>
      <c r="D874" s="28"/>
      <c r="E874" s="28"/>
      <c r="F874" s="9"/>
      <c r="G874" s="28"/>
      <c r="H874" s="28"/>
      <c r="I874" s="28"/>
      <c r="J874" s="28"/>
      <c r="K874" s="28"/>
      <c r="L874" s="28"/>
      <c r="M874" s="11" t="s">
        <v>2016</v>
      </c>
      <c r="N874" s="4" t="s">
        <v>857</v>
      </c>
      <c r="O874" s="4" t="s">
        <v>858</v>
      </c>
      <c r="P874" s="4">
        <v>9.2999999999999999E-2</v>
      </c>
      <c r="Q874" s="4">
        <v>1991</v>
      </c>
      <c r="R874" s="4" t="s">
        <v>221</v>
      </c>
      <c r="S874" s="9"/>
      <c r="T874" s="9"/>
      <c r="U874" s="9"/>
      <c r="V874" s="28" t="s">
        <v>1346</v>
      </c>
    </row>
    <row r="875" spans="1:22" ht="36" x14ac:dyDescent="0.2">
      <c r="A875" s="41"/>
      <c r="B875" s="42"/>
      <c r="C875" s="9"/>
      <c r="D875" s="28"/>
      <c r="E875" s="28"/>
      <c r="F875" s="9"/>
      <c r="G875" s="28"/>
      <c r="H875" s="28"/>
      <c r="I875" s="28"/>
      <c r="J875" s="28"/>
      <c r="K875" s="28"/>
      <c r="L875" s="28"/>
      <c r="M875" s="11" t="s">
        <v>2017</v>
      </c>
      <c r="N875" s="4" t="s">
        <v>857</v>
      </c>
      <c r="O875" s="4" t="s">
        <v>862</v>
      </c>
      <c r="P875" s="4">
        <v>4.4999999999999998E-2</v>
      </c>
      <c r="Q875" s="4">
        <v>1991</v>
      </c>
      <c r="R875" s="4" t="s">
        <v>318</v>
      </c>
      <c r="S875" s="9"/>
      <c r="T875" s="9"/>
      <c r="U875" s="9"/>
      <c r="V875" s="28" t="s">
        <v>1346</v>
      </c>
    </row>
    <row r="876" spans="1:22" ht="36" x14ac:dyDescent="0.2">
      <c r="A876" s="41"/>
      <c r="B876" s="42"/>
      <c r="C876" s="9"/>
      <c r="D876" s="28"/>
      <c r="E876" s="28"/>
      <c r="F876" s="9"/>
      <c r="G876" s="28"/>
      <c r="H876" s="28"/>
      <c r="I876" s="28"/>
      <c r="J876" s="28"/>
      <c r="K876" s="28"/>
      <c r="L876" s="28"/>
      <c r="M876" s="11" t="s">
        <v>2018</v>
      </c>
      <c r="N876" s="4" t="s">
        <v>857</v>
      </c>
      <c r="O876" s="4" t="s">
        <v>862</v>
      </c>
      <c r="P876" s="4">
        <v>4.4999999999999998E-2</v>
      </c>
      <c r="Q876" s="4">
        <v>1991</v>
      </c>
      <c r="R876" s="4" t="s">
        <v>318</v>
      </c>
      <c r="S876" s="9"/>
      <c r="T876" s="9"/>
      <c r="U876" s="9"/>
      <c r="V876" s="28" t="s">
        <v>1346</v>
      </c>
    </row>
    <row r="877" spans="1:22" ht="36" x14ac:dyDescent="0.2">
      <c r="A877" s="41"/>
      <c r="B877" s="42"/>
      <c r="C877" s="9"/>
      <c r="D877" s="28"/>
      <c r="E877" s="28"/>
      <c r="F877" s="9"/>
      <c r="G877" s="28"/>
      <c r="H877" s="28"/>
      <c r="I877" s="28"/>
      <c r="J877" s="28"/>
      <c r="K877" s="28"/>
      <c r="L877" s="28"/>
      <c r="M877" s="11" t="s">
        <v>2019</v>
      </c>
      <c r="N877" s="4" t="s">
        <v>857</v>
      </c>
      <c r="O877" s="4" t="s">
        <v>860</v>
      </c>
      <c r="P877" s="4">
        <v>0.26200000000000001</v>
      </c>
      <c r="Q877" s="4">
        <v>1991</v>
      </c>
      <c r="R877" s="4" t="s">
        <v>250</v>
      </c>
      <c r="S877" s="9"/>
      <c r="T877" s="9"/>
      <c r="U877" s="9"/>
      <c r="V877" s="28" t="s">
        <v>1346</v>
      </c>
    </row>
    <row r="878" spans="1:22" ht="36" x14ac:dyDescent="0.2">
      <c r="A878" s="41"/>
      <c r="B878" s="42"/>
      <c r="C878" s="9"/>
      <c r="D878" s="28"/>
      <c r="E878" s="28"/>
      <c r="F878" s="9"/>
      <c r="G878" s="28"/>
      <c r="H878" s="28"/>
      <c r="I878" s="28"/>
      <c r="J878" s="28"/>
      <c r="K878" s="28"/>
      <c r="L878" s="28"/>
      <c r="M878" s="11" t="s">
        <v>2020</v>
      </c>
      <c r="N878" s="4" t="s">
        <v>857</v>
      </c>
      <c r="O878" s="4" t="s">
        <v>863</v>
      </c>
      <c r="P878" s="4">
        <v>0.03</v>
      </c>
      <c r="Q878" s="4">
        <v>1991</v>
      </c>
      <c r="R878" s="4" t="s">
        <v>318</v>
      </c>
      <c r="S878" s="9"/>
      <c r="T878" s="9"/>
      <c r="U878" s="9"/>
      <c r="V878" s="28" t="s">
        <v>1346</v>
      </c>
    </row>
    <row r="879" spans="1:22" ht="36" x14ac:dyDescent="0.2">
      <c r="A879" s="41"/>
      <c r="B879" s="42"/>
      <c r="C879" s="9"/>
      <c r="D879" s="28"/>
      <c r="E879" s="28"/>
      <c r="F879" s="9"/>
      <c r="G879" s="28"/>
      <c r="H879" s="28"/>
      <c r="I879" s="28"/>
      <c r="J879" s="28"/>
      <c r="K879" s="28"/>
      <c r="L879" s="28"/>
      <c r="M879" s="11" t="s">
        <v>2021</v>
      </c>
      <c r="N879" s="4" t="s">
        <v>857</v>
      </c>
      <c r="O879" s="4" t="s">
        <v>864</v>
      </c>
      <c r="P879" s="4">
        <v>0.13700000000000001</v>
      </c>
      <c r="Q879" s="4">
        <v>1991</v>
      </c>
      <c r="R879" s="4" t="s">
        <v>342</v>
      </c>
      <c r="S879" s="9"/>
      <c r="T879" s="9"/>
      <c r="U879" s="9"/>
      <c r="V879" s="28" t="s">
        <v>1346</v>
      </c>
    </row>
    <row r="880" spans="1:22" ht="36" x14ac:dyDescent="0.2">
      <c r="A880" s="41"/>
      <c r="B880" s="42"/>
      <c r="C880" s="9"/>
      <c r="D880" s="28"/>
      <c r="E880" s="28"/>
      <c r="F880" s="9"/>
      <c r="G880" s="28"/>
      <c r="H880" s="28"/>
      <c r="I880" s="28"/>
      <c r="J880" s="28"/>
      <c r="K880" s="28"/>
      <c r="L880" s="28"/>
      <c r="M880" s="11" t="s">
        <v>2022</v>
      </c>
      <c r="N880" s="4" t="s">
        <v>857</v>
      </c>
      <c r="O880" s="4" t="s">
        <v>864</v>
      </c>
      <c r="P880" s="4">
        <v>0.13700000000000001</v>
      </c>
      <c r="Q880" s="4">
        <v>1991</v>
      </c>
      <c r="R880" s="4" t="s">
        <v>342</v>
      </c>
      <c r="S880" s="9"/>
      <c r="T880" s="9"/>
      <c r="U880" s="9"/>
      <c r="V880" s="28" t="s">
        <v>1346</v>
      </c>
    </row>
    <row r="881" spans="1:22" ht="36" x14ac:dyDescent="0.2">
      <c r="A881" s="41"/>
      <c r="B881" s="42"/>
      <c r="C881" s="9"/>
      <c r="D881" s="28"/>
      <c r="E881" s="28"/>
      <c r="F881" s="9"/>
      <c r="G881" s="28"/>
      <c r="H881" s="28"/>
      <c r="I881" s="28"/>
      <c r="J881" s="28"/>
      <c r="K881" s="28"/>
      <c r="L881" s="28"/>
      <c r="M881" s="11" t="s">
        <v>2023</v>
      </c>
      <c r="N881" s="4" t="s">
        <v>857</v>
      </c>
      <c r="O881" s="4" t="s">
        <v>865</v>
      </c>
      <c r="P881" s="4">
        <v>0.10100000000000001</v>
      </c>
      <c r="Q881" s="4">
        <v>1991</v>
      </c>
      <c r="R881" s="4" t="s">
        <v>221</v>
      </c>
      <c r="S881" s="9"/>
      <c r="T881" s="9"/>
      <c r="U881" s="9"/>
      <c r="V881" s="28" t="s">
        <v>1346</v>
      </c>
    </row>
    <row r="882" spans="1:22" ht="36" x14ac:dyDescent="0.2">
      <c r="A882" s="41"/>
      <c r="B882" s="42"/>
      <c r="C882" s="9"/>
      <c r="D882" s="28"/>
      <c r="E882" s="28"/>
      <c r="F882" s="9"/>
      <c r="G882" s="28"/>
      <c r="H882" s="28"/>
      <c r="I882" s="28"/>
      <c r="J882" s="28"/>
      <c r="K882" s="28"/>
      <c r="L882" s="28"/>
      <c r="M882" s="11" t="s">
        <v>2024</v>
      </c>
      <c r="N882" s="4" t="s">
        <v>857</v>
      </c>
      <c r="O882" s="4" t="s">
        <v>865</v>
      </c>
      <c r="P882" s="4">
        <v>0.10100000000000001</v>
      </c>
      <c r="Q882" s="4">
        <v>1991</v>
      </c>
      <c r="R882" s="4" t="s">
        <v>221</v>
      </c>
      <c r="S882" s="9"/>
      <c r="T882" s="9"/>
      <c r="U882" s="9"/>
      <c r="V882" s="28" t="s">
        <v>1346</v>
      </c>
    </row>
    <row r="883" spans="1:22" ht="33.75" customHeight="1" x14ac:dyDescent="0.2">
      <c r="A883" s="41"/>
      <c r="B883" s="42"/>
      <c r="C883" s="9"/>
      <c r="D883" s="28"/>
      <c r="E883" s="28"/>
      <c r="F883" s="9"/>
      <c r="G883" s="28"/>
      <c r="H883" s="28"/>
      <c r="I883" s="28"/>
      <c r="J883" s="28"/>
      <c r="K883" s="3" t="s">
        <v>866</v>
      </c>
      <c r="L883" s="9" t="s">
        <v>454</v>
      </c>
      <c r="M883" s="39" t="s">
        <v>1949</v>
      </c>
      <c r="N883" s="40"/>
      <c r="O883" s="40"/>
      <c r="P883" s="40"/>
      <c r="Q883" s="40"/>
      <c r="R883" s="40"/>
      <c r="S883" s="9"/>
      <c r="T883" s="9"/>
      <c r="U883" s="9"/>
      <c r="V883" s="28" t="s">
        <v>1346</v>
      </c>
    </row>
    <row r="884" spans="1:22" ht="27.75" customHeight="1" x14ac:dyDescent="0.2">
      <c r="A884" s="41"/>
      <c r="B884" s="42"/>
      <c r="C884" s="9"/>
      <c r="D884" s="28"/>
      <c r="E884" s="28"/>
      <c r="F884" s="9"/>
      <c r="G884" s="28"/>
      <c r="H884" s="28"/>
      <c r="I884" s="28"/>
      <c r="J884" s="28"/>
      <c r="K884" s="28" t="s">
        <v>1042</v>
      </c>
      <c r="L884" s="9"/>
      <c r="M884" s="11" t="s">
        <v>2025</v>
      </c>
      <c r="N884" s="4" t="s">
        <v>867</v>
      </c>
      <c r="O884" s="4" t="s">
        <v>868</v>
      </c>
      <c r="P884" s="4">
        <v>8.5000000000000006E-2</v>
      </c>
      <c r="Q884" s="4">
        <v>1993</v>
      </c>
      <c r="R884" s="4" t="s">
        <v>871</v>
      </c>
      <c r="S884" s="9"/>
      <c r="T884" s="9"/>
      <c r="U884" s="9"/>
      <c r="V884" s="28" t="s">
        <v>1346</v>
      </c>
    </row>
    <row r="885" spans="1:22" ht="36" x14ac:dyDescent="0.2">
      <c r="A885" s="41"/>
      <c r="B885" s="42"/>
      <c r="C885" s="9"/>
      <c r="D885" s="28"/>
      <c r="E885" s="28"/>
      <c r="F885" s="9"/>
      <c r="G885" s="28"/>
      <c r="H885" s="28"/>
      <c r="I885" s="28"/>
      <c r="J885" s="28"/>
      <c r="L885" s="28"/>
      <c r="M885" s="11" t="s">
        <v>2026</v>
      </c>
      <c r="N885" s="4" t="s">
        <v>867</v>
      </c>
      <c r="O885" s="4" t="s">
        <v>868</v>
      </c>
      <c r="P885" s="4">
        <v>8.5000000000000006E-2</v>
      </c>
      <c r="Q885" s="4">
        <v>1993</v>
      </c>
      <c r="R885" s="4" t="s">
        <v>871</v>
      </c>
      <c r="S885" s="9"/>
      <c r="T885" s="9"/>
      <c r="U885" s="9"/>
      <c r="V885" s="28" t="s">
        <v>1346</v>
      </c>
    </row>
    <row r="886" spans="1:22" ht="36" x14ac:dyDescent="0.2">
      <c r="A886" s="41"/>
      <c r="B886" s="42"/>
      <c r="C886" s="9"/>
      <c r="D886" s="28"/>
      <c r="E886" s="28"/>
      <c r="F886" s="9"/>
      <c r="G886" s="28"/>
      <c r="H886" s="28"/>
      <c r="I886" s="28"/>
      <c r="J886" s="28"/>
      <c r="K886" s="28"/>
      <c r="L886" s="28"/>
      <c r="M886" s="11" t="s">
        <v>2027</v>
      </c>
      <c r="N886" s="4" t="s">
        <v>867</v>
      </c>
      <c r="O886" s="4" t="s">
        <v>869</v>
      </c>
      <c r="P886" s="4">
        <v>0.03</v>
      </c>
      <c r="Q886" s="4">
        <v>1993</v>
      </c>
      <c r="R886" s="4" t="s">
        <v>247</v>
      </c>
      <c r="S886" s="9"/>
      <c r="T886" s="9"/>
      <c r="U886" s="9"/>
      <c r="V886" s="28" t="s">
        <v>1346</v>
      </c>
    </row>
    <row r="887" spans="1:22" ht="36" x14ac:dyDescent="0.2">
      <c r="A887" s="41"/>
      <c r="B887" s="42"/>
      <c r="C887" s="9"/>
      <c r="D887" s="28"/>
      <c r="E887" s="28"/>
      <c r="F887" s="9"/>
      <c r="G887" s="28"/>
      <c r="H887" s="28"/>
      <c r="I887" s="28"/>
      <c r="J887" s="28"/>
      <c r="K887" s="28"/>
      <c r="L887" s="28"/>
      <c r="M887" s="11" t="s">
        <v>2028</v>
      </c>
      <c r="N887" s="4" t="s">
        <v>867</v>
      </c>
      <c r="O887" s="4" t="s">
        <v>869</v>
      </c>
      <c r="P887" s="4">
        <v>0.03</v>
      </c>
      <c r="Q887" s="4">
        <v>1993</v>
      </c>
      <c r="R887" s="4" t="s">
        <v>247</v>
      </c>
      <c r="S887" s="9"/>
      <c r="T887" s="9"/>
      <c r="U887" s="9"/>
      <c r="V887" s="28" t="s">
        <v>1346</v>
      </c>
    </row>
    <row r="888" spans="1:22" ht="36" x14ac:dyDescent="0.2">
      <c r="A888" s="41"/>
      <c r="B888" s="42"/>
      <c r="C888" s="9"/>
      <c r="D888" s="28"/>
      <c r="E888" s="28"/>
      <c r="F888" s="9"/>
      <c r="G888" s="28"/>
      <c r="H888" s="28"/>
      <c r="I888" s="28"/>
      <c r="J888" s="28"/>
      <c r="K888" s="28"/>
      <c r="L888" s="28"/>
      <c r="M888" s="11" t="s">
        <v>2029</v>
      </c>
      <c r="N888" s="4" t="s">
        <v>867</v>
      </c>
      <c r="O888" s="4" t="s">
        <v>870</v>
      </c>
      <c r="P888" s="4">
        <v>2.8000000000000001E-2</v>
      </c>
      <c r="Q888" s="4">
        <v>1993</v>
      </c>
      <c r="R888" s="4" t="s">
        <v>872</v>
      </c>
      <c r="S888" s="9"/>
      <c r="T888" s="9"/>
      <c r="U888" s="9"/>
      <c r="V888" s="28" t="s">
        <v>1346</v>
      </c>
    </row>
    <row r="889" spans="1:22" x14ac:dyDescent="0.2">
      <c r="A889" s="41"/>
      <c r="B889" s="42"/>
      <c r="C889" s="9"/>
      <c r="D889" s="28"/>
      <c r="E889" s="28"/>
      <c r="F889" s="9"/>
      <c r="G889" s="28"/>
      <c r="H889" s="28"/>
      <c r="I889" s="28"/>
      <c r="J889" s="28"/>
      <c r="K889" s="28"/>
      <c r="L889" s="28"/>
      <c r="M889" s="30"/>
      <c r="N889" s="9"/>
      <c r="O889" s="9"/>
      <c r="P889" s="9"/>
      <c r="Q889" s="9"/>
      <c r="R889" s="9"/>
      <c r="S889" s="9"/>
      <c r="T889" s="9"/>
      <c r="U889" s="9"/>
      <c r="V889" s="28" t="s">
        <v>1346</v>
      </c>
    </row>
    <row r="890" spans="1:22" ht="30" customHeight="1" x14ac:dyDescent="0.2">
      <c r="A890" s="41"/>
      <c r="B890" s="42"/>
      <c r="C890" s="9"/>
      <c r="D890" s="28"/>
      <c r="E890" s="28"/>
      <c r="F890" s="9"/>
      <c r="G890" s="28"/>
      <c r="H890" s="28"/>
      <c r="I890" s="28"/>
      <c r="J890" s="28"/>
      <c r="K890" s="3" t="s">
        <v>873</v>
      </c>
      <c r="L890" s="9" t="s">
        <v>246</v>
      </c>
      <c r="M890" s="39" t="s">
        <v>1950</v>
      </c>
      <c r="N890" s="40"/>
      <c r="O890" s="40"/>
      <c r="P890" s="40"/>
      <c r="Q890" s="40"/>
      <c r="R890" s="40"/>
      <c r="S890" s="9"/>
      <c r="T890" s="9"/>
      <c r="U890" s="9"/>
      <c r="V890" s="28" t="s">
        <v>1346</v>
      </c>
    </row>
    <row r="891" spans="1:22" ht="31.5" customHeight="1" x14ac:dyDescent="0.2">
      <c r="A891" s="41"/>
      <c r="B891" s="42"/>
      <c r="C891" s="9"/>
      <c r="D891" s="28"/>
      <c r="E891" s="28"/>
      <c r="F891" s="9"/>
      <c r="G891" s="28"/>
      <c r="H891" s="28"/>
      <c r="I891" s="28"/>
      <c r="J891" s="28"/>
      <c r="K891" s="28" t="s">
        <v>874</v>
      </c>
      <c r="L891" s="9"/>
      <c r="M891" s="11" t="s">
        <v>1913</v>
      </c>
      <c r="N891" s="4" t="s">
        <v>875</v>
      </c>
      <c r="O891" s="4" t="s">
        <v>876</v>
      </c>
      <c r="P891" s="4">
        <v>0.04</v>
      </c>
      <c r="Q891" s="12">
        <v>34304</v>
      </c>
      <c r="R891" s="4" t="s">
        <v>221</v>
      </c>
      <c r="S891" s="9"/>
      <c r="T891" s="9"/>
      <c r="U891" s="9"/>
      <c r="V891" s="28" t="s">
        <v>1346</v>
      </c>
    </row>
    <row r="892" spans="1:22" ht="36" x14ac:dyDescent="0.2">
      <c r="A892" s="41"/>
      <c r="B892" s="42"/>
      <c r="C892" s="9"/>
      <c r="D892" s="28"/>
      <c r="E892" s="28"/>
      <c r="F892" s="9"/>
      <c r="G892" s="28"/>
      <c r="H892" s="28"/>
      <c r="I892" s="28"/>
      <c r="J892" s="28"/>
      <c r="L892" s="28"/>
      <c r="M892" s="11" t="s">
        <v>2030</v>
      </c>
      <c r="N892" s="4" t="s">
        <v>875</v>
      </c>
      <c r="O892" s="4" t="s">
        <v>877</v>
      </c>
      <c r="P892" s="4">
        <v>0.13500000000000001</v>
      </c>
      <c r="Q892" s="4">
        <v>1993</v>
      </c>
      <c r="R892" s="4" t="s">
        <v>221</v>
      </c>
      <c r="S892" s="9"/>
      <c r="T892" s="9"/>
      <c r="U892" s="9"/>
      <c r="V892" s="28" t="s">
        <v>1346</v>
      </c>
    </row>
    <row r="893" spans="1:22" ht="36" x14ac:dyDescent="0.2">
      <c r="A893" s="41"/>
      <c r="B893" s="42"/>
      <c r="C893" s="9"/>
      <c r="D893" s="28"/>
      <c r="E893" s="28"/>
      <c r="F893" s="9"/>
      <c r="G893" s="28"/>
      <c r="H893" s="28"/>
      <c r="I893" s="28"/>
      <c r="J893" s="28"/>
      <c r="K893" s="28"/>
      <c r="L893" s="28"/>
      <c r="M893" s="11" t="s">
        <v>2031</v>
      </c>
      <c r="N893" s="4" t="s">
        <v>875</v>
      </c>
      <c r="O893" s="4" t="s">
        <v>877</v>
      </c>
      <c r="P893" s="4">
        <v>0.13500000000000001</v>
      </c>
      <c r="Q893" s="4">
        <v>1993</v>
      </c>
      <c r="R893" s="4" t="s">
        <v>221</v>
      </c>
      <c r="S893" s="9"/>
      <c r="T893" s="9"/>
      <c r="U893" s="9"/>
      <c r="V893" s="28" t="s">
        <v>1346</v>
      </c>
    </row>
    <row r="894" spans="1:22" ht="36" x14ac:dyDescent="0.2">
      <c r="A894" s="41"/>
      <c r="B894" s="42"/>
      <c r="C894" s="9"/>
      <c r="D894" s="28"/>
      <c r="E894" s="28"/>
      <c r="F894" s="9"/>
      <c r="G894" s="28"/>
      <c r="H894" s="28"/>
      <c r="I894" s="28"/>
      <c r="J894" s="28"/>
      <c r="K894" s="28"/>
      <c r="L894" s="28"/>
      <c r="M894" s="11" t="s">
        <v>2032</v>
      </c>
      <c r="N894" s="4" t="s">
        <v>875</v>
      </c>
      <c r="O894" s="4" t="s">
        <v>878</v>
      </c>
      <c r="P894" s="4">
        <v>5.2999999999999999E-2</v>
      </c>
      <c r="Q894" s="4">
        <v>1993</v>
      </c>
      <c r="R894" s="4" t="s">
        <v>221</v>
      </c>
      <c r="S894" s="9"/>
      <c r="T894" s="9"/>
      <c r="U894" s="9"/>
      <c r="V894" s="28" t="s">
        <v>1346</v>
      </c>
    </row>
    <row r="895" spans="1:22" ht="36" x14ac:dyDescent="0.2">
      <c r="A895" s="41"/>
      <c r="B895" s="42"/>
      <c r="C895" s="9"/>
      <c r="D895" s="28"/>
      <c r="E895" s="28"/>
      <c r="F895" s="9"/>
      <c r="G895" s="28"/>
      <c r="H895" s="28"/>
      <c r="I895" s="28"/>
      <c r="J895" s="28"/>
      <c r="K895" s="28"/>
      <c r="L895" s="28"/>
      <c r="M895" s="11" t="s">
        <v>2033</v>
      </c>
      <c r="N895" s="4" t="s">
        <v>875</v>
      </c>
      <c r="O895" s="4" t="s">
        <v>878</v>
      </c>
      <c r="P895" s="4">
        <v>5.2999999999999999E-2</v>
      </c>
      <c r="Q895" s="4">
        <v>1993</v>
      </c>
      <c r="R895" s="4" t="s">
        <v>221</v>
      </c>
      <c r="S895" s="9"/>
      <c r="T895" s="9"/>
      <c r="U895" s="9"/>
      <c r="V895" s="28" t="s">
        <v>1346</v>
      </c>
    </row>
    <row r="896" spans="1:22" ht="36" x14ac:dyDescent="0.2">
      <c r="A896" s="41"/>
      <c r="B896" s="42"/>
      <c r="C896" s="9"/>
      <c r="D896" s="28"/>
      <c r="E896" s="28"/>
      <c r="F896" s="9"/>
      <c r="G896" s="28"/>
      <c r="H896" s="28"/>
      <c r="I896" s="28"/>
      <c r="J896" s="28"/>
      <c r="K896" s="28"/>
      <c r="L896" s="28"/>
      <c r="M896" s="11" t="s">
        <v>2034</v>
      </c>
      <c r="N896" s="4" t="s">
        <v>875</v>
      </c>
      <c r="O896" s="4" t="s">
        <v>879</v>
      </c>
      <c r="P896" s="4">
        <v>5.2999999999999999E-2</v>
      </c>
      <c r="Q896" s="4">
        <v>1993</v>
      </c>
      <c r="R896" s="4" t="s">
        <v>221</v>
      </c>
      <c r="S896" s="9"/>
      <c r="T896" s="9"/>
      <c r="U896" s="9"/>
      <c r="V896" s="28" t="s">
        <v>1346</v>
      </c>
    </row>
    <row r="897" spans="1:22" ht="36" x14ac:dyDescent="0.2">
      <c r="A897" s="41"/>
      <c r="B897" s="42"/>
      <c r="C897" s="9"/>
      <c r="D897" s="28"/>
      <c r="E897" s="28"/>
      <c r="F897" s="9"/>
      <c r="G897" s="28"/>
      <c r="H897" s="28"/>
      <c r="I897" s="28"/>
      <c r="J897" s="28"/>
      <c r="K897" s="28"/>
      <c r="L897" s="28"/>
      <c r="M897" s="11" t="s">
        <v>2035</v>
      </c>
      <c r="N897" s="4" t="s">
        <v>875</v>
      </c>
      <c r="O897" s="4" t="s">
        <v>879</v>
      </c>
      <c r="P897" s="4">
        <v>5.2999999999999999E-2</v>
      </c>
      <c r="Q897" s="4">
        <v>1993</v>
      </c>
      <c r="R897" s="4" t="s">
        <v>221</v>
      </c>
      <c r="S897" s="9"/>
      <c r="T897" s="9"/>
      <c r="U897" s="9"/>
      <c r="V897" s="28" t="s">
        <v>1346</v>
      </c>
    </row>
    <row r="898" spans="1:22" ht="36" x14ac:dyDescent="0.2">
      <c r="A898" s="41"/>
      <c r="B898" s="42"/>
      <c r="C898" s="9"/>
      <c r="D898" s="28"/>
      <c r="E898" s="28"/>
      <c r="F898" s="9"/>
      <c r="G898" s="28"/>
      <c r="H898" s="28"/>
      <c r="I898" s="28"/>
      <c r="J898" s="28"/>
      <c r="K898" s="28"/>
      <c r="L898" s="28"/>
      <c r="M898" s="11" t="s">
        <v>2036</v>
      </c>
      <c r="N898" s="4" t="s">
        <v>875</v>
      </c>
      <c r="O898" s="4" t="s">
        <v>880</v>
      </c>
      <c r="P898" s="4">
        <v>8.5000000000000006E-2</v>
      </c>
      <c r="Q898" s="4">
        <v>1993</v>
      </c>
      <c r="R898" s="4" t="s">
        <v>221</v>
      </c>
      <c r="S898" s="9"/>
      <c r="T898" s="9"/>
      <c r="U898" s="9"/>
      <c r="V898" s="28" t="s">
        <v>1346</v>
      </c>
    </row>
    <row r="899" spans="1:22" ht="36" x14ac:dyDescent="0.2">
      <c r="A899" s="41"/>
      <c r="B899" s="42"/>
      <c r="C899" s="9"/>
      <c r="D899" s="28"/>
      <c r="E899" s="28"/>
      <c r="F899" s="9"/>
      <c r="G899" s="28"/>
      <c r="H899" s="28"/>
      <c r="I899" s="28"/>
      <c r="J899" s="28"/>
      <c r="K899" s="28"/>
      <c r="L899" s="28"/>
      <c r="M899" s="11" t="s">
        <v>2037</v>
      </c>
      <c r="N899" s="4" t="s">
        <v>875</v>
      </c>
      <c r="O899" s="4" t="s">
        <v>880</v>
      </c>
      <c r="P899" s="4">
        <v>8.5000000000000006E-2</v>
      </c>
      <c r="Q899" s="4">
        <v>1993</v>
      </c>
      <c r="R899" s="4" t="s">
        <v>221</v>
      </c>
      <c r="S899" s="9"/>
      <c r="T899" s="9"/>
      <c r="U899" s="9"/>
      <c r="V899" s="28" t="s">
        <v>1346</v>
      </c>
    </row>
    <row r="900" spans="1:22" ht="36" x14ac:dyDescent="0.2">
      <c r="A900" s="41"/>
      <c r="B900" s="42"/>
      <c r="C900" s="9"/>
      <c r="D900" s="28"/>
      <c r="E900" s="28"/>
      <c r="F900" s="9"/>
      <c r="G900" s="28"/>
      <c r="H900" s="28"/>
      <c r="I900" s="28"/>
      <c r="J900" s="28"/>
      <c r="K900" s="28"/>
      <c r="L900" s="28"/>
      <c r="M900" s="11" t="s">
        <v>2038</v>
      </c>
      <c r="N900" s="4" t="s">
        <v>875</v>
      </c>
      <c r="O900" s="4" t="s">
        <v>881</v>
      </c>
      <c r="P900" s="4">
        <v>0.04</v>
      </c>
      <c r="Q900" s="4">
        <v>1993</v>
      </c>
      <c r="R900" s="4" t="s">
        <v>221</v>
      </c>
      <c r="S900" s="9"/>
      <c r="T900" s="9"/>
      <c r="U900" s="9"/>
      <c r="V900" s="28" t="s">
        <v>1346</v>
      </c>
    </row>
    <row r="901" spans="1:22" ht="36" x14ac:dyDescent="0.2">
      <c r="A901" s="41"/>
      <c r="B901" s="42"/>
      <c r="C901" s="9"/>
      <c r="D901" s="28"/>
      <c r="E901" s="28"/>
      <c r="F901" s="9"/>
      <c r="G901" s="28"/>
      <c r="H901" s="28"/>
      <c r="I901" s="28"/>
      <c r="J901" s="28"/>
      <c r="K901" s="28"/>
      <c r="L901" s="28"/>
      <c r="M901" s="11" t="s">
        <v>2039</v>
      </c>
      <c r="N901" s="4" t="s">
        <v>875</v>
      </c>
      <c r="O901" s="4" t="s">
        <v>881</v>
      </c>
      <c r="P901" s="4">
        <v>0.04</v>
      </c>
      <c r="Q901" s="4">
        <v>1993</v>
      </c>
      <c r="R901" s="4" t="s">
        <v>221</v>
      </c>
      <c r="S901" s="9"/>
      <c r="T901" s="9"/>
      <c r="U901" s="9"/>
      <c r="V901" s="28" t="s">
        <v>1346</v>
      </c>
    </row>
    <row r="902" spans="1:22" ht="36" x14ac:dyDescent="0.2">
      <c r="A902" s="41"/>
      <c r="B902" s="42"/>
      <c r="C902" s="9"/>
      <c r="D902" s="28"/>
      <c r="E902" s="28"/>
      <c r="F902" s="9"/>
      <c r="G902" s="28"/>
      <c r="H902" s="28"/>
      <c r="I902" s="28"/>
      <c r="J902" s="28"/>
      <c r="K902" s="28"/>
      <c r="L902" s="28"/>
      <c r="M902" s="11" t="s">
        <v>2040</v>
      </c>
      <c r="N902" s="4" t="s">
        <v>875</v>
      </c>
      <c r="O902" s="4" t="s">
        <v>882</v>
      </c>
      <c r="P902" s="4">
        <v>4.7E-2</v>
      </c>
      <c r="Q902" s="4">
        <v>1993</v>
      </c>
      <c r="R902" s="4" t="s">
        <v>221</v>
      </c>
      <c r="S902" s="9"/>
      <c r="T902" s="9"/>
      <c r="U902" s="9"/>
      <c r="V902" s="28" t="s">
        <v>1346</v>
      </c>
    </row>
    <row r="903" spans="1:22" ht="36" x14ac:dyDescent="0.2">
      <c r="A903" s="41"/>
      <c r="B903" s="42"/>
      <c r="C903" s="9"/>
      <c r="D903" s="28"/>
      <c r="E903" s="28"/>
      <c r="F903" s="9"/>
      <c r="G903" s="28"/>
      <c r="H903" s="28"/>
      <c r="I903" s="28"/>
      <c r="J903" s="28"/>
      <c r="K903" s="28"/>
      <c r="L903" s="28"/>
      <c r="M903" s="11" t="s">
        <v>2041</v>
      </c>
      <c r="N903" s="4" t="s">
        <v>875</v>
      </c>
      <c r="O903" s="4" t="s">
        <v>882</v>
      </c>
      <c r="P903" s="4">
        <v>4.7E-2</v>
      </c>
      <c r="Q903" s="4">
        <v>1993</v>
      </c>
      <c r="R903" s="4" t="s">
        <v>221</v>
      </c>
      <c r="S903" s="9"/>
      <c r="T903" s="9"/>
      <c r="U903" s="9"/>
      <c r="V903" s="28" t="s">
        <v>1346</v>
      </c>
    </row>
    <row r="904" spans="1:22" ht="36" x14ac:dyDescent="0.2">
      <c r="A904" s="41"/>
      <c r="B904" s="42"/>
      <c r="C904" s="9"/>
      <c r="D904" s="28"/>
      <c r="E904" s="28"/>
      <c r="F904" s="9"/>
      <c r="G904" s="28"/>
      <c r="H904" s="28"/>
      <c r="I904" s="28"/>
      <c r="J904" s="28"/>
      <c r="K904" s="28"/>
      <c r="L904" s="28"/>
      <c r="M904" s="11" t="s">
        <v>2042</v>
      </c>
      <c r="N904" s="4" t="s">
        <v>875</v>
      </c>
      <c r="O904" s="4" t="s">
        <v>883</v>
      </c>
      <c r="P904" s="4">
        <v>6.0999999999999999E-2</v>
      </c>
      <c r="Q904" s="4">
        <v>1993</v>
      </c>
      <c r="R904" s="4" t="s">
        <v>394</v>
      </c>
      <c r="S904" s="9"/>
      <c r="T904" s="9"/>
      <c r="U904" s="9"/>
      <c r="V904" s="28" t="s">
        <v>1346</v>
      </c>
    </row>
    <row r="905" spans="1:22" ht="36" x14ac:dyDescent="0.2">
      <c r="A905" s="41"/>
      <c r="B905" s="42"/>
      <c r="C905" s="9"/>
      <c r="D905" s="28"/>
      <c r="E905" s="28"/>
      <c r="F905" s="9"/>
      <c r="G905" s="28"/>
      <c r="H905" s="28"/>
      <c r="I905" s="28"/>
      <c r="J905" s="28"/>
      <c r="K905" s="28"/>
      <c r="L905" s="28"/>
      <c r="M905" s="11" t="s">
        <v>2043</v>
      </c>
      <c r="N905" s="4" t="s">
        <v>875</v>
      </c>
      <c r="O905" s="4" t="s">
        <v>884</v>
      </c>
      <c r="P905" s="4">
        <v>1.4999999999999999E-2</v>
      </c>
      <c r="Q905" s="4">
        <v>1993</v>
      </c>
      <c r="R905" s="4" t="s">
        <v>517</v>
      </c>
      <c r="S905" s="9"/>
      <c r="T905" s="9"/>
      <c r="U905" s="9"/>
      <c r="V905" s="28" t="s">
        <v>1346</v>
      </c>
    </row>
    <row r="906" spans="1:22" ht="36" x14ac:dyDescent="0.2">
      <c r="A906" s="41"/>
      <c r="B906" s="42"/>
      <c r="C906" s="9"/>
      <c r="D906" s="28"/>
      <c r="E906" s="28"/>
      <c r="F906" s="9"/>
      <c r="G906" s="28"/>
      <c r="H906" s="28"/>
      <c r="I906" s="28"/>
      <c r="J906" s="28"/>
      <c r="K906" s="28"/>
      <c r="L906" s="28"/>
      <c r="M906" s="11" t="s">
        <v>2174</v>
      </c>
      <c r="N906" s="4" t="s">
        <v>875</v>
      </c>
      <c r="O906" s="4" t="s">
        <v>2175</v>
      </c>
      <c r="P906" s="4">
        <v>1.8540000000000001</v>
      </c>
      <c r="Q906" s="4">
        <v>2013</v>
      </c>
      <c r="R906" s="4" t="s">
        <v>2176</v>
      </c>
      <c r="S906" s="9"/>
      <c r="T906" s="9"/>
      <c r="U906" s="9"/>
      <c r="V906" s="28" t="s">
        <v>1346</v>
      </c>
    </row>
    <row r="907" spans="1:22" ht="36" x14ac:dyDescent="0.2">
      <c r="A907" s="41"/>
      <c r="B907" s="42"/>
      <c r="C907" s="9"/>
      <c r="D907" s="28"/>
      <c r="E907" s="28"/>
      <c r="F907" s="9"/>
      <c r="G907" s="28"/>
      <c r="H907" s="28"/>
      <c r="I907" s="28"/>
      <c r="J907" s="28"/>
      <c r="K907" s="28"/>
      <c r="L907" s="28"/>
      <c r="M907" s="11" t="s">
        <v>2266</v>
      </c>
      <c r="N907" s="4" t="s">
        <v>875</v>
      </c>
      <c r="O907" s="4" t="s">
        <v>2246</v>
      </c>
      <c r="P907" s="4">
        <v>0.34100000000000003</v>
      </c>
      <c r="Q907" s="4">
        <v>2015</v>
      </c>
      <c r="R907" s="4" t="s">
        <v>2247</v>
      </c>
      <c r="S907" s="9"/>
      <c r="T907" s="9"/>
      <c r="U907" s="9"/>
      <c r="V907" s="28" t="s">
        <v>1346</v>
      </c>
    </row>
    <row r="908" spans="1:22" ht="36" x14ac:dyDescent="0.2">
      <c r="A908" s="41"/>
      <c r="B908" s="42"/>
      <c r="C908" s="9"/>
      <c r="D908" s="28"/>
      <c r="E908" s="28"/>
      <c r="F908" s="9"/>
      <c r="G908" s="28"/>
      <c r="H908" s="28"/>
      <c r="I908" s="28"/>
      <c r="J908" s="28"/>
      <c r="K908" s="28"/>
      <c r="L908" s="28"/>
      <c r="M908" s="11" t="s">
        <v>2266</v>
      </c>
      <c r="N908" s="4" t="s">
        <v>875</v>
      </c>
      <c r="O908" s="4" t="s">
        <v>2246</v>
      </c>
      <c r="P908" s="4">
        <v>0.34100000000000003</v>
      </c>
      <c r="Q908" s="4">
        <v>2015</v>
      </c>
      <c r="R908" s="4" t="s">
        <v>2247</v>
      </c>
      <c r="S908" s="9"/>
      <c r="T908" s="9"/>
      <c r="U908" s="9"/>
      <c r="V908" s="28" t="s">
        <v>1346</v>
      </c>
    </row>
    <row r="909" spans="1:22" ht="30" customHeight="1" x14ac:dyDescent="0.2">
      <c r="A909" s="41"/>
      <c r="B909" s="42"/>
      <c r="C909" s="9"/>
      <c r="D909" s="28"/>
      <c r="E909" s="28"/>
      <c r="F909" s="9"/>
      <c r="G909" s="28"/>
      <c r="H909" s="28"/>
      <c r="I909" s="28"/>
      <c r="J909" s="28"/>
      <c r="K909" s="3" t="s">
        <v>885</v>
      </c>
      <c r="L909" s="9" t="s">
        <v>246</v>
      </c>
      <c r="M909" s="39" t="s">
        <v>1951</v>
      </c>
      <c r="N909" s="40"/>
      <c r="O909" s="40"/>
      <c r="P909" s="40"/>
      <c r="Q909" s="40"/>
      <c r="R909" s="40"/>
      <c r="S909" s="9"/>
      <c r="T909" s="9"/>
      <c r="U909" s="9"/>
      <c r="V909" s="28" t="s">
        <v>1346</v>
      </c>
    </row>
    <row r="910" spans="1:22" ht="36.75" customHeight="1" x14ac:dyDescent="0.2">
      <c r="A910" s="41"/>
      <c r="B910" s="42"/>
      <c r="C910" s="9"/>
      <c r="D910" s="28"/>
      <c r="E910" s="28"/>
      <c r="F910" s="9"/>
      <c r="G910" s="28"/>
      <c r="H910" s="28"/>
      <c r="I910" s="28"/>
      <c r="J910" s="28"/>
      <c r="K910" s="28" t="s">
        <v>886</v>
      </c>
      <c r="L910" s="9"/>
      <c r="M910" s="11" t="s">
        <v>2044</v>
      </c>
      <c r="N910" s="4" t="s">
        <v>887</v>
      </c>
      <c r="O910" s="4" t="s">
        <v>888</v>
      </c>
      <c r="P910" s="4">
        <v>7.0000000000000007E-2</v>
      </c>
      <c r="Q910" s="12">
        <v>34669</v>
      </c>
      <c r="R910" s="4" t="s">
        <v>893</v>
      </c>
      <c r="S910" s="9"/>
      <c r="T910" s="9"/>
      <c r="U910" s="9"/>
      <c r="V910" s="28" t="s">
        <v>1346</v>
      </c>
    </row>
    <row r="911" spans="1:22" ht="36" x14ac:dyDescent="0.2">
      <c r="A911" s="41"/>
      <c r="B911" s="42"/>
      <c r="C911" s="9"/>
      <c r="D911" s="28"/>
      <c r="E911" s="28"/>
      <c r="F911" s="9"/>
      <c r="G911" s="28"/>
      <c r="H911" s="28"/>
      <c r="I911" s="28"/>
      <c r="J911" s="28"/>
      <c r="L911" s="28"/>
      <c r="M911" s="11" t="s">
        <v>2045</v>
      </c>
      <c r="N911" s="4" t="s">
        <v>887</v>
      </c>
      <c r="O911" s="4" t="s">
        <v>889</v>
      </c>
      <c r="P911" s="4">
        <v>8.4000000000000005E-2</v>
      </c>
      <c r="Q911" s="12">
        <v>35947</v>
      </c>
      <c r="R911" s="4" t="s">
        <v>221</v>
      </c>
      <c r="S911" s="9"/>
      <c r="T911" s="9"/>
      <c r="U911" s="9"/>
      <c r="V911" s="28" t="s">
        <v>1346</v>
      </c>
    </row>
    <row r="912" spans="1:22" ht="36" x14ac:dyDescent="0.2">
      <c r="A912" s="41"/>
      <c r="B912" s="42"/>
      <c r="C912" s="9"/>
      <c r="D912" s="28"/>
      <c r="E912" s="28"/>
      <c r="F912" s="9"/>
      <c r="G912" s="28"/>
      <c r="H912" s="28"/>
      <c r="I912" s="28"/>
      <c r="J912" s="28"/>
      <c r="K912" s="28"/>
      <c r="L912" s="28"/>
      <c r="M912" s="11" t="s">
        <v>2046</v>
      </c>
      <c r="N912" s="4" t="s">
        <v>887</v>
      </c>
      <c r="O912" s="4" t="s">
        <v>889</v>
      </c>
      <c r="P912" s="4">
        <v>8.4000000000000005E-2</v>
      </c>
      <c r="Q912" s="4">
        <v>1994</v>
      </c>
      <c r="R912" s="4" t="s">
        <v>221</v>
      </c>
      <c r="S912" s="9"/>
      <c r="T912" s="9"/>
      <c r="U912" s="9"/>
      <c r="V912" s="28" t="s">
        <v>1346</v>
      </c>
    </row>
    <row r="913" spans="1:22" ht="36" x14ac:dyDescent="0.2">
      <c r="A913" s="41"/>
      <c r="B913" s="42"/>
      <c r="C913" s="9"/>
      <c r="D913" s="28"/>
      <c r="E913" s="28"/>
      <c r="F913" s="9"/>
      <c r="G913" s="28"/>
      <c r="H913" s="28"/>
      <c r="I913" s="28"/>
      <c r="J913" s="28"/>
      <c r="K913" s="28"/>
      <c r="L913" s="28"/>
      <c r="M913" s="11" t="s">
        <v>2047</v>
      </c>
      <c r="N913" s="4" t="s">
        <v>887</v>
      </c>
      <c r="O913" s="4" t="s">
        <v>890</v>
      </c>
      <c r="P913" s="4">
        <v>0.151</v>
      </c>
      <c r="Q913" s="4">
        <v>1994</v>
      </c>
      <c r="R913" s="4" t="s">
        <v>221</v>
      </c>
      <c r="S913" s="9"/>
      <c r="T913" s="9"/>
      <c r="U913" s="9"/>
      <c r="V913" s="28" t="s">
        <v>1346</v>
      </c>
    </row>
    <row r="914" spans="1:22" ht="36" x14ac:dyDescent="0.2">
      <c r="A914" s="41"/>
      <c r="B914" s="42"/>
      <c r="C914" s="9"/>
      <c r="D914" s="28"/>
      <c r="E914" s="28"/>
      <c r="F914" s="9"/>
      <c r="G914" s="28"/>
      <c r="H914" s="28"/>
      <c r="I914" s="28"/>
      <c r="J914" s="28"/>
      <c r="K914" s="28"/>
      <c r="L914" s="28"/>
      <c r="M914" s="11" t="s">
        <v>2048</v>
      </c>
      <c r="N914" s="4" t="s">
        <v>887</v>
      </c>
      <c r="O914" s="4" t="s">
        <v>890</v>
      </c>
      <c r="P914" s="4">
        <v>0.151</v>
      </c>
      <c r="Q914" s="4">
        <v>1994</v>
      </c>
      <c r="R914" s="4" t="s">
        <v>221</v>
      </c>
      <c r="S914" s="9"/>
      <c r="T914" s="9"/>
      <c r="U914" s="9"/>
      <c r="V914" s="28" t="s">
        <v>1346</v>
      </c>
    </row>
    <row r="915" spans="1:22" ht="36" x14ac:dyDescent="0.2">
      <c r="A915" s="41"/>
      <c r="B915" s="42"/>
      <c r="C915" s="9"/>
      <c r="D915" s="28"/>
      <c r="E915" s="28"/>
      <c r="F915" s="9"/>
      <c r="G915" s="28"/>
      <c r="H915" s="28"/>
      <c r="I915" s="28"/>
      <c r="J915" s="28"/>
      <c r="K915" s="28"/>
      <c r="L915" s="28"/>
      <c r="M915" s="11" t="s">
        <v>2049</v>
      </c>
      <c r="N915" s="4" t="s">
        <v>887</v>
      </c>
      <c r="O915" s="4" t="s">
        <v>891</v>
      </c>
      <c r="P915" s="4">
        <v>0.125</v>
      </c>
      <c r="Q915" s="4">
        <v>2004</v>
      </c>
      <c r="R915" s="4" t="s">
        <v>321</v>
      </c>
      <c r="S915" s="9"/>
      <c r="T915" s="9"/>
      <c r="U915" s="9"/>
      <c r="V915" s="28" t="s">
        <v>1346</v>
      </c>
    </row>
    <row r="916" spans="1:22" ht="36" x14ac:dyDescent="0.2">
      <c r="A916" s="41"/>
      <c r="B916" s="42"/>
      <c r="C916" s="9"/>
      <c r="D916" s="28"/>
      <c r="E916" s="28"/>
      <c r="F916" s="9"/>
      <c r="G916" s="28"/>
      <c r="H916" s="28"/>
      <c r="I916" s="28"/>
      <c r="J916" s="28"/>
      <c r="K916" s="28"/>
      <c r="L916" s="28"/>
      <c r="M916" s="11" t="s">
        <v>2050</v>
      </c>
      <c r="N916" s="4" t="s">
        <v>887</v>
      </c>
      <c r="O916" s="4" t="s">
        <v>892</v>
      </c>
      <c r="P916" s="4">
        <v>0.11</v>
      </c>
      <c r="Q916" s="4">
        <v>2004</v>
      </c>
      <c r="R916" s="4" t="s">
        <v>321</v>
      </c>
      <c r="S916" s="9"/>
      <c r="T916" s="9"/>
      <c r="U916" s="9"/>
      <c r="V916" s="28" t="s">
        <v>1346</v>
      </c>
    </row>
    <row r="917" spans="1:22" ht="36" x14ac:dyDescent="0.2">
      <c r="A917" s="41"/>
      <c r="B917" s="42"/>
      <c r="C917" s="9"/>
      <c r="D917" s="28"/>
      <c r="E917" s="28"/>
      <c r="F917" s="9"/>
      <c r="G917" s="28"/>
      <c r="H917" s="28"/>
      <c r="I917" s="28"/>
      <c r="J917" s="28"/>
      <c r="K917" s="28"/>
      <c r="L917" s="28"/>
      <c r="M917" s="11" t="s">
        <v>2156</v>
      </c>
      <c r="N917" s="4" t="s">
        <v>2155</v>
      </c>
      <c r="O917" s="4" t="s">
        <v>2154</v>
      </c>
      <c r="P917" s="4">
        <v>0.7</v>
      </c>
      <c r="Q917" s="4">
        <v>2012</v>
      </c>
      <c r="R917" s="4" t="s">
        <v>222</v>
      </c>
      <c r="S917" s="9"/>
      <c r="T917" s="9"/>
      <c r="U917" s="9"/>
      <c r="V917" s="28" t="s">
        <v>1346</v>
      </c>
    </row>
    <row r="918" spans="1:22" ht="18.75" customHeight="1" x14ac:dyDescent="0.2">
      <c r="A918" s="41"/>
      <c r="B918" s="42"/>
      <c r="C918" s="9"/>
      <c r="D918" s="28"/>
      <c r="E918" s="28"/>
      <c r="F918" s="9"/>
      <c r="G918" s="28"/>
      <c r="H918" s="28"/>
      <c r="I918" s="28"/>
      <c r="J918" s="28"/>
      <c r="K918" s="28"/>
      <c r="L918" s="28"/>
      <c r="M918" s="11" t="s">
        <v>2191</v>
      </c>
      <c r="N918" s="4" t="s">
        <v>1411</v>
      </c>
      <c r="O918" s="4" t="s">
        <v>2192</v>
      </c>
      <c r="P918" s="4">
        <v>0.51500000000000001</v>
      </c>
      <c r="Q918" s="4">
        <v>2013</v>
      </c>
      <c r="R918" s="4" t="s">
        <v>2193</v>
      </c>
      <c r="S918" s="9"/>
      <c r="T918" s="9"/>
      <c r="U918" s="9"/>
      <c r="V918" s="28" t="s">
        <v>1346</v>
      </c>
    </row>
    <row r="919" spans="1:22" x14ac:dyDescent="0.2">
      <c r="A919" s="41"/>
      <c r="B919" s="42"/>
      <c r="C919" s="9"/>
      <c r="D919" s="28"/>
      <c r="E919" s="28"/>
      <c r="F919" s="9"/>
      <c r="G919" s="28"/>
      <c r="H919" s="28"/>
      <c r="I919" s="28"/>
      <c r="J919" s="28"/>
      <c r="K919" s="28"/>
      <c r="L919" s="28"/>
      <c r="M919" s="11"/>
      <c r="N919" s="4"/>
      <c r="O919" s="4"/>
      <c r="P919" s="4"/>
      <c r="Q919" s="4"/>
      <c r="R919" s="4"/>
      <c r="S919" s="9"/>
      <c r="T919" s="9"/>
      <c r="U919" s="9"/>
      <c r="V919" s="28" t="s">
        <v>1346</v>
      </c>
    </row>
    <row r="920" spans="1:22" ht="20.25" customHeight="1" x14ac:dyDescent="0.2">
      <c r="A920" s="41"/>
      <c r="B920" s="42"/>
      <c r="C920" s="9"/>
      <c r="D920" s="28"/>
      <c r="E920" s="28"/>
      <c r="F920" s="9"/>
      <c r="G920" s="28"/>
      <c r="H920" s="28"/>
      <c r="I920" s="28"/>
      <c r="J920" s="28"/>
      <c r="K920" s="3" t="s">
        <v>1041</v>
      </c>
      <c r="L920" s="9">
        <v>250</v>
      </c>
      <c r="M920" s="11" t="s">
        <v>1601</v>
      </c>
      <c r="N920" s="4"/>
      <c r="O920" s="4"/>
      <c r="P920" s="4"/>
      <c r="Q920" s="4"/>
      <c r="R920" s="4"/>
      <c r="S920" s="9"/>
      <c r="T920" s="9"/>
      <c r="U920" s="9"/>
      <c r="V920" s="28" t="s">
        <v>1346</v>
      </c>
    </row>
    <row r="921" spans="1:22" ht="25.5" x14ac:dyDescent="0.2">
      <c r="A921" s="41"/>
      <c r="B921" s="42"/>
      <c r="C921" s="9"/>
      <c r="D921" s="28"/>
      <c r="E921" s="28"/>
      <c r="F921" s="9"/>
      <c r="G921" s="28"/>
      <c r="H921" s="9"/>
      <c r="I921" s="28"/>
      <c r="J921" s="28"/>
      <c r="K921" s="28" t="s">
        <v>1071</v>
      </c>
      <c r="L921" s="28"/>
      <c r="M921" s="11"/>
      <c r="N921" s="4"/>
      <c r="O921" s="4"/>
      <c r="P921" s="4"/>
      <c r="Q921" s="4"/>
      <c r="R921" s="4"/>
      <c r="S921" s="9"/>
      <c r="T921" s="9"/>
      <c r="U921" s="9"/>
      <c r="V921" s="28"/>
    </row>
    <row r="922" spans="1:22" x14ac:dyDescent="0.2">
      <c r="A922" s="41"/>
      <c r="B922" s="42"/>
      <c r="C922" s="9"/>
      <c r="D922" s="28"/>
      <c r="E922" s="28"/>
      <c r="F922" s="9"/>
      <c r="G922" s="28"/>
      <c r="H922" s="28"/>
      <c r="I922" s="28"/>
      <c r="J922" s="28"/>
      <c r="K922" s="28"/>
      <c r="L922" s="28"/>
      <c r="M922" s="11"/>
      <c r="N922" s="4"/>
      <c r="O922" s="4"/>
      <c r="P922" s="4"/>
      <c r="Q922" s="4"/>
      <c r="R922" s="4"/>
      <c r="S922" s="9"/>
      <c r="T922" s="9"/>
      <c r="U922" s="9"/>
      <c r="V922" s="28"/>
    </row>
    <row r="923" spans="1:22" x14ac:dyDescent="0.2">
      <c r="A923" s="41"/>
      <c r="B923" s="42"/>
      <c r="C923" s="9"/>
      <c r="D923" s="28"/>
      <c r="E923" s="28"/>
      <c r="F923" s="9"/>
      <c r="G923" s="28"/>
      <c r="H923" s="28"/>
      <c r="I923" s="28"/>
      <c r="J923" s="28"/>
      <c r="K923" s="28"/>
      <c r="L923" s="28"/>
      <c r="M923" s="11"/>
      <c r="N923" s="4"/>
      <c r="O923" s="4"/>
      <c r="P923" s="4"/>
      <c r="Q923" s="4"/>
      <c r="R923" s="4"/>
      <c r="S923" s="9"/>
      <c r="T923" s="9"/>
      <c r="U923" s="9"/>
      <c r="V923" s="28"/>
    </row>
    <row r="924" spans="1:22" x14ac:dyDescent="0.2">
      <c r="A924" s="41"/>
      <c r="B924" s="42"/>
      <c r="C924" s="9"/>
      <c r="D924" s="28"/>
      <c r="E924" s="28"/>
      <c r="F924" s="9"/>
      <c r="G924" s="28"/>
      <c r="H924" s="28"/>
      <c r="I924" s="28"/>
      <c r="J924" s="28"/>
      <c r="K924" s="9" t="s">
        <v>1043</v>
      </c>
      <c r="L924" s="9">
        <v>160</v>
      </c>
      <c r="M924" s="39"/>
      <c r="N924" s="40"/>
      <c r="O924" s="40"/>
      <c r="P924" s="40"/>
      <c r="Q924" s="40"/>
      <c r="R924" s="40"/>
      <c r="S924" s="40"/>
      <c r="T924" s="40"/>
      <c r="U924" s="40"/>
      <c r="V924" s="28" t="s">
        <v>1171</v>
      </c>
    </row>
    <row r="925" spans="1:22" ht="36" x14ac:dyDescent="0.2">
      <c r="A925" s="41"/>
      <c r="B925" s="42"/>
      <c r="C925" s="9"/>
      <c r="D925" s="28"/>
      <c r="E925" s="28"/>
      <c r="F925" s="9"/>
      <c r="G925" s="28"/>
      <c r="H925" s="28"/>
      <c r="I925" s="28"/>
      <c r="J925" s="28"/>
      <c r="K925" s="28" t="s">
        <v>1044</v>
      </c>
      <c r="L925" s="28"/>
      <c r="M925" s="11" t="s">
        <v>2051</v>
      </c>
      <c r="N925" s="4" t="s">
        <v>1080</v>
      </c>
      <c r="O925" s="4" t="s">
        <v>1084</v>
      </c>
      <c r="P925" s="4">
        <v>0.48</v>
      </c>
      <c r="Q925" s="4">
        <v>1968</v>
      </c>
      <c r="R925" s="4" t="s">
        <v>1045</v>
      </c>
      <c r="S925" s="9">
        <v>7</v>
      </c>
      <c r="T925" s="4">
        <v>7</v>
      </c>
      <c r="U925" s="4">
        <v>14</v>
      </c>
      <c r="V925" s="28"/>
    </row>
    <row r="926" spans="1:22" ht="24.75" customHeight="1" x14ac:dyDescent="0.2">
      <c r="A926" s="41"/>
      <c r="B926" s="42" t="s">
        <v>2177</v>
      </c>
      <c r="C926" s="9" t="s">
        <v>2178</v>
      </c>
      <c r="D926" s="28">
        <v>5.3</v>
      </c>
      <c r="E926" s="28">
        <v>2008</v>
      </c>
      <c r="F926" s="9" t="s">
        <v>2179</v>
      </c>
      <c r="G926" s="28"/>
      <c r="H926" s="28"/>
      <c r="I926" s="28"/>
      <c r="J926" s="28"/>
      <c r="K926" s="10" t="s">
        <v>2165</v>
      </c>
      <c r="L926" s="28" t="s">
        <v>404</v>
      </c>
      <c r="M926" s="30" t="s">
        <v>2267</v>
      </c>
      <c r="N926" s="9"/>
      <c r="O926" s="9"/>
      <c r="P926" s="9"/>
      <c r="Q926" s="9"/>
      <c r="R926" s="9"/>
      <c r="S926" s="9"/>
      <c r="T926" s="9"/>
      <c r="U926" s="9"/>
      <c r="V926" s="28" t="s">
        <v>1418</v>
      </c>
    </row>
    <row r="927" spans="1:22" ht="21" customHeight="1" x14ac:dyDescent="0.2">
      <c r="A927" s="41"/>
      <c r="B927" s="42" t="s">
        <v>2180</v>
      </c>
      <c r="C927" s="9" t="s">
        <v>2181</v>
      </c>
      <c r="D927" s="28">
        <v>1.7</v>
      </c>
      <c r="E927" s="28">
        <v>2008</v>
      </c>
      <c r="F927" s="9" t="s">
        <v>2173</v>
      </c>
      <c r="G927" s="28"/>
      <c r="H927" s="28"/>
      <c r="I927" s="28"/>
      <c r="J927" s="28"/>
      <c r="K927" s="46" t="s">
        <v>2167</v>
      </c>
      <c r="L927" s="46"/>
      <c r="M927" s="30"/>
      <c r="N927" s="9"/>
      <c r="O927" s="9"/>
      <c r="P927" s="9"/>
      <c r="Q927" s="9"/>
      <c r="R927" s="9"/>
      <c r="S927" s="9"/>
      <c r="T927" s="9"/>
      <c r="U927" s="9"/>
      <c r="V927" s="46"/>
    </row>
    <row r="928" spans="1:22" ht="21" customHeight="1" x14ac:dyDescent="0.2">
      <c r="A928" s="41"/>
      <c r="B928" s="42" t="s">
        <v>2182</v>
      </c>
      <c r="C928" s="9" t="s">
        <v>2183</v>
      </c>
      <c r="D928" s="28">
        <v>0.6</v>
      </c>
      <c r="E928" s="28">
        <v>2008</v>
      </c>
      <c r="F928" s="9" t="s">
        <v>2173</v>
      </c>
      <c r="G928" s="28"/>
      <c r="H928" s="28"/>
      <c r="I928" s="28"/>
      <c r="J928" s="28"/>
      <c r="K928" s="10" t="s">
        <v>2166</v>
      </c>
      <c r="L928" s="28" t="s">
        <v>935</v>
      </c>
      <c r="M928" s="30"/>
      <c r="N928" s="9"/>
      <c r="O928" s="9"/>
      <c r="P928" s="9"/>
      <c r="Q928" s="9"/>
      <c r="R928" s="9"/>
      <c r="S928" s="9"/>
      <c r="T928" s="9"/>
      <c r="U928" s="9"/>
      <c r="V928" s="28" t="s">
        <v>1418</v>
      </c>
    </row>
    <row r="929" spans="1:22" x14ac:dyDescent="0.2">
      <c r="A929" s="41"/>
      <c r="B929" s="42"/>
      <c r="C929" s="9"/>
      <c r="D929" s="28"/>
      <c r="E929" s="28"/>
      <c r="F929" s="9"/>
      <c r="G929" s="28"/>
      <c r="H929" s="28"/>
      <c r="I929" s="28"/>
      <c r="J929" s="28"/>
      <c r="K929" s="46" t="s">
        <v>2167</v>
      </c>
      <c r="L929" s="28"/>
      <c r="M929" s="30"/>
      <c r="N929" s="9"/>
      <c r="O929" s="9"/>
      <c r="P929" s="9"/>
      <c r="Q929" s="9"/>
      <c r="R929" s="9"/>
      <c r="S929" s="9"/>
      <c r="T929" s="9"/>
      <c r="U929" s="9"/>
      <c r="V929" s="28"/>
    </row>
    <row r="930" spans="1:22" ht="18" customHeight="1" x14ac:dyDescent="0.2">
      <c r="A930" s="41"/>
      <c r="B930" s="42" t="s">
        <v>2220</v>
      </c>
      <c r="C930" s="9" t="s">
        <v>2221</v>
      </c>
      <c r="D930" s="28">
        <v>0.18</v>
      </c>
      <c r="E930" s="28">
        <v>2010</v>
      </c>
      <c r="F930" s="9" t="s">
        <v>2173</v>
      </c>
      <c r="G930" s="28"/>
      <c r="H930" s="28"/>
      <c r="I930" s="28"/>
      <c r="J930" s="28"/>
      <c r="K930" s="3" t="s">
        <v>1058</v>
      </c>
      <c r="L930" s="9" t="s">
        <v>935</v>
      </c>
      <c r="M930" s="30" t="s">
        <v>2218</v>
      </c>
      <c r="N930" s="40"/>
      <c r="O930" s="40"/>
      <c r="P930" s="40"/>
      <c r="Q930" s="40"/>
      <c r="R930" s="40"/>
      <c r="S930" s="40"/>
      <c r="T930" s="40"/>
      <c r="U930" s="40"/>
      <c r="V930" s="46"/>
    </row>
    <row r="931" spans="1:22" x14ac:dyDescent="0.2">
      <c r="A931" s="41"/>
      <c r="B931" s="42"/>
      <c r="C931" s="9"/>
      <c r="D931" s="28"/>
      <c r="E931" s="28"/>
      <c r="F931" s="9"/>
      <c r="G931" s="28"/>
      <c r="H931" s="28"/>
      <c r="I931" s="28"/>
      <c r="J931" s="28"/>
      <c r="K931" s="9" t="s">
        <v>1059</v>
      </c>
      <c r="L931" s="28"/>
      <c r="M931" s="30" t="s">
        <v>2228</v>
      </c>
      <c r="N931" s="9" t="s">
        <v>1411</v>
      </c>
      <c r="O931" s="9" t="s">
        <v>2219</v>
      </c>
      <c r="P931" s="9">
        <v>1.02</v>
      </c>
      <c r="Q931" s="9">
        <v>2010</v>
      </c>
      <c r="R931" s="9"/>
      <c r="S931" s="9"/>
      <c r="T931" s="9"/>
      <c r="U931" s="9"/>
      <c r="V931" s="28" t="s">
        <v>1418</v>
      </c>
    </row>
    <row r="932" spans="1:22" x14ac:dyDescent="0.2">
      <c r="A932" s="41"/>
      <c r="B932" s="42"/>
      <c r="C932" s="9"/>
      <c r="D932" s="28"/>
      <c r="E932" s="28"/>
      <c r="F932" s="9"/>
      <c r="G932" s="28"/>
      <c r="H932" s="28"/>
      <c r="I932" s="28"/>
      <c r="J932" s="28"/>
      <c r="K932" s="9"/>
      <c r="L932" s="28"/>
      <c r="M932" s="30"/>
      <c r="N932" s="9"/>
      <c r="O932" s="9"/>
      <c r="P932" s="9"/>
      <c r="Q932" s="9"/>
      <c r="R932" s="9"/>
      <c r="S932" s="9"/>
      <c r="T932" s="9"/>
      <c r="U932" s="9"/>
      <c r="V932" s="28"/>
    </row>
    <row r="933" spans="1:22" x14ac:dyDescent="0.2">
      <c r="A933" s="43"/>
      <c r="B933" s="42"/>
      <c r="C933" s="9"/>
      <c r="D933" s="28"/>
      <c r="E933" s="28"/>
      <c r="F933" s="9"/>
      <c r="G933" s="28"/>
      <c r="H933" s="28"/>
      <c r="I933" s="28"/>
      <c r="J933" s="28"/>
      <c r="K933" s="28"/>
      <c r="L933" s="28"/>
      <c r="M933" s="30"/>
      <c r="N933" s="9"/>
      <c r="O933" s="9"/>
      <c r="P933" s="9"/>
      <c r="Q933" s="9"/>
      <c r="R933" s="9"/>
      <c r="S933" s="9"/>
      <c r="T933" s="9"/>
      <c r="U933" s="9"/>
      <c r="V933" s="28"/>
    </row>
    <row r="934" spans="1:22" ht="22.5" customHeight="1" x14ac:dyDescent="0.2">
      <c r="A934" s="41"/>
      <c r="B934" s="42" t="s">
        <v>2052</v>
      </c>
      <c r="C934" s="9" t="s">
        <v>1166</v>
      </c>
      <c r="D934" s="28">
        <v>0.26</v>
      </c>
      <c r="E934" s="28">
        <v>1981</v>
      </c>
      <c r="F934" s="9" t="s">
        <v>1045</v>
      </c>
      <c r="G934" s="28"/>
      <c r="H934" s="28" t="s">
        <v>1167</v>
      </c>
      <c r="I934" s="28">
        <v>1</v>
      </c>
      <c r="J934" s="28">
        <v>3</v>
      </c>
      <c r="K934" s="28"/>
      <c r="L934" s="28"/>
      <c r="M934" s="30"/>
      <c r="N934" s="9"/>
      <c r="O934" s="9"/>
      <c r="P934" s="9"/>
      <c r="Q934" s="9"/>
      <c r="R934" s="9"/>
      <c r="S934" s="9"/>
      <c r="T934" s="9"/>
      <c r="U934" s="9"/>
      <c r="V934" s="28"/>
    </row>
    <row r="935" spans="1:22" ht="21.75" customHeight="1" x14ac:dyDescent="0.2">
      <c r="A935" s="41"/>
      <c r="B935" s="42" t="s">
        <v>2053</v>
      </c>
      <c r="C935" s="9" t="s">
        <v>1168</v>
      </c>
      <c r="D935" s="28">
        <v>0.54</v>
      </c>
      <c r="E935" s="28">
        <v>1961</v>
      </c>
      <c r="F935" s="9" t="s">
        <v>0</v>
      </c>
      <c r="G935" s="28"/>
      <c r="H935" s="28"/>
      <c r="I935" s="28">
        <v>9</v>
      </c>
      <c r="J935" s="28">
        <v>9</v>
      </c>
      <c r="K935" s="28"/>
      <c r="L935" s="28"/>
      <c r="M935" s="30"/>
      <c r="N935" s="9"/>
      <c r="O935" s="9"/>
      <c r="P935" s="9"/>
      <c r="Q935" s="9"/>
      <c r="R935" s="9"/>
      <c r="S935" s="9"/>
      <c r="T935" s="9"/>
      <c r="U935" s="9"/>
      <c r="V935" s="28"/>
    </row>
    <row r="936" spans="1:22" x14ac:dyDescent="0.2">
      <c r="A936" s="41"/>
      <c r="B936" s="42"/>
      <c r="C936" s="9"/>
      <c r="D936" s="28"/>
      <c r="E936" s="28"/>
      <c r="F936" s="9"/>
      <c r="G936" s="28"/>
      <c r="H936" s="28"/>
      <c r="I936" s="28"/>
      <c r="J936" s="28"/>
      <c r="K936" s="28"/>
      <c r="L936" s="28"/>
      <c r="M936" s="30"/>
      <c r="N936" s="9"/>
      <c r="O936" s="9"/>
      <c r="P936" s="9"/>
      <c r="Q936" s="9"/>
      <c r="R936" s="9"/>
      <c r="S936" s="9"/>
      <c r="T936" s="9"/>
      <c r="U936" s="9"/>
      <c r="V936" s="28"/>
    </row>
    <row r="937" spans="1:22" x14ac:dyDescent="0.2">
      <c r="A937" s="41">
        <v>23</v>
      </c>
      <c r="B937" s="42"/>
      <c r="C937" s="22" t="s">
        <v>2164</v>
      </c>
      <c r="D937" s="28"/>
      <c r="E937" s="28"/>
      <c r="F937" s="9"/>
      <c r="G937" s="28"/>
      <c r="H937" s="28"/>
      <c r="I937" s="28"/>
      <c r="J937" s="28"/>
      <c r="K937" s="28"/>
      <c r="L937" s="28"/>
      <c r="M937" s="30"/>
      <c r="N937" s="9"/>
      <c r="O937" s="9"/>
      <c r="P937" s="9"/>
      <c r="Q937" s="9"/>
      <c r="R937" s="9"/>
      <c r="S937" s="9"/>
      <c r="T937" s="9"/>
      <c r="U937" s="9"/>
      <c r="V937" s="28"/>
    </row>
    <row r="938" spans="1:22" ht="37.5" customHeight="1" x14ac:dyDescent="0.2">
      <c r="A938" s="41"/>
      <c r="B938" s="42" t="s">
        <v>2054</v>
      </c>
      <c r="C938" s="9" t="s">
        <v>1169</v>
      </c>
      <c r="D938" s="28">
        <v>0.35</v>
      </c>
      <c r="E938" s="28">
        <v>1981</v>
      </c>
      <c r="F938" s="9" t="s">
        <v>1046</v>
      </c>
      <c r="G938" s="28"/>
      <c r="H938" s="28"/>
      <c r="I938" s="28">
        <v>4</v>
      </c>
      <c r="J938" s="28">
        <v>4</v>
      </c>
      <c r="K938" s="3" t="s">
        <v>1952</v>
      </c>
      <c r="L938" s="28">
        <v>100</v>
      </c>
      <c r="M938" s="30" t="s">
        <v>1953</v>
      </c>
      <c r="N938" s="9"/>
      <c r="O938" s="9"/>
      <c r="P938" s="9"/>
      <c r="Q938" s="9"/>
      <c r="R938" s="9"/>
      <c r="S938" s="9"/>
      <c r="T938" s="9"/>
      <c r="U938" s="9"/>
      <c r="V938" s="28" t="s">
        <v>1346</v>
      </c>
    </row>
    <row r="939" spans="1:22" ht="33.6" customHeight="1" x14ac:dyDescent="0.2">
      <c r="A939" s="41"/>
      <c r="B939" s="42"/>
      <c r="C939" s="9"/>
      <c r="D939" s="28"/>
      <c r="E939" s="28"/>
      <c r="F939" s="9"/>
      <c r="G939" s="28"/>
      <c r="H939" s="28"/>
      <c r="I939" s="28"/>
      <c r="J939" s="28"/>
      <c r="K939" s="28"/>
      <c r="L939" s="28"/>
      <c r="M939" s="30"/>
      <c r="N939" s="9"/>
      <c r="O939" s="9"/>
      <c r="P939" s="9"/>
      <c r="Q939" s="9"/>
      <c r="R939" s="9"/>
      <c r="S939" s="9"/>
      <c r="T939" s="9"/>
      <c r="U939" s="9"/>
      <c r="V939" s="28"/>
    </row>
    <row r="940" spans="1:22" x14ac:dyDescent="0.2">
      <c r="A940" s="41">
        <v>24</v>
      </c>
      <c r="B940" s="38"/>
      <c r="C940" s="847" t="s">
        <v>99</v>
      </c>
      <c r="D940" s="843"/>
      <c r="E940" s="843"/>
      <c r="F940" s="843"/>
      <c r="G940" s="843"/>
      <c r="H940" s="843"/>
      <c r="I940" s="843"/>
      <c r="J940" s="843"/>
      <c r="K940" s="843"/>
      <c r="L940" s="843"/>
      <c r="M940" s="30"/>
      <c r="N940" s="9"/>
      <c r="O940" s="9"/>
      <c r="P940" s="9"/>
      <c r="Q940" s="9"/>
      <c r="R940" s="9"/>
      <c r="S940" s="9"/>
      <c r="T940" s="9"/>
      <c r="U940" s="9"/>
      <c r="V940" s="28"/>
    </row>
    <row r="941" spans="1:22" ht="36" customHeight="1" x14ac:dyDescent="0.2">
      <c r="A941" s="37"/>
      <c r="B941" s="15" t="s">
        <v>2055</v>
      </c>
      <c r="C941" s="2" t="s">
        <v>100</v>
      </c>
      <c r="D941" s="2">
        <v>3.84</v>
      </c>
      <c r="E941" s="2">
        <v>1997</v>
      </c>
      <c r="F941" s="2" t="s">
        <v>98</v>
      </c>
      <c r="G941" s="2"/>
      <c r="H941" s="28"/>
      <c r="I941" s="28"/>
      <c r="J941" s="28"/>
      <c r="K941" s="3" t="s">
        <v>894</v>
      </c>
      <c r="L941" s="9" t="s">
        <v>454</v>
      </c>
      <c r="M941" s="39" t="s">
        <v>1954</v>
      </c>
      <c r="N941" s="40"/>
      <c r="O941" s="40"/>
      <c r="P941" s="40"/>
      <c r="Q941" s="40"/>
      <c r="R941" s="40"/>
      <c r="S941" s="9"/>
      <c r="T941" s="9"/>
      <c r="U941" s="9"/>
      <c r="V941" s="28" t="s">
        <v>1346</v>
      </c>
    </row>
    <row r="942" spans="1:22" ht="30.75" customHeight="1" x14ac:dyDescent="0.2">
      <c r="A942" s="41"/>
      <c r="B942" s="15" t="s">
        <v>2056</v>
      </c>
      <c r="C942" s="9" t="s">
        <v>101</v>
      </c>
      <c r="D942" s="9">
        <v>1.5</v>
      </c>
      <c r="E942" s="9">
        <v>1989</v>
      </c>
      <c r="F942" s="9" t="s">
        <v>70</v>
      </c>
      <c r="G942" s="2"/>
      <c r="H942" s="28"/>
      <c r="I942" s="28"/>
      <c r="J942" s="28"/>
      <c r="K942" s="28" t="s">
        <v>895</v>
      </c>
      <c r="L942" s="9"/>
      <c r="M942" s="11" t="s">
        <v>2064</v>
      </c>
      <c r="N942" s="4" t="s">
        <v>896</v>
      </c>
      <c r="O942" s="4" t="s">
        <v>897</v>
      </c>
      <c r="P942" s="4">
        <v>0.1</v>
      </c>
      <c r="Q942" s="12">
        <v>31747</v>
      </c>
      <c r="R942" s="4" t="s">
        <v>289</v>
      </c>
      <c r="S942" s="9"/>
      <c r="T942" s="9"/>
      <c r="U942" s="9"/>
      <c r="V942" s="28" t="s">
        <v>1346</v>
      </c>
    </row>
    <row r="943" spans="1:22" ht="36" x14ac:dyDescent="0.2">
      <c r="A943" s="41"/>
      <c r="B943" s="15" t="s">
        <v>2057</v>
      </c>
      <c r="C943" s="9" t="s">
        <v>214</v>
      </c>
      <c r="D943" s="9">
        <v>2.1</v>
      </c>
      <c r="E943" s="9">
        <v>1986</v>
      </c>
      <c r="F943" s="9" t="s">
        <v>59</v>
      </c>
      <c r="G943" s="9"/>
      <c r="H943" s="28"/>
      <c r="I943" s="28"/>
      <c r="J943" s="28"/>
      <c r="L943" s="28"/>
      <c r="M943" s="11" t="s">
        <v>2065</v>
      </c>
      <c r="N943" s="4" t="s">
        <v>896</v>
      </c>
      <c r="O943" s="4" t="s">
        <v>898</v>
      </c>
      <c r="P943" s="4">
        <v>8.5000000000000006E-2</v>
      </c>
      <c r="Q943" s="12">
        <v>31747</v>
      </c>
      <c r="R943" s="4" t="s">
        <v>221</v>
      </c>
      <c r="S943" s="9"/>
      <c r="T943" s="9"/>
      <c r="U943" s="9"/>
      <c r="V943" s="28" t="s">
        <v>1346</v>
      </c>
    </row>
    <row r="944" spans="1:22" ht="36" x14ac:dyDescent="0.2">
      <c r="A944" s="41"/>
      <c r="B944" s="15"/>
      <c r="C944" s="9"/>
      <c r="D944" s="9"/>
      <c r="E944" s="9"/>
      <c r="F944" s="9"/>
      <c r="G944" s="9"/>
      <c r="H944" s="28"/>
      <c r="I944" s="28"/>
      <c r="J944" s="28"/>
      <c r="K944" s="28"/>
      <c r="L944" s="28"/>
      <c r="M944" s="11" t="s">
        <v>2066</v>
      </c>
      <c r="N944" s="4" t="s">
        <v>896</v>
      </c>
      <c r="O944" s="4" t="s">
        <v>899</v>
      </c>
      <c r="P944" s="4">
        <v>0.13200000000000001</v>
      </c>
      <c r="Q944" s="12">
        <v>31747</v>
      </c>
      <c r="R944" s="4" t="s">
        <v>810</v>
      </c>
      <c r="S944" s="9"/>
      <c r="T944" s="9"/>
      <c r="U944" s="9"/>
      <c r="V944" s="28" t="s">
        <v>1346</v>
      </c>
    </row>
    <row r="945" spans="1:22" ht="32.450000000000003" customHeight="1" x14ac:dyDescent="0.2">
      <c r="A945" s="41"/>
      <c r="B945" s="15" t="s">
        <v>2058</v>
      </c>
      <c r="C945" s="2" t="s">
        <v>121</v>
      </c>
      <c r="D945" s="2">
        <v>0.71699999999999997</v>
      </c>
      <c r="E945" s="2">
        <v>1987</v>
      </c>
      <c r="F945" s="2" t="s">
        <v>88</v>
      </c>
      <c r="G945" s="9"/>
      <c r="H945" s="28"/>
      <c r="I945" s="28"/>
      <c r="J945" s="28"/>
      <c r="K945" s="28"/>
      <c r="L945" s="28"/>
      <c r="M945" s="11" t="s">
        <v>2067</v>
      </c>
      <c r="N945" s="4" t="s">
        <v>896</v>
      </c>
      <c r="O945" s="4" t="s">
        <v>900</v>
      </c>
      <c r="P945" s="4">
        <v>0.16</v>
      </c>
      <c r="Q945" s="12">
        <v>31747</v>
      </c>
      <c r="R945" s="4" t="s">
        <v>342</v>
      </c>
      <c r="S945" s="9"/>
      <c r="T945" s="9"/>
      <c r="U945" s="9"/>
      <c r="V945" s="28" t="s">
        <v>1346</v>
      </c>
    </row>
    <row r="946" spans="1:22" ht="24.6" customHeight="1" x14ac:dyDescent="0.2">
      <c r="A946" s="41"/>
      <c r="B946" s="15" t="s">
        <v>2059</v>
      </c>
      <c r="C946" s="2" t="s">
        <v>122</v>
      </c>
      <c r="D946" s="2">
        <v>0.44</v>
      </c>
      <c r="E946" s="2">
        <v>1987</v>
      </c>
      <c r="F946" s="2" t="s">
        <v>88</v>
      </c>
      <c r="G946" s="2"/>
      <c r="H946" s="28"/>
      <c r="I946" s="28"/>
      <c r="J946" s="28"/>
      <c r="K946" s="28"/>
      <c r="L946" s="28"/>
      <c r="M946" s="11" t="s">
        <v>2068</v>
      </c>
      <c r="N946" s="4" t="s">
        <v>896</v>
      </c>
      <c r="O946" s="4" t="s">
        <v>901</v>
      </c>
      <c r="P946" s="4">
        <v>6.0999999999999999E-2</v>
      </c>
      <c r="Q946" s="12">
        <v>31747</v>
      </c>
      <c r="R946" s="4" t="s">
        <v>342</v>
      </c>
      <c r="S946" s="9"/>
      <c r="T946" s="9"/>
      <c r="U946" s="9"/>
      <c r="V946" s="28" t="s">
        <v>1346</v>
      </c>
    </row>
    <row r="947" spans="1:22" ht="36" x14ac:dyDescent="0.2">
      <c r="A947" s="41"/>
      <c r="B947" s="15" t="s">
        <v>2060</v>
      </c>
      <c r="C947" s="2" t="s">
        <v>123</v>
      </c>
      <c r="D947" s="2">
        <v>0.62</v>
      </c>
      <c r="E947" s="2">
        <v>1986</v>
      </c>
      <c r="F947" s="2" t="s">
        <v>59</v>
      </c>
      <c r="G947" s="2"/>
      <c r="H947" s="28"/>
      <c r="I947" s="28"/>
      <c r="J947" s="28"/>
      <c r="K947" s="28"/>
      <c r="L947" s="28"/>
      <c r="M947" s="11" t="s">
        <v>2069</v>
      </c>
      <c r="N947" s="4" t="s">
        <v>896</v>
      </c>
      <c r="O947" s="4" t="s">
        <v>902</v>
      </c>
      <c r="P947" s="4">
        <v>0.18</v>
      </c>
      <c r="Q947" s="12">
        <v>31747</v>
      </c>
      <c r="R947" s="4" t="s">
        <v>221</v>
      </c>
      <c r="S947" s="9"/>
      <c r="T947" s="9"/>
      <c r="U947" s="9"/>
      <c r="V947" s="28" t="s">
        <v>1346</v>
      </c>
    </row>
    <row r="948" spans="1:22" ht="36" x14ac:dyDescent="0.2">
      <c r="A948" s="41"/>
      <c r="B948" s="15" t="s">
        <v>2150</v>
      </c>
      <c r="C948" s="2" t="s">
        <v>124</v>
      </c>
      <c r="D948" s="2">
        <v>0.28499999999999998</v>
      </c>
      <c r="E948" s="2">
        <v>1984</v>
      </c>
      <c r="F948" s="2" t="s">
        <v>59</v>
      </c>
      <c r="G948" s="2"/>
      <c r="H948" s="28"/>
      <c r="I948" s="28"/>
      <c r="J948" s="28"/>
      <c r="K948" s="28"/>
      <c r="L948" s="28"/>
      <c r="M948" s="11" t="s">
        <v>2070</v>
      </c>
      <c r="N948" s="4" t="s">
        <v>896</v>
      </c>
      <c r="O948" s="4" t="s">
        <v>903</v>
      </c>
      <c r="P948" s="4">
        <v>7.1999999999999995E-2</v>
      </c>
      <c r="Q948" s="12">
        <v>31747</v>
      </c>
      <c r="R948" s="4" t="s">
        <v>221</v>
      </c>
      <c r="S948" s="9"/>
      <c r="T948" s="9"/>
      <c r="U948" s="9"/>
      <c r="V948" s="28" t="s">
        <v>1346</v>
      </c>
    </row>
    <row r="949" spans="1:22" ht="29.45" customHeight="1" x14ac:dyDescent="0.2">
      <c r="A949" s="41"/>
      <c r="B949" s="15" t="s">
        <v>103</v>
      </c>
      <c r="C949" s="2" t="s">
        <v>125</v>
      </c>
      <c r="D949" s="2">
        <v>0.05</v>
      </c>
      <c r="E949" s="2">
        <v>2003</v>
      </c>
      <c r="F949" s="2" t="s">
        <v>59</v>
      </c>
      <c r="G949" s="2"/>
      <c r="H949" s="28"/>
      <c r="I949" s="28"/>
      <c r="J949" s="28"/>
      <c r="K949" s="28"/>
      <c r="L949" s="28"/>
      <c r="M949" s="11" t="s">
        <v>2071</v>
      </c>
      <c r="N949" s="4" t="s">
        <v>896</v>
      </c>
      <c r="O949" s="4" t="s">
        <v>904</v>
      </c>
      <c r="P949" s="4">
        <v>0.157</v>
      </c>
      <c r="Q949" s="12">
        <v>31747</v>
      </c>
      <c r="R949" s="4" t="s">
        <v>221</v>
      </c>
      <c r="S949" s="9"/>
      <c r="T949" s="9"/>
      <c r="U949" s="9"/>
      <c r="V949" s="28" t="s">
        <v>1346</v>
      </c>
    </row>
    <row r="950" spans="1:22" ht="36" x14ac:dyDescent="0.2">
      <c r="A950" s="41"/>
      <c r="B950" s="15" t="s">
        <v>2061</v>
      </c>
      <c r="C950" s="2" t="s">
        <v>126</v>
      </c>
      <c r="D950" s="2">
        <v>0.97</v>
      </c>
      <c r="E950" s="2">
        <v>1989</v>
      </c>
      <c r="F950" s="2" t="s">
        <v>70</v>
      </c>
      <c r="G950" s="2"/>
      <c r="H950" s="28"/>
      <c r="I950" s="28"/>
      <c r="J950" s="28"/>
      <c r="K950" s="28"/>
      <c r="L950" s="28"/>
      <c r="M950" s="11" t="s">
        <v>2072</v>
      </c>
      <c r="N950" s="4" t="s">
        <v>896</v>
      </c>
      <c r="O950" s="4" t="s">
        <v>905</v>
      </c>
      <c r="P950" s="4">
        <v>0.27600000000000002</v>
      </c>
      <c r="Q950" s="12">
        <v>32843</v>
      </c>
      <c r="R950" s="4" t="s">
        <v>394</v>
      </c>
      <c r="S950" s="9"/>
      <c r="T950" s="9"/>
      <c r="U950" s="9"/>
      <c r="V950" s="28" t="s">
        <v>1346</v>
      </c>
    </row>
    <row r="951" spans="1:22" ht="24.6" customHeight="1" x14ac:dyDescent="0.2">
      <c r="A951" s="41"/>
      <c r="B951" s="15" t="s">
        <v>2062</v>
      </c>
      <c r="C951" s="2" t="s">
        <v>127</v>
      </c>
      <c r="D951" s="2">
        <v>0.23200000000000001</v>
      </c>
      <c r="E951" s="2">
        <v>1992</v>
      </c>
      <c r="F951" s="2" t="s">
        <v>55</v>
      </c>
      <c r="G951" s="2"/>
      <c r="H951" s="28"/>
      <c r="I951" s="28"/>
      <c r="J951" s="28"/>
      <c r="K951" s="28"/>
      <c r="L951" s="28"/>
      <c r="M951" s="11" t="s">
        <v>2073</v>
      </c>
      <c r="N951" s="4" t="s">
        <v>896</v>
      </c>
      <c r="O951" s="4" t="s">
        <v>901</v>
      </c>
      <c r="P951" s="4">
        <v>6.0999999999999999E-2</v>
      </c>
      <c r="Q951" s="4">
        <v>1987</v>
      </c>
      <c r="R951" s="4" t="s">
        <v>342</v>
      </c>
      <c r="S951" s="9"/>
      <c r="T951" s="9"/>
      <c r="U951" s="9"/>
      <c r="V951" s="28" t="s">
        <v>1346</v>
      </c>
    </row>
    <row r="952" spans="1:22" ht="36" x14ac:dyDescent="0.2">
      <c r="A952" s="41"/>
      <c r="B952" s="15" t="s">
        <v>2063</v>
      </c>
      <c r="C952" s="2" t="s">
        <v>128</v>
      </c>
      <c r="D952" s="2">
        <v>0.20499999999999999</v>
      </c>
      <c r="E952" s="2">
        <v>1993</v>
      </c>
      <c r="F952" s="2" t="s">
        <v>55</v>
      </c>
      <c r="G952" s="2"/>
      <c r="H952" s="28"/>
      <c r="I952" s="28"/>
      <c r="J952" s="28"/>
      <c r="K952" s="28"/>
      <c r="L952" s="28"/>
      <c r="M952" s="11" t="s">
        <v>2074</v>
      </c>
      <c r="N952" s="4" t="s">
        <v>896</v>
      </c>
      <c r="O952" s="4" t="s">
        <v>906</v>
      </c>
      <c r="P952" s="4">
        <v>0.18</v>
      </c>
      <c r="Q952" s="4">
        <v>1983</v>
      </c>
      <c r="R952" s="4" t="s">
        <v>221</v>
      </c>
      <c r="S952" s="9"/>
      <c r="T952" s="9"/>
      <c r="U952" s="9"/>
      <c r="V952" s="28" t="s">
        <v>1346</v>
      </c>
    </row>
    <row r="953" spans="1:22" ht="36" x14ac:dyDescent="0.2">
      <c r="A953" s="41"/>
      <c r="B953" s="45"/>
      <c r="C953" s="40"/>
      <c r="D953" s="46"/>
      <c r="E953" s="46"/>
      <c r="F953" s="40"/>
      <c r="G953" s="2"/>
      <c r="H953" s="28"/>
      <c r="I953" s="28"/>
      <c r="J953" s="28"/>
      <c r="K953" s="28"/>
      <c r="L953" s="28"/>
      <c r="M953" s="11" t="s">
        <v>2075</v>
      </c>
      <c r="N953" s="4" t="s">
        <v>896</v>
      </c>
      <c r="O953" s="4" t="s">
        <v>907</v>
      </c>
      <c r="P953" s="4">
        <v>5.5E-2</v>
      </c>
      <c r="Q953" s="4">
        <v>1983</v>
      </c>
      <c r="R953" s="4" t="s">
        <v>445</v>
      </c>
      <c r="S953" s="9"/>
      <c r="T953" s="9"/>
      <c r="U953" s="9"/>
      <c r="V953" s="28" t="s">
        <v>1346</v>
      </c>
    </row>
    <row r="954" spans="1:22" ht="27" customHeight="1" x14ac:dyDescent="0.2">
      <c r="A954" s="41"/>
      <c r="B954" s="42"/>
      <c r="C954" s="9"/>
      <c r="D954" s="28"/>
      <c r="E954" s="28"/>
      <c r="F954" s="9"/>
      <c r="G954" s="28"/>
      <c r="H954" s="28"/>
      <c r="I954" s="28"/>
      <c r="J954" s="28"/>
      <c r="K954" s="3" t="s">
        <v>908</v>
      </c>
      <c r="L954" s="9" t="s">
        <v>506</v>
      </c>
      <c r="M954" s="39" t="s">
        <v>1955</v>
      </c>
      <c r="N954" s="40"/>
      <c r="O954" s="40"/>
      <c r="P954" s="40"/>
      <c r="Q954" s="40"/>
      <c r="R954" s="40"/>
      <c r="S954" s="9"/>
      <c r="T954" s="9"/>
      <c r="U954" s="9"/>
      <c r="V954" s="28" t="s">
        <v>1346</v>
      </c>
    </row>
    <row r="955" spans="1:22" ht="31.5" customHeight="1" x14ac:dyDescent="0.2">
      <c r="A955" s="41"/>
      <c r="B955" s="42"/>
      <c r="C955" s="9"/>
      <c r="D955" s="28"/>
      <c r="E955" s="28"/>
      <c r="F955" s="9"/>
      <c r="G955" s="28"/>
      <c r="H955" s="28"/>
      <c r="I955" s="28"/>
      <c r="J955" s="28"/>
      <c r="K955" s="28" t="s">
        <v>909</v>
      </c>
      <c r="L955" s="9"/>
      <c r="M955" s="11" t="s">
        <v>2076</v>
      </c>
      <c r="N955" s="4" t="s">
        <v>910</v>
      </c>
      <c r="O955" s="4" t="s">
        <v>911</v>
      </c>
      <c r="P955" s="4">
        <v>8.1000000000000003E-2</v>
      </c>
      <c r="Q955" s="12">
        <v>33939</v>
      </c>
      <c r="R955" s="4" t="s">
        <v>221</v>
      </c>
      <c r="S955" s="9"/>
      <c r="T955" s="9"/>
      <c r="U955" s="9"/>
      <c r="V955" s="28" t="s">
        <v>1346</v>
      </c>
    </row>
    <row r="956" spans="1:22" ht="36" x14ac:dyDescent="0.2">
      <c r="A956" s="41"/>
      <c r="B956" s="42"/>
      <c r="C956" s="9"/>
      <c r="D956" s="28"/>
      <c r="E956" s="28"/>
      <c r="F956" s="9"/>
      <c r="G956" s="28"/>
      <c r="H956" s="28"/>
      <c r="I956" s="28"/>
      <c r="J956" s="28"/>
      <c r="L956" s="28"/>
      <c r="M956" s="11" t="s">
        <v>2077</v>
      </c>
      <c r="N956" s="4" t="s">
        <v>910</v>
      </c>
      <c r="O956" s="4" t="s">
        <v>912</v>
      </c>
      <c r="P956" s="4">
        <v>9.6000000000000002E-2</v>
      </c>
      <c r="Q956" s="12">
        <v>33939</v>
      </c>
      <c r="R956" s="4" t="s">
        <v>517</v>
      </c>
      <c r="S956" s="9"/>
      <c r="T956" s="9"/>
      <c r="U956" s="9"/>
      <c r="V956" s="28" t="s">
        <v>1346</v>
      </c>
    </row>
    <row r="957" spans="1:22" ht="36" x14ac:dyDescent="0.2">
      <c r="A957" s="41"/>
      <c r="B957" s="42"/>
      <c r="C957" s="9"/>
      <c r="D957" s="28"/>
      <c r="E957" s="28"/>
      <c r="F957" s="9"/>
      <c r="G957" s="28"/>
      <c r="H957" s="28"/>
      <c r="I957" s="28"/>
      <c r="J957" s="28"/>
      <c r="K957" s="28"/>
      <c r="L957" s="28"/>
      <c r="M957" s="11" t="s">
        <v>2078</v>
      </c>
      <c r="N957" s="4" t="s">
        <v>910</v>
      </c>
      <c r="O957" s="4" t="s">
        <v>911</v>
      </c>
      <c r="P957" s="4">
        <v>8.1000000000000003E-2</v>
      </c>
      <c r="Q957" s="4">
        <v>1990</v>
      </c>
      <c r="R957" s="4" t="s">
        <v>221</v>
      </c>
      <c r="S957" s="9"/>
      <c r="T957" s="9"/>
      <c r="U957" s="9"/>
      <c r="V957" s="28" t="s">
        <v>1346</v>
      </c>
    </row>
    <row r="958" spans="1:22" ht="36" x14ac:dyDescent="0.2">
      <c r="A958" s="41"/>
      <c r="B958" s="42"/>
      <c r="C958" s="9"/>
      <c r="D958" s="28"/>
      <c r="E958" s="28"/>
      <c r="F958" s="9"/>
      <c r="G958" s="28"/>
      <c r="H958" s="28"/>
      <c r="I958" s="28"/>
      <c r="J958" s="28"/>
      <c r="K958" s="28"/>
      <c r="L958" s="28"/>
      <c r="M958" s="11" t="s">
        <v>2079</v>
      </c>
      <c r="N958" s="4" t="s">
        <v>910</v>
      </c>
      <c r="O958" s="4" t="s">
        <v>913</v>
      </c>
      <c r="P958" s="4">
        <v>9.6000000000000002E-2</v>
      </c>
      <c r="Q958" s="4">
        <v>1990</v>
      </c>
      <c r="R958" s="4" t="s">
        <v>221</v>
      </c>
      <c r="S958" s="9"/>
      <c r="T958" s="9"/>
      <c r="U958" s="9"/>
      <c r="V958" s="28" t="s">
        <v>1346</v>
      </c>
    </row>
    <row r="959" spans="1:22" ht="36" x14ac:dyDescent="0.2">
      <c r="A959" s="41"/>
      <c r="B959" s="42"/>
      <c r="C959" s="9"/>
      <c r="D959" s="28"/>
      <c r="E959" s="28"/>
      <c r="F959" s="9"/>
      <c r="G959" s="28"/>
      <c r="H959" s="28"/>
      <c r="I959" s="28"/>
      <c r="J959" s="28"/>
      <c r="K959" s="28"/>
      <c r="L959" s="28"/>
      <c r="M959" s="11" t="s">
        <v>2080</v>
      </c>
      <c r="N959" s="4" t="s">
        <v>910</v>
      </c>
      <c r="O959" s="4" t="s">
        <v>914</v>
      </c>
      <c r="P959" s="4">
        <v>5.0999999999999997E-2</v>
      </c>
      <c r="Q959" s="4">
        <v>1990</v>
      </c>
      <c r="R959" s="4" t="s">
        <v>221</v>
      </c>
      <c r="S959" s="9"/>
      <c r="T959" s="9"/>
      <c r="U959" s="9"/>
      <c r="V959" s="28" t="s">
        <v>1346</v>
      </c>
    </row>
    <row r="960" spans="1:22" ht="36" x14ac:dyDescent="0.2">
      <c r="A960" s="41"/>
      <c r="B960" s="42"/>
      <c r="C960" s="9"/>
      <c r="D960" s="28"/>
      <c r="E960" s="28"/>
      <c r="F960" s="9"/>
      <c r="G960" s="28"/>
      <c r="H960" s="28"/>
      <c r="I960" s="28"/>
      <c r="J960" s="28"/>
      <c r="K960" s="28"/>
      <c r="L960" s="28"/>
      <c r="M960" s="11" t="s">
        <v>2081</v>
      </c>
      <c r="N960" s="4" t="s">
        <v>910</v>
      </c>
      <c r="O960" s="4" t="s">
        <v>914</v>
      </c>
      <c r="P960" s="4">
        <v>5.0999999999999997E-2</v>
      </c>
      <c r="Q960" s="4">
        <v>1990</v>
      </c>
      <c r="R960" s="4" t="s">
        <v>221</v>
      </c>
      <c r="S960" s="9"/>
      <c r="T960" s="9"/>
      <c r="U960" s="9"/>
      <c r="V960" s="28" t="s">
        <v>1346</v>
      </c>
    </row>
    <row r="961" spans="1:22" ht="36" x14ac:dyDescent="0.2">
      <c r="A961" s="41"/>
      <c r="B961" s="42"/>
      <c r="C961" s="9"/>
      <c r="D961" s="28"/>
      <c r="E961" s="28"/>
      <c r="F961" s="9"/>
      <c r="G961" s="28"/>
      <c r="H961" s="28"/>
      <c r="I961" s="28"/>
      <c r="J961" s="28"/>
      <c r="K961" s="9"/>
      <c r="L961" s="9"/>
      <c r="M961" s="11" t="s">
        <v>2082</v>
      </c>
      <c r="N961" s="4" t="s">
        <v>910</v>
      </c>
      <c r="O961" s="4" t="s">
        <v>914</v>
      </c>
      <c r="P961" s="4">
        <v>5.0999999999999997E-2</v>
      </c>
      <c r="Q961" s="4">
        <v>1990</v>
      </c>
      <c r="R961" s="4" t="s">
        <v>289</v>
      </c>
      <c r="S961" s="9"/>
      <c r="T961" s="9"/>
      <c r="U961" s="9"/>
      <c r="V961" s="28" t="s">
        <v>1346</v>
      </c>
    </row>
    <row r="962" spans="1:22" ht="36" x14ac:dyDescent="0.2">
      <c r="A962" s="41"/>
      <c r="B962" s="42"/>
      <c r="C962" s="9"/>
      <c r="D962" s="28"/>
      <c r="E962" s="28"/>
      <c r="F962" s="9"/>
      <c r="G962" s="28"/>
      <c r="H962" s="28"/>
      <c r="I962" s="28"/>
      <c r="J962" s="28"/>
      <c r="K962" s="28"/>
      <c r="L962" s="28"/>
      <c r="M962" s="11" t="s">
        <v>2083</v>
      </c>
      <c r="N962" s="4" t="s">
        <v>910</v>
      </c>
      <c r="O962" s="4" t="s">
        <v>915</v>
      </c>
      <c r="P962" s="4">
        <v>0.05</v>
      </c>
      <c r="Q962" s="4">
        <v>1990</v>
      </c>
      <c r="R962" s="4" t="s">
        <v>221</v>
      </c>
      <c r="S962" s="9"/>
      <c r="T962" s="9"/>
      <c r="U962" s="9"/>
      <c r="V962" s="28" t="s">
        <v>1346</v>
      </c>
    </row>
    <row r="963" spans="1:22" ht="36" x14ac:dyDescent="0.2">
      <c r="A963" s="41"/>
      <c r="B963" s="42"/>
      <c r="C963" s="9"/>
      <c r="D963" s="28"/>
      <c r="E963" s="28"/>
      <c r="F963" s="9"/>
      <c r="G963" s="28"/>
      <c r="H963" s="28"/>
      <c r="I963" s="28"/>
      <c r="J963" s="28"/>
      <c r="K963" s="28"/>
      <c r="L963" s="28"/>
      <c r="M963" s="11" t="s">
        <v>2084</v>
      </c>
      <c r="N963" s="4" t="s">
        <v>910</v>
      </c>
      <c r="O963" s="4" t="s">
        <v>915</v>
      </c>
      <c r="P963" s="4">
        <v>0.05</v>
      </c>
      <c r="Q963" s="4">
        <v>1990</v>
      </c>
      <c r="R963" s="4" t="s">
        <v>289</v>
      </c>
      <c r="S963" s="9"/>
      <c r="T963" s="9"/>
      <c r="U963" s="9"/>
      <c r="V963" s="28" t="s">
        <v>1346</v>
      </c>
    </row>
    <row r="964" spans="1:22" ht="36" x14ac:dyDescent="0.2">
      <c r="A964" s="41"/>
      <c r="B964" s="42"/>
      <c r="C964" s="9"/>
      <c r="D964" s="28"/>
      <c r="E964" s="28"/>
      <c r="F964" s="9"/>
      <c r="G964" s="28"/>
      <c r="H964" s="28"/>
      <c r="I964" s="28"/>
      <c r="J964" s="28"/>
      <c r="K964" s="28"/>
      <c r="L964" s="28"/>
      <c r="M964" s="11" t="s">
        <v>2085</v>
      </c>
      <c r="N964" s="4" t="s">
        <v>910</v>
      </c>
      <c r="O964" s="4" t="s">
        <v>912</v>
      </c>
      <c r="P964" s="4">
        <v>0.11899999999999999</v>
      </c>
      <c r="Q964" s="4">
        <v>1990</v>
      </c>
      <c r="R964" s="4" t="s">
        <v>517</v>
      </c>
      <c r="S964" s="9"/>
      <c r="T964" s="9"/>
      <c r="U964" s="9"/>
      <c r="V964" s="28" t="s">
        <v>1346</v>
      </c>
    </row>
    <row r="965" spans="1:22" ht="36" x14ac:dyDescent="0.2">
      <c r="A965" s="41"/>
      <c r="B965" s="42"/>
      <c r="C965" s="9"/>
      <c r="D965" s="28"/>
      <c r="E965" s="28"/>
      <c r="F965" s="9"/>
      <c r="G965" s="28"/>
      <c r="H965" s="28"/>
      <c r="I965" s="28"/>
      <c r="J965" s="28"/>
      <c r="K965" s="28"/>
      <c r="L965" s="28"/>
      <c r="M965" s="11" t="s">
        <v>2086</v>
      </c>
      <c r="N965" s="4" t="s">
        <v>910</v>
      </c>
      <c r="O965" s="4" t="s">
        <v>916</v>
      </c>
      <c r="P965" s="4">
        <v>0.05</v>
      </c>
      <c r="Q965" s="4">
        <v>1990</v>
      </c>
      <c r="R965" s="4" t="s">
        <v>221</v>
      </c>
      <c r="S965" s="9"/>
      <c r="T965" s="9"/>
      <c r="U965" s="9"/>
      <c r="V965" s="28" t="s">
        <v>1346</v>
      </c>
    </row>
    <row r="966" spans="1:22" ht="36" x14ac:dyDescent="0.2">
      <c r="A966" s="41"/>
      <c r="B966" s="42"/>
      <c r="C966" s="9"/>
      <c r="D966" s="28"/>
      <c r="E966" s="28"/>
      <c r="F966" s="9"/>
      <c r="G966" s="28"/>
      <c r="H966" s="28"/>
      <c r="I966" s="28"/>
      <c r="J966" s="28"/>
      <c r="K966" s="28"/>
      <c r="L966" s="28"/>
      <c r="M966" s="11" t="s">
        <v>2087</v>
      </c>
      <c r="N966" s="4" t="s">
        <v>910</v>
      </c>
      <c r="O966" s="4" t="s">
        <v>916</v>
      </c>
      <c r="P966" s="4">
        <v>0.05</v>
      </c>
      <c r="Q966" s="4">
        <v>1990</v>
      </c>
      <c r="R966" s="4" t="s">
        <v>221</v>
      </c>
      <c r="S966" s="9"/>
      <c r="T966" s="9"/>
      <c r="U966" s="9"/>
      <c r="V966" s="28" t="s">
        <v>1346</v>
      </c>
    </row>
    <row r="967" spans="1:22" ht="36" x14ac:dyDescent="0.2">
      <c r="A967" s="41"/>
      <c r="B967" s="42"/>
      <c r="C967" s="9"/>
      <c r="D967" s="28"/>
      <c r="E967" s="28"/>
      <c r="F967" s="9"/>
      <c r="G967" s="28"/>
      <c r="H967" s="28"/>
      <c r="I967" s="28"/>
      <c r="J967" s="28"/>
      <c r="K967" s="28"/>
      <c r="L967" s="28"/>
      <c r="M967" s="11" t="s">
        <v>2088</v>
      </c>
      <c r="N967" s="4" t="s">
        <v>910</v>
      </c>
      <c r="O967" s="4" t="s">
        <v>917</v>
      </c>
      <c r="P967" s="4">
        <v>0.03</v>
      </c>
      <c r="Q967" s="4">
        <v>1990</v>
      </c>
      <c r="R967" s="4" t="s">
        <v>221</v>
      </c>
      <c r="S967" s="9"/>
      <c r="T967" s="9"/>
      <c r="U967" s="9"/>
      <c r="V967" s="28" t="s">
        <v>1346</v>
      </c>
    </row>
    <row r="968" spans="1:22" ht="36" x14ac:dyDescent="0.2">
      <c r="A968" s="41"/>
      <c r="B968" s="42"/>
      <c r="C968" s="9"/>
      <c r="D968" s="28"/>
      <c r="E968" s="28"/>
      <c r="F968" s="9"/>
      <c r="G968" s="28"/>
      <c r="H968" s="28"/>
      <c r="I968" s="28"/>
      <c r="J968" s="28"/>
      <c r="K968" s="28"/>
      <c r="L968" s="28"/>
      <c r="M968" s="11" t="s">
        <v>2089</v>
      </c>
      <c r="N968" s="4" t="s">
        <v>910</v>
      </c>
      <c r="O968" s="4" t="s">
        <v>917</v>
      </c>
      <c r="P968" s="4">
        <v>0.03</v>
      </c>
      <c r="Q968" s="4">
        <v>1990</v>
      </c>
      <c r="R968" s="4" t="s">
        <v>221</v>
      </c>
      <c r="S968" s="9"/>
      <c r="T968" s="9"/>
      <c r="U968" s="9"/>
      <c r="V968" s="28" t="s">
        <v>1346</v>
      </c>
    </row>
    <row r="969" spans="1:22" ht="36" x14ac:dyDescent="0.2">
      <c r="A969" s="41"/>
      <c r="B969" s="42"/>
      <c r="C969" s="9"/>
      <c r="D969" s="28"/>
      <c r="E969" s="28"/>
      <c r="F969" s="9"/>
      <c r="G969" s="28"/>
      <c r="H969" s="28"/>
      <c r="I969" s="28"/>
      <c r="J969" s="28"/>
      <c r="K969" s="28"/>
      <c r="L969" s="28"/>
      <c r="M969" s="11" t="s">
        <v>2090</v>
      </c>
      <c r="N969" s="4" t="s">
        <v>910</v>
      </c>
      <c r="O969" s="4" t="s">
        <v>918</v>
      </c>
      <c r="P969" s="4">
        <v>7.0000000000000007E-2</v>
      </c>
      <c r="Q969" s="4">
        <v>1990</v>
      </c>
      <c r="R969" s="4" t="s">
        <v>403</v>
      </c>
      <c r="S969" s="9"/>
      <c r="T969" s="9"/>
      <c r="U969" s="9"/>
      <c r="V969" s="28" t="s">
        <v>1346</v>
      </c>
    </row>
    <row r="970" spans="1:22" ht="36" x14ac:dyDescent="0.2">
      <c r="A970" s="41"/>
      <c r="B970" s="42"/>
      <c r="C970" s="9"/>
      <c r="D970" s="28"/>
      <c r="E970" s="28"/>
      <c r="F970" s="9"/>
      <c r="G970" s="28"/>
      <c r="H970" s="28"/>
      <c r="I970" s="28"/>
      <c r="J970" s="28"/>
      <c r="K970" s="28"/>
      <c r="L970" s="28"/>
      <c r="M970" s="11" t="s">
        <v>2091</v>
      </c>
      <c r="N970" s="4" t="s">
        <v>910</v>
      </c>
      <c r="O970" s="4" t="s">
        <v>918</v>
      </c>
      <c r="P970" s="4">
        <v>7.0000000000000007E-2</v>
      </c>
      <c r="Q970" s="4">
        <v>1990</v>
      </c>
      <c r="R970" s="4" t="s">
        <v>403</v>
      </c>
      <c r="S970" s="9"/>
      <c r="T970" s="9"/>
      <c r="U970" s="9"/>
      <c r="V970" s="28" t="s">
        <v>1346</v>
      </c>
    </row>
    <row r="971" spans="1:22" x14ac:dyDescent="0.2">
      <c r="A971" s="41"/>
      <c r="B971" s="42"/>
      <c r="C971" s="9"/>
      <c r="D971" s="28"/>
      <c r="E971" s="28"/>
      <c r="F971" s="9"/>
      <c r="G971" s="28"/>
      <c r="H971" s="28"/>
      <c r="I971" s="28"/>
      <c r="J971" s="28"/>
      <c r="K971" s="9" t="s">
        <v>1056</v>
      </c>
      <c r="L971" s="9">
        <v>400</v>
      </c>
      <c r="M971" s="30"/>
      <c r="N971" s="9"/>
      <c r="O971" s="9"/>
      <c r="P971" s="9"/>
      <c r="Q971" s="9"/>
      <c r="R971" s="9"/>
      <c r="S971" s="9"/>
      <c r="T971" s="9"/>
      <c r="U971" s="9"/>
      <c r="V971" s="28" t="s">
        <v>1007</v>
      </c>
    </row>
    <row r="972" spans="1:22" ht="25.5" x14ac:dyDescent="0.2">
      <c r="A972" s="41"/>
      <c r="B972" s="42"/>
      <c r="C972" s="9"/>
      <c r="D972" s="28"/>
      <c r="E972" s="28"/>
      <c r="F972" s="9"/>
      <c r="G972" s="28"/>
      <c r="H972" s="28"/>
      <c r="I972" s="28"/>
      <c r="J972" s="28"/>
      <c r="K972" s="28" t="s">
        <v>2092</v>
      </c>
      <c r="L972" s="28"/>
      <c r="M972" s="30"/>
      <c r="N972" s="9"/>
      <c r="O972" s="9"/>
      <c r="P972" s="9"/>
      <c r="Q972" s="9"/>
      <c r="R972" s="9"/>
      <c r="S972" s="9"/>
      <c r="T972" s="9"/>
      <c r="U972" s="9"/>
      <c r="V972" s="28"/>
    </row>
    <row r="973" spans="1:22" x14ac:dyDescent="0.2">
      <c r="A973" s="41"/>
      <c r="B973" s="42"/>
      <c r="C973" s="29" t="s">
        <v>2140</v>
      </c>
      <c r="D973" s="28"/>
      <c r="E973" s="28"/>
      <c r="F973" s="9"/>
      <c r="G973" s="28"/>
      <c r="H973" s="28"/>
      <c r="I973" s="28"/>
      <c r="J973" s="28"/>
      <c r="K973" s="28"/>
      <c r="L973" s="28"/>
      <c r="M973" s="30"/>
      <c r="N973" s="9"/>
      <c r="O973" s="9"/>
      <c r="P973" s="9"/>
      <c r="Q973" s="9"/>
      <c r="R973" s="9"/>
      <c r="S973" s="9"/>
      <c r="T973" s="9"/>
      <c r="U973" s="9"/>
      <c r="V973" s="28"/>
    </row>
    <row r="974" spans="1:22" ht="48.75" customHeight="1" x14ac:dyDescent="0.2">
      <c r="A974" s="41"/>
      <c r="B974" s="25" t="s">
        <v>2131</v>
      </c>
      <c r="C974" s="4" t="s">
        <v>2139</v>
      </c>
      <c r="D974" s="4">
        <v>9.1110000000000007</v>
      </c>
      <c r="E974" s="13">
        <v>2012</v>
      </c>
      <c r="F974" s="4" t="s">
        <v>2141</v>
      </c>
      <c r="G974" s="4"/>
      <c r="H974" s="28"/>
      <c r="I974" s="28"/>
      <c r="J974" s="28"/>
      <c r="K974" s="10" t="s">
        <v>2149</v>
      </c>
      <c r="L974" s="28" t="s">
        <v>404</v>
      </c>
      <c r="M974" s="30" t="s">
        <v>2136</v>
      </c>
      <c r="N974" s="40"/>
      <c r="O974" s="40"/>
      <c r="P974" s="9"/>
      <c r="Q974" s="9"/>
      <c r="R974" s="9"/>
      <c r="S974" s="9"/>
      <c r="T974" s="9"/>
      <c r="U974" s="9"/>
      <c r="V974" s="28" t="s">
        <v>1418</v>
      </c>
    </row>
    <row r="975" spans="1:22" ht="48.75" customHeight="1" x14ac:dyDescent="0.2">
      <c r="A975" s="41"/>
      <c r="B975" s="25"/>
      <c r="C975" s="4"/>
      <c r="D975" s="4"/>
      <c r="E975" s="13"/>
      <c r="F975" s="4"/>
      <c r="G975" s="4"/>
      <c r="H975" s="28"/>
      <c r="I975" s="28"/>
      <c r="J975" s="28"/>
      <c r="K975" s="10"/>
      <c r="L975" s="28"/>
      <c r="M975" s="30" t="s">
        <v>2288</v>
      </c>
      <c r="N975" s="9" t="s">
        <v>2276</v>
      </c>
      <c r="O975" s="9" t="s">
        <v>2287</v>
      </c>
      <c r="P975" s="9">
        <v>0.12</v>
      </c>
      <c r="Q975" s="9">
        <v>2016</v>
      </c>
      <c r="R975" s="9"/>
      <c r="S975" s="9"/>
      <c r="T975" s="9"/>
      <c r="U975" s="9"/>
      <c r="V975" s="28" t="s">
        <v>1418</v>
      </c>
    </row>
    <row r="976" spans="1:22" ht="28.5" customHeight="1" x14ac:dyDescent="0.2">
      <c r="A976" s="41"/>
      <c r="B976" s="25"/>
      <c r="C976" s="4"/>
      <c r="D976" s="4"/>
      <c r="E976" s="13"/>
      <c r="F976" s="4"/>
      <c r="G976" s="4"/>
      <c r="H976" s="28"/>
      <c r="I976" s="28"/>
      <c r="J976" s="28"/>
      <c r="K976" s="10"/>
      <c r="L976" s="28"/>
      <c r="M976" s="30" t="s">
        <v>2288</v>
      </c>
      <c r="N976" s="9" t="s">
        <v>2276</v>
      </c>
      <c r="O976" s="9" t="s">
        <v>2287</v>
      </c>
      <c r="P976" s="9">
        <v>0.12</v>
      </c>
      <c r="Q976" s="9">
        <v>2016</v>
      </c>
      <c r="R976" s="9"/>
      <c r="S976" s="9"/>
      <c r="T976" s="9"/>
      <c r="U976" s="9"/>
      <c r="V976" s="28"/>
    </row>
    <row r="977" spans="1:22" ht="39.75" customHeight="1" x14ac:dyDescent="0.2">
      <c r="A977" s="41"/>
      <c r="B977" s="25" t="s">
        <v>2132</v>
      </c>
      <c r="C977" s="4" t="s">
        <v>2137</v>
      </c>
      <c r="D977" s="4">
        <v>6.65</v>
      </c>
      <c r="E977" s="13">
        <v>2012</v>
      </c>
      <c r="F977" s="4" t="s">
        <v>2141</v>
      </c>
      <c r="G977" s="4"/>
      <c r="H977" s="28"/>
      <c r="I977" s="28"/>
      <c r="J977" s="28"/>
      <c r="K977" s="10" t="s">
        <v>2168</v>
      </c>
      <c r="L977" s="28" t="s">
        <v>404</v>
      </c>
      <c r="M977" s="44" t="s">
        <v>2229</v>
      </c>
      <c r="N977" s="40"/>
      <c r="O977" s="40"/>
      <c r="P977" s="40"/>
      <c r="Q977" s="40"/>
      <c r="R977" s="40"/>
      <c r="S977" s="40"/>
      <c r="T977" s="40"/>
      <c r="U977" s="40"/>
      <c r="V977" s="28" t="s">
        <v>1418</v>
      </c>
    </row>
    <row r="978" spans="1:22" ht="39.75" customHeight="1" x14ac:dyDescent="0.2">
      <c r="A978" s="41"/>
      <c r="B978" s="25" t="s">
        <v>2188</v>
      </c>
      <c r="C978" s="4" t="s">
        <v>2189</v>
      </c>
      <c r="D978" s="4">
        <v>0.22700000000000001</v>
      </c>
      <c r="E978" s="13">
        <v>2013</v>
      </c>
      <c r="F978" s="4" t="s">
        <v>2190</v>
      </c>
      <c r="G978" s="4"/>
      <c r="H978" s="28"/>
      <c r="I978" s="28"/>
      <c r="J978" s="28"/>
      <c r="K978" s="28"/>
      <c r="L978" s="28"/>
      <c r="M978" s="30" t="s">
        <v>2184</v>
      </c>
      <c r="N978" s="4" t="s">
        <v>2185</v>
      </c>
      <c r="O978" s="9" t="s">
        <v>2186</v>
      </c>
      <c r="P978" s="9">
        <v>0.308</v>
      </c>
      <c r="Q978" s="9">
        <v>2013</v>
      </c>
      <c r="R978" s="9" t="s">
        <v>2187</v>
      </c>
      <c r="S978" s="9"/>
      <c r="T978" s="9"/>
      <c r="U978" s="9"/>
      <c r="V978" s="28" t="s">
        <v>1418</v>
      </c>
    </row>
    <row r="979" spans="1:22" ht="42.75" customHeight="1" x14ac:dyDescent="0.2">
      <c r="A979" s="41"/>
      <c r="B979" s="45"/>
      <c r="C979" s="40"/>
      <c r="D979" s="46"/>
      <c r="E979" s="46"/>
      <c r="F979" s="40"/>
      <c r="G979" s="4"/>
      <c r="H979" s="28"/>
      <c r="I979" s="28"/>
      <c r="J979" s="28"/>
      <c r="K979" s="28"/>
      <c r="L979" s="28"/>
      <c r="M979" s="30" t="s">
        <v>2251</v>
      </c>
      <c r="N979" s="31" t="s">
        <v>2185</v>
      </c>
      <c r="O979" s="9" t="s">
        <v>2261</v>
      </c>
      <c r="P979" s="9">
        <v>0.51100000000000001</v>
      </c>
      <c r="Q979" s="9">
        <v>2015</v>
      </c>
      <c r="R979" s="9" t="s">
        <v>2240</v>
      </c>
      <c r="S979" s="9"/>
      <c r="T979" s="9"/>
      <c r="U979" s="9"/>
      <c r="V979" s="28" t="s">
        <v>1418</v>
      </c>
    </row>
    <row r="980" spans="1:22" ht="42.75" customHeight="1" x14ac:dyDescent="0.2">
      <c r="A980" s="41"/>
      <c r="B980" s="50"/>
      <c r="C980" s="40"/>
      <c r="D980" s="46"/>
      <c r="E980" s="46"/>
      <c r="F980" s="40"/>
      <c r="G980" s="4"/>
      <c r="H980" s="28"/>
      <c r="I980" s="28"/>
      <c r="J980" s="28"/>
      <c r="K980" s="28"/>
      <c r="L980" s="28"/>
      <c r="M980" s="30" t="s">
        <v>2252</v>
      </c>
      <c r="N980" s="31" t="s">
        <v>2185</v>
      </c>
      <c r="O980" s="9" t="s">
        <v>2262</v>
      </c>
      <c r="P980" s="9">
        <v>0.622</v>
      </c>
      <c r="Q980" s="9">
        <v>2015</v>
      </c>
      <c r="R980" s="9" t="s">
        <v>2240</v>
      </c>
      <c r="S980" s="9"/>
      <c r="T980" s="9"/>
      <c r="U980" s="9"/>
      <c r="V980" s="28" t="s">
        <v>1418</v>
      </c>
    </row>
    <row r="981" spans="1:22" ht="42.75" customHeight="1" x14ac:dyDescent="0.2">
      <c r="A981" s="41"/>
      <c r="B981" s="50"/>
      <c r="C981" s="40"/>
      <c r="D981" s="46"/>
      <c r="E981" s="46"/>
      <c r="F981" s="40"/>
      <c r="G981" s="4"/>
      <c r="H981" s="28"/>
      <c r="I981" s="28"/>
      <c r="J981" s="28"/>
      <c r="K981" s="28"/>
      <c r="L981" s="28"/>
      <c r="M981" s="30" t="s">
        <v>2253</v>
      </c>
      <c r="N981" s="31" t="s">
        <v>2185</v>
      </c>
      <c r="O981" s="9" t="s">
        <v>2263</v>
      </c>
      <c r="P981" s="9">
        <v>0.104</v>
      </c>
      <c r="Q981" s="9">
        <v>2015</v>
      </c>
      <c r="R981" s="9" t="s">
        <v>2240</v>
      </c>
      <c r="S981" s="9"/>
      <c r="T981" s="9"/>
      <c r="U981" s="9"/>
      <c r="V981" s="28" t="s">
        <v>1418</v>
      </c>
    </row>
    <row r="982" spans="1:22" ht="42.75" customHeight="1" x14ac:dyDescent="0.2">
      <c r="A982" s="41"/>
      <c r="B982" s="50"/>
      <c r="C982" s="40"/>
      <c r="D982" s="46"/>
      <c r="E982" s="46"/>
      <c r="F982" s="40"/>
      <c r="G982" s="4"/>
      <c r="H982" s="28"/>
      <c r="I982" s="28"/>
      <c r="J982" s="28"/>
      <c r="K982" s="28"/>
      <c r="L982" s="28"/>
      <c r="M982" s="30" t="s">
        <v>2253</v>
      </c>
      <c r="N982" s="31" t="s">
        <v>2185</v>
      </c>
      <c r="O982" s="9" t="s">
        <v>2263</v>
      </c>
      <c r="P982" s="9">
        <v>0.104</v>
      </c>
      <c r="Q982" s="9">
        <v>2015</v>
      </c>
      <c r="R982" s="9" t="s">
        <v>2240</v>
      </c>
      <c r="S982" s="9"/>
      <c r="T982" s="9"/>
      <c r="U982" s="9"/>
      <c r="V982" s="28" t="s">
        <v>1418</v>
      </c>
    </row>
    <row r="983" spans="1:22" ht="33" customHeight="1" x14ac:dyDescent="0.2">
      <c r="A983" s="41"/>
      <c r="B983" s="50"/>
      <c r="C983" s="40"/>
      <c r="D983" s="46"/>
      <c r="E983" s="46"/>
      <c r="F983" s="40"/>
      <c r="G983" s="4"/>
      <c r="H983" s="28"/>
      <c r="I983" s="28"/>
      <c r="J983" s="28"/>
      <c r="K983" s="3" t="s">
        <v>2292</v>
      </c>
      <c r="L983" s="28" t="s">
        <v>935</v>
      </c>
      <c r="M983" s="30"/>
      <c r="N983" s="31"/>
      <c r="O983" s="9"/>
      <c r="P983" s="9"/>
      <c r="Q983" s="9"/>
      <c r="R983" s="9"/>
      <c r="S983" s="9"/>
      <c r="T983" s="9"/>
      <c r="U983" s="9"/>
      <c r="V983" s="28" t="s">
        <v>1418</v>
      </c>
    </row>
    <row r="984" spans="1:22" ht="42.75" customHeight="1" x14ac:dyDescent="0.2">
      <c r="A984" s="41"/>
      <c r="B984" s="50"/>
      <c r="C984" s="40"/>
      <c r="D984" s="46"/>
      <c r="E984" s="46"/>
      <c r="F984" s="40"/>
      <c r="G984" s="4"/>
      <c r="H984" s="28"/>
      <c r="I984" s="28"/>
      <c r="J984" s="28"/>
      <c r="K984" s="3" t="s">
        <v>2296</v>
      </c>
      <c r="L984" s="28" t="s">
        <v>2297</v>
      </c>
      <c r="M984" s="30"/>
      <c r="N984" s="31"/>
      <c r="O984" s="9"/>
      <c r="P984" s="9"/>
      <c r="Q984" s="9"/>
      <c r="R984" s="9"/>
      <c r="S984" s="9"/>
      <c r="T984" s="9"/>
      <c r="U984" s="9"/>
      <c r="V984" s="28" t="s">
        <v>1418</v>
      </c>
    </row>
    <row r="985" spans="1:22" x14ac:dyDescent="0.2">
      <c r="A985" s="41"/>
      <c r="B985" s="25"/>
      <c r="C985" s="3" t="s">
        <v>2222</v>
      </c>
      <c r="D985" s="4"/>
      <c r="E985" s="13"/>
      <c r="F985" s="4"/>
      <c r="G985" s="4"/>
      <c r="H985" s="28"/>
      <c r="I985" s="28"/>
      <c r="J985" s="28"/>
      <c r="K985" s="9"/>
      <c r="L985" s="9"/>
      <c r="M985" s="30"/>
      <c r="N985" s="9"/>
      <c r="O985" s="9"/>
      <c r="P985" s="9"/>
      <c r="Q985" s="9"/>
      <c r="R985" s="9"/>
      <c r="S985" s="9"/>
      <c r="T985" s="9"/>
      <c r="U985" s="9"/>
      <c r="V985" s="28"/>
    </row>
    <row r="986" spans="1:22" x14ac:dyDescent="0.2">
      <c r="A986" s="41"/>
      <c r="B986" s="25" t="s">
        <v>2223</v>
      </c>
      <c r="C986" s="4" t="s">
        <v>2224</v>
      </c>
      <c r="D986" s="4">
        <v>2.65</v>
      </c>
      <c r="E986" s="13">
        <v>2010</v>
      </c>
      <c r="F986" s="4" t="s">
        <v>2142</v>
      </c>
      <c r="G986" s="4"/>
      <c r="H986" s="28"/>
      <c r="I986" s="28"/>
      <c r="J986" s="28"/>
      <c r="K986" s="9"/>
      <c r="L986" s="9"/>
      <c r="M986" s="30"/>
      <c r="N986" s="9"/>
      <c r="O986" s="9"/>
      <c r="P986" s="9"/>
      <c r="Q986" s="9"/>
      <c r="R986" s="9"/>
      <c r="S986" s="9"/>
      <c r="T986" s="9"/>
      <c r="U986" s="9"/>
      <c r="V986" s="28" t="s">
        <v>1418</v>
      </c>
    </row>
    <row r="987" spans="1:22" x14ac:dyDescent="0.2">
      <c r="A987" s="46"/>
      <c r="B987" s="45"/>
      <c r="C987" s="40"/>
      <c r="D987" s="46"/>
      <c r="E987" s="46"/>
      <c r="F987" s="40"/>
      <c r="G987" s="46"/>
      <c r="H987" s="46"/>
      <c r="I987" s="46"/>
      <c r="J987" s="46"/>
      <c r="K987" s="46"/>
      <c r="L987" s="46"/>
      <c r="M987" s="39"/>
      <c r="N987" s="40"/>
      <c r="O987" s="40"/>
      <c r="P987" s="40"/>
      <c r="Q987" s="40"/>
      <c r="R987" s="40"/>
      <c r="S987" s="40"/>
      <c r="T987" s="40"/>
      <c r="U987" s="40"/>
      <c r="V987" s="46"/>
    </row>
  </sheetData>
  <mergeCells count="45">
    <mergeCell ref="A10:A11"/>
    <mergeCell ref="B10:B11"/>
    <mergeCell ref="C10:C11"/>
    <mergeCell ref="D10:D11"/>
    <mergeCell ref="R10:R11"/>
    <mergeCell ref="E10:E11"/>
    <mergeCell ref="F10:F11"/>
    <mergeCell ref="K10:K11"/>
    <mergeCell ref="L10:L11"/>
    <mergeCell ref="G10:G11"/>
    <mergeCell ref="V10:V11"/>
    <mergeCell ref="C13:L13"/>
    <mergeCell ref="C36:L36"/>
    <mergeCell ref="M10:M11"/>
    <mergeCell ref="P10:P11"/>
    <mergeCell ref="Q10:Q11"/>
    <mergeCell ref="S10:U10"/>
    <mergeCell ref="H10:J10"/>
    <mergeCell ref="N10:O11"/>
    <mergeCell ref="P16:P19"/>
    <mergeCell ref="Q16:Q19"/>
    <mergeCell ref="M16:M19"/>
    <mergeCell ref="N16:N19"/>
    <mergeCell ref="R16:R19"/>
    <mergeCell ref="C940:L940"/>
    <mergeCell ref="Q3:V3"/>
    <mergeCell ref="C382:L382"/>
    <mergeCell ref="C399:L399"/>
    <mergeCell ref="C601:L601"/>
    <mergeCell ref="C673:L673"/>
    <mergeCell ref="C692:L692"/>
    <mergeCell ref="C546:L546"/>
    <mergeCell ref="C571:L571"/>
    <mergeCell ref="C577:L577"/>
    <mergeCell ref="C201:L201"/>
    <mergeCell ref="C265:L265"/>
    <mergeCell ref="C279:L279"/>
    <mergeCell ref="C285:L285"/>
    <mergeCell ref="C328:L328"/>
    <mergeCell ref="C375:L375"/>
    <mergeCell ref="C792:L792"/>
    <mergeCell ref="U16:U19"/>
    <mergeCell ref="C746:L746"/>
    <mergeCell ref="C749:L749"/>
    <mergeCell ref="C781:L781"/>
  </mergeCells>
  <phoneticPr fontId="0" type="noConversion"/>
  <pageMargins left="0" right="0" top="0.19685039370078741" bottom="0" header="0.51181102362204722" footer="0"/>
  <pageSetup paperSize="9" scale="6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3"/>
  <sheetViews>
    <sheetView showRuler="0" view="pageBreakPreview" zoomScale="60" zoomScaleNormal="100" zoomScalePageLayoutView="90" workbookViewId="0">
      <selection activeCell="Q12" sqref="Q12"/>
    </sheetView>
  </sheetViews>
  <sheetFormatPr defaultRowHeight="15" x14ac:dyDescent="0.25"/>
  <cols>
    <col min="1" max="1" width="4.42578125" style="63" customWidth="1"/>
    <col min="2" max="2" width="11.140625" style="63" hidden="1" customWidth="1"/>
    <col min="3" max="3" width="15" style="63" customWidth="1"/>
    <col min="4" max="4" width="8.5703125" style="63" customWidth="1"/>
    <col min="5" max="5" width="9.42578125" style="63" customWidth="1"/>
    <col min="6" max="6" width="11.140625" style="63" customWidth="1"/>
    <col min="7" max="7" width="9.28515625" style="63" bestFit="1" customWidth="1"/>
    <col min="8" max="8" width="8.140625" style="63" customWidth="1"/>
    <col min="9" max="9" width="9.28515625" style="63" bestFit="1" customWidth="1"/>
    <col min="10" max="10" width="7.42578125" style="63" customWidth="1"/>
    <col min="11" max="11" width="9.5703125" style="63" customWidth="1"/>
    <col min="12" max="12" width="11.140625" style="63" customWidth="1"/>
    <col min="13" max="13" width="9.5703125" style="63" customWidth="1"/>
    <col min="14" max="14" width="12" style="63" hidden="1" customWidth="1"/>
    <col min="15" max="15" width="18.140625" style="63" customWidth="1"/>
    <col min="16" max="16" width="17.42578125" style="63" customWidth="1"/>
    <col min="17" max="17" width="11.140625" style="63" bestFit="1" customWidth="1"/>
    <col min="18" max="18" width="7.42578125" style="63" customWidth="1"/>
    <col min="19" max="19" width="14.85546875" style="63" customWidth="1"/>
    <col min="20" max="20" width="8" style="63" customWidth="1"/>
    <col min="21" max="21" width="9.28515625" style="63" bestFit="1" customWidth="1"/>
    <col min="22" max="22" width="7.42578125" style="63" customWidth="1"/>
    <col min="23" max="23" width="9.5703125" style="63" customWidth="1"/>
    <col min="24" max="16384" width="9.140625" style="63"/>
  </cols>
  <sheetData>
    <row r="1" spans="1:23" x14ac:dyDescent="0.25">
      <c r="C1" s="67"/>
      <c r="N1" s="67"/>
      <c r="O1" s="67"/>
      <c r="P1" s="67"/>
      <c r="Q1" s="67"/>
      <c r="R1" s="67"/>
      <c r="S1" s="67"/>
      <c r="T1" s="67"/>
      <c r="U1" s="67"/>
      <c r="V1" s="67"/>
    </row>
    <row r="2" spans="1:23" x14ac:dyDescent="0.25">
      <c r="C2" s="67"/>
      <c r="N2" s="67"/>
      <c r="O2" s="67"/>
      <c r="P2" s="67"/>
      <c r="Q2" s="67"/>
      <c r="R2" s="67"/>
      <c r="S2" s="67"/>
      <c r="T2" s="67"/>
      <c r="U2" s="67"/>
      <c r="V2" s="67"/>
    </row>
    <row r="3" spans="1:23" x14ac:dyDescent="0.25">
      <c r="C3" s="67"/>
      <c r="N3" s="67"/>
      <c r="O3" s="67"/>
      <c r="P3" s="67"/>
      <c r="Q3" s="67"/>
      <c r="R3" s="67"/>
      <c r="S3" s="67"/>
      <c r="T3" s="67"/>
      <c r="U3" s="67"/>
      <c r="V3" s="67"/>
    </row>
    <row r="4" spans="1:23" x14ac:dyDescent="0.25">
      <c r="C4" s="67"/>
      <c r="N4" s="67"/>
      <c r="O4" s="67"/>
      <c r="P4" s="67"/>
      <c r="Q4" s="67"/>
      <c r="R4" s="67"/>
      <c r="S4" s="67"/>
      <c r="T4" s="67"/>
      <c r="U4" s="67"/>
      <c r="V4" s="67"/>
    </row>
    <row r="5" spans="1:23" x14ac:dyDescent="0.25">
      <c r="C5" s="67"/>
      <c r="D5" s="53" t="s">
        <v>8033</v>
      </c>
      <c r="N5" s="67"/>
      <c r="O5" s="67"/>
      <c r="P5" s="67"/>
      <c r="Q5" s="67"/>
      <c r="R5" s="67"/>
      <c r="S5" s="67"/>
      <c r="T5" s="67"/>
      <c r="U5" s="67"/>
      <c r="V5" s="67"/>
    </row>
    <row r="6" spans="1:23" x14ac:dyDescent="0.25">
      <c r="C6" s="67"/>
      <c r="N6" s="67"/>
      <c r="O6" s="67"/>
      <c r="P6" s="67"/>
      <c r="Q6" s="67"/>
      <c r="R6" s="67"/>
      <c r="S6" s="67"/>
      <c r="T6" s="67"/>
      <c r="U6" s="67"/>
      <c r="V6" s="67"/>
    </row>
    <row r="7" spans="1:23" x14ac:dyDescent="0.25">
      <c r="A7" s="874" t="s">
        <v>21</v>
      </c>
      <c r="B7" s="874" t="s">
        <v>22</v>
      </c>
      <c r="C7" s="881" t="s">
        <v>2948</v>
      </c>
      <c r="D7" s="874" t="s">
        <v>29</v>
      </c>
      <c r="E7" s="874" t="s">
        <v>30</v>
      </c>
      <c r="F7" s="874" t="s">
        <v>31</v>
      </c>
      <c r="G7" s="876" t="s">
        <v>1123</v>
      </c>
      <c r="H7" s="878" t="s">
        <v>32</v>
      </c>
      <c r="I7" s="879"/>
      <c r="J7" s="880"/>
      <c r="K7" s="874" t="s">
        <v>2298</v>
      </c>
      <c r="L7" s="881" t="s">
        <v>2299</v>
      </c>
      <c r="M7" s="883" t="s">
        <v>25</v>
      </c>
      <c r="N7" s="874" t="s">
        <v>2300</v>
      </c>
      <c r="O7" s="870" t="s">
        <v>34</v>
      </c>
      <c r="P7" s="871"/>
      <c r="Q7" s="874" t="s">
        <v>29</v>
      </c>
      <c r="R7" s="874" t="s">
        <v>30</v>
      </c>
      <c r="S7" s="874" t="s">
        <v>35</v>
      </c>
      <c r="T7" s="874" t="s">
        <v>32</v>
      </c>
      <c r="U7" s="874"/>
      <c r="V7" s="874"/>
      <c r="W7" s="875" t="s">
        <v>2301</v>
      </c>
    </row>
    <row r="8" spans="1:23" ht="59.25" customHeight="1" x14ac:dyDescent="0.25">
      <c r="A8" s="874"/>
      <c r="B8" s="874"/>
      <c r="C8" s="882"/>
      <c r="D8" s="874"/>
      <c r="E8" s="874"/>
      <c r="F8" s="874"/>
      <c r="G8" s="877"/>
      <c r="H8" s="54" t="s">
        <v>26</v>
      </c>
      <c r="I8" s="54" t="s">
        <v>27</v>
      </c>
      <c r="J8" s="54" t="s">
        <v>28</v>
      </c>
      <c r="K8" s="874"/>
      <c r="L8" s="882"/>
      <c r="M8" s="883"/>
      <c r="N8" s="874"/>
      <c r="O8" s="872"/>
      <c r="P8" s="873"/>
      <c r="Q8" s="874"/>
      <c r="R8" s="874"/>
      <c r="S8" s="874"/>
      <c r="T8" s="54" t="s">
        <v>26</v>
      </c>
      <c r="U8" s="54" t="s">
        <v>2302</v>
      </c>
      <c r="V8" s="54" t="s">
        <v>28</v>
      </c>
      <c r="W8" s="875"/>
    </row>
    <row r="9" spans="1:23" x14ac:dyDescent="0.2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/>
      <c r="M9" s="54">
        <v>12</v>
      </c>
      <c r="N9" s="54">
        <v>1</v>
      </c>
      <c r="O9" s="54">
        <v>3</v>
      </c>
      <c r="P9" s="54">
        <v>14</v>
      </c>
      <c r="Q9" s="54">
        <v>15</v>
      </c>
      <c r="R9" s="54">
        <v>16</v>
      </c>
      <c r="S9" s="54">
        <v>17</v>
      </c>
      <c r="T9" s="54">
        <v>18</v>
      </c>
      <c r="U9" s="54">
        <v>19</v>
      </c>
      <c r="V9" s="54">
        <v>20</v>
      </c>
      <c r="W9" s="54">
        <v>21</v>
      </c>
    </row>
    <row r="10" spans="1:23" ht="18.75" x14ac:dyDescent="0.25">
      <c r="A10" s="68">
        <v>1</v>
      </c>
      <c r="B10" s="69"/>
      <c r="C10" s="70" t="s">
        <v>2303</v>
      </c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61"/>
      <c r="O10" s="61"/>
      <c r="P10" s="61"/>
      <c r="Q10" s="61"/>
      <c r="R10" s="61"/>
      <c r="S10" s="61"/>
      <c r="T10" s="61"/>
      <c r="U10" s="61"/>
      <c r="V10" s="61"/>
      <c r="W10" s="69"/>
    </row>
    <row r="11" spans="1:23" ht="45" x14ac:dyDescent="0.25">
      <c r="A11" s="73"/>
      <c r="B11" s="74" t="s">
        <v>2304</v>
      </c>
      <c r="C11" s="75" t="s">
        <v>2305</v>
      </c>
      <c r="D11" s="76">
        <v>0.56999999999999995</v>
      </c>
      <c r="E11" s="77">
        <v>1955</v>
      </c>
      <c r="F11" s="77" t="s">
        <v>2306</v>
      </c>
      <c r="G11" s="77"/>
      <c r="H11" s="77"/>
      <c r="I11" s="77"/>
      <c r="J11" s="77"/>
      <c r="K11" s="78" t="s">
        <v>2307</v>
      </c>
      <c r="L11" s="79" t="s">
        <v>2308</v>
      </c>
      <c r="M11" s="76" t="s">
        <v>454</v>
      </c>
      <c r="N11" s="80" t="s">
        <v>2309</v>
      </c>
      <c r="O11" s="76" t="s">
        <v>2310</v>
      </c>
      <c r="P11" s="76" t="s">
        <v>2311</v>
      </c>
      <c r="Q11" s="76">
        <v>0.39560000000000001</v>
      </c>
      <c r="R11" s="76">
        <v>2008</v>
      </c>
      <c r="S11" s="76" t="s">
        <v>2312</v>
      </c>
      <c r="T11" s="76">
        <v>12</v>
      </c>
      <c r="U11" s="76"/>
      <c r="V11" s="76">
        <f>T11</f>
        <v>12</v>
      </c>
      <c r="W11" s="81" t="s">
        <v>2313</v>
      </c>
    </row>
    <row r="12" spans="1:23" ht="45" x14ac:dyDescent="0.25">
      <c r="A12" s="73"/>
      <c r="B12" s="74"/>
      <c r="C12" s="82"/>
      <c r="D12" s="76"/>
      <c r="E12" s="77"/>
      <c r="F12" s="77"/>
      <c r="G12" s="77"/>
      <c r="H12" s="77"/>
      <c r="I12" s="77"/>
      <c r="J12" s="77"/>
      <c r="K12" s="76"/>
      <c r="L12" s="79"/>
      <c r="M12" s="77"/>
      <c r="N12" s="80" t="s">
        <v>2309</v>
      </c>
      <c r="O12" s="76" t="s">
        <v>2310</v>
      </c>
      <c r="P12" s="76" t="s">
        <v>2311</v>
      </c>
      <c r="Q12" s="76">
        <v>0.24</v>
      </c>
      <c r="R12" s="76">
        <v>2008</v>
      </c>
      <c r="S12" s="76" t="s">
        <v>2314</v>
      </c>
      <c r="T12" s="76">
        <v>8</v>
      </c>
      <c r="U12" s="76"/>
      <c r="V12" s="76">
        <f>T12</f>
        <v>8</v>
      </c>
      <c r="W12" s="81" t="s">
        <v>2313</v>
      </c>
    </row>
    <row r="13" spans="1:23" ht="30" x14ac:dyDescent="0.25">
      <c r="A13" s="73"/>
      <c r="B13" s="74"/>
      <c r="C13" s="82"/>
      <c r="D13" s="76"/>
      <c r="E13" s="77"/>
      <c r="F13" s="77"/>
      <c r="G13" s="77"/>
      <c r="H13" s="77"/>
      <c r="I13" s="77"/>
      <c r="J13" s="77"/>
      <c r="K13" s="77"/>
      <c r="L13" s="79" t="s">
        <v>2315</v>
      </c>
      <c r="M13" s="77"/>
      <c r="N13" s="80"/>
      <c r="O13" s="61" t="s">
        <v>2316</v>
      </c>
      <c r="P13" s="61" t="s">
        <v>2317</v>
      </c>
      <c r="Q13" s="61">
        <v>0.12</v>
      </c>
      <c r="R13" s="61">
        <v>2002</v>
      </c>
      <c r="S13" s="61" t="s">
        <v>2318</v>
      </c>
      <c r="T13" s="76"/>
      <c r="U13" s="76" t="s">
        <v>2315</v>
      </c>
      <c r="V13" s="76"/>
      <c r="W13" s="81" t="s">
        <v>2313</v>
      </c>
    </row>
    <row r="14" spans="1:23" ht="30" x14ac:dyDescent="0.25">
      <c r="A14" s="73"/>
      <c r="B14" s="74"/>
      <c r="C14" s="82"/>
      <c r="D14" s="76"/>
      <c r="E14" s="77"/>
      <c r="F14" s="77"/>
      <c r="G14" s="77"/>
      <c r="H14" s="77"/>
      <c r="I14" s="77"/>
      <c r="J14" s="77"/>
      <c r="K14" s="77"/>
      <c r="L14" s="79"/>
      <c r="M14" s="77"/>
      <c r="N14" s="80"/>
      <c r="O14" s="76" t="s">
        <v>2319</v>
      </c>
      <c r="P14" s="76" t="s">
        <v>2320</v>
      </c>
      <c r="Q14" s="76">
        <v>0.06</v>
      </c>
      <c r="R14" s="76">
        <v>2002</v>
      </c>
      <c r="S14" s="76" t="s">
        <v>2318</v>
      </c>
      <c r="T14" s="76"/>
      <c r="U14" s="76"/>
      <c r="V14" s="76"/>
      <c r="W14" s="81" t="s">
        <v>2313</v>
      </c>
    </row>
    <row r="15" spans="1:23" ht="45" x14ac:dyDescent="0.25">
      <c r="A15" s="73"/>
      <c r="B15" s="74"/>
      <c r="C15" s="82"/>
      <c r="D15" s="76"/>
      <c r="E15" s="77"/>
      <c r="F15" s="77"/>
      <c r="G15" s="77"/>
      <c r="H15" s="77"/>
      <c r="I15" s="77"/>
      <c r="J15" s="77"/>
      <c r="K15" s="77"/>
      <c r="L15" s="79"/>
      <c r="M15" s="77"/>
      <c r="N15" s="80"/>
      <c r="O15" s="76" t="s">
        <v>2321</v>
      </c>
      <c r="P15" s="76" t="s">
        <v>2322</v>
      </c>
      <c r="Q15" s="76">
        <v>0.18</v>
      </c>
      <c r="R15" s="76">
        <v>1971</v>
      </c>
      <c r="S15" s="76" t="s">
        <v>2318</v>
      </c>
      <c r="T15" s="76"/>
      <c r="U15" s="76"/>
      <c r="V15" s="76"/>
      <c r="W15" s="81" t="s">
        <v>2313</v>
      </c>
    </row>
    <row r="16" spans="1:23" ht="30" x14ac:dyDescent="0.25">
      <c r="A16" s="73"/>
      <c r="B16" s="74"/>
      <c r="C16" s="82"/>
      <c r="D16" s="76"/>
      <c r="E16" s="77"/>
      <c r="F16" s="77"/>
      <c r="G16" s="77"/>
      <c r="H16" s="77"/>
      <c r="I16" s="77"/>
      <c r="J16" s="77"/>
      <c r="K16" s="77"/>
      <c r="L16" s="79"/>
      <c r="M16" s="77"/>
      <c r="N16" s="80"/>
      <c r="O16" s="78" t="s">
        <v>2323</v>
      </c>
      <c r="P16" s="78" t="s">
        <v>2324</v>
      </c>
      <c r="Q16" s="78">
        <v>0.12</v>
      </c>
      <c r="R16" s="78">
        <v>2004</v>
      </c>
      <c r="S16" s="78" t="s">
        <v>2325</v>
      </c>
      <c r="T16" s="78"/>
      <c r="U16" s="78"/>
      <c r="V16" s="78"/>
      <c r="W16" s="83" t="s">
        <v>2326</v>
      </c>
    </row>
    <row r="17" spans="1:23" ht="45" x14ac:dyDescent="0.25">
      <c r="A17" s="73"/>
      <c r="B17" s="74"/>
      <c r="C17" s="82"/>
      <c r="D17" s="76"/>
      <c r="E17" s="77"/>
      <c r="F17" s="77"/>
      <c r="G17" s="77"/>
      <c r="H17" s="77"/>
      <c r="I17" s="77"/>
      <c r="J17" s="77"/>
      <c r="K17" s="77"/>
      <c r="L17" s="79"/>
      <c r="M17" s="77"/>
      <c r="N17" s="80" t="s">
        <v>2309</v>
      </c>
      <c r="O17" s="76" t="s">
        <v>2327</v>
      </c>
      <c r="P17" s="76" t="s">
        <v>2328</v>
      </c>
      <c r="Q17" s="76">
        <v>7.9000000000000001E-2</v>
      </c>
      <c r="R17" s="76">
        <v>2008</v>
      </c>
      <c r="S17" s="76" t="s">
        <v>2329</v>
      </c>
      <c r="T17" s="76">
        <v>3</v>
      </c>
      <c r="U17" s="76"/>
      <c r="V17" s="76">
        <f>T17</f>
        <v>3</v>
      </c>
      <c r="W17" s="81" t="s">
        <v>2313</v>
      </c>
    </row>
    <row r="18" spans="1:23" x14ac:dyDescent="0.25">
      <c r="A18" s="73"/>
      <c r="B18" s="74"/>
      <c r="C18" s="82"/>
      <c r="D18" s="76"/>
      <c r="E18" s="77"/>
      <c r="F18" s="77"/>
      <c r="G18" s="77"/>
      <c r="H18" s="77"/>
      <c r="I18" s="77"/>
      <c r="J18" s="77"/>
      <c r="K18" s="77"/>
      <c r="L18" s="79"/>
      <c r="M18" s="77"/>
      <c r="N18" s="80"/>
      <c r="O18" s="76"/>
      <c r="P18" s="76"/>
      <c r="Q18" s="76"/>
      <c r="R18" s="76"/>
      <c r="S18" s="76"/>
      <c r="T18" s="76"/>
      <c r="U18" s="76"/>
      <c r="V18" s="76"/>
      <c r="W18" s="81"/>
    </row>
    <row r="19" spans="1:23" x14ac:dyDescent="0.25">
      <c r="A19" s="73"/>
      <c r="B19" s="74"/>
      <c r="C19" s="82"/>
      <c r="D19" s="76"/>
      <c r="E19" s="77"/>
      <c r="F19" s="77"/>
      <c r="G19" s="77"/>
      <c r="H19" s="77"/>
      <c r="I19" s="77"/>
      <c r="J19" s="77"/>
      <c r="K19" s="77"/>
      <c r="L19" s="79"/>
      <c r="M19" s="77"/>
      <c r="N19" s="80"/>
      <c r="O19" s="76"/>
      <c r="P19" s="76"/>
      <c r="Q19" s="76"/>
      <c r="R19" s="76"/>
      <c r="S19" s="76"/>
      <c r="T19" s="76"/>
      <c r="U19" s="76"/>
      <c r="V19" s="76"/>
      <c r="W19" s="81"/>
    </row>
    <row r="20" spans="1:23" ht="42.75" x14ac:dyDescent="0.25">
      <c r="A20" s="73"/>
      <c r="B20" s="55" t="s">
        <v>2330</v>
      </c>
      <c r="C20" s="84" t="s">
        <v>2331</v>
      </c>
      <c r="D20" s="61"/>
      <c r="E20" s="85">
        <v>2011</v>
      </c>
      <c r="F20" s="85" t="s">
        <v>2332</v>
      </c>
      <c r="G20" s="85"/>
      <c r="H20" s="85"/>
      <c r="I20" s="85"/>
      <c r="J20" s="85"/>
      <c r="K20" s="85"/>
      <c r="L20" s="86"/>
      <c r="M20" s="85"/>
      <c r="N20" s="61"/>
      <c r="O20" s="61"/>
      <c r="P20" s="61"/>
      <c r="Q20" s="61"/>
      <c r="R20" s="61"/>
      <c r="S20" s="61"/>
      <c r="T20" s="61"/>
      <c r="U20" s="61"/>
      <c r="V20" s="61"/>
      <c r="W20" s="69" t="s">
        <v>2313</v>
      </c>
    </row>
    <row r="21" spans="1:23" x14ac:dyDescent="0.25">
      <c r="A21" s="73"/>
      <c r="B21" s="87"/>
      <c r="C21" s="88"/>
      <c r="D21" s="61"/>
      <c r="E21" s="85"/>
      <c r="F21" s="85"/>
      <c r="G21" s="85"/>
      <c r="H21" s="85"/>
      <c r="I21" s="85"/>
      <c r="J21" s="85"/>
      <c r="K21" s="85"/>
      <c r="L21" s="86"/>
      <c r="M21" s="85"/>
      <c r="N21" s="61"/>
      <c r="O21" s="61"/>
      <c r="P21" s="61"/>
      <c r="Q21" s="61"/>
      <c r="R21" s="61"/>
      <c r="S21" s="61"/>
      <c r="T21" s="61"/>
      <c r="U21" s="61"/>
      <c r="V21" s="61"/>
      <c r="W21" s="69"/>
    </row>
    <row r="22" spans="1:23" x14ac:dyDescent="0.25">
      <c r="A22" s="73"/>
      <c r="B22" s="87"/>
      <c r="C22" s="88"/>
      <c r="D22" s="61"/>
      <c r="E22" s="85"/>
      <c r="F22" s="85"/>
      <c r="G22" s="85"/>
      <c r="H22" s="85"/>
      <c r="I22" s="85"/>
      <c r="J22" s="85"/>
      <c r="K22" s="85"/>
      <c r="L22" s="86"/>
      <c r="M22" s="85"/>
      <c r="N22" s="61"/>
      <c r="O22" s="61"/>
      <c r="P22" s="61"/>
      <c r="Q22" s="61"/>
      <c r="R22" s="61"/>
      <c r="S22" s="61"/>
      <c r="T22" s="61"/>
      <c r="U22" s="61"/>
      <c r="V22" s="61"/>
      <c r="W22" s="69"/>
    </row>
    <row r="23" spans="1:23" ht="42.75" x14ac:dyDescent="0.25">
      <c r="A23" s="73"/>
      <c r="B23" s="87" t="s">
        <v>2333</v>
      </c>
      <c r="C23" s="84" t="s">
        <v>2334</v>
      </c>
      <c r="D23" s="61">
        <v>0.7</v>
      </c>
      <c r="E23" s="85">
        <v>1976</v>
      </c>
      <c r="F23" s="85" t="s">
        <v>2335</v>
      </c>
      <c r="G23" s="85"/>
      <c r="H23" s="85"/>
      <c r="I23" s="85"/>
      <c r="J23" s="85"/>
      <c r="K23" s="85"/>
      <c r="L23" s="86"/>
      <c r="M23" s="85"/>
      <c r="N23" s="61"/>
      <c r="O23" s="61"/>
      <c r="P23" s="61"/>
      <c r="Q23" s="61"/>
      <c r="R23" s="61"/>
      <c r="S23" s="61"/>
      <c r="T23" s="61"/>
      <c r="U23" s="61"/>
      <c r="V23" s="61"/>
      <c r="W23" s="69" t="s">
        <v>2313</v>
      </c>
    </row>
    <row r="24" spans="1:23" x14ac:dyDescent="0.25">
      <c r="A24" s="73"/>
      <c r="B24" s="87"/>
      <c r="C24" s="88"/>
      <c r="D24" s="61"/>
      <c r="E24" s="85"/>
      <c r="F24" s="85"/>
      <c r="G24" s="85"/>
      <c r="H24" s="85"/>
      <c r="I24" s="85"/>
      <c r="J24" s="85"/>
      <c r="K24" s="85"/>
      <c r="L24" s="86"/>
      <c r="M24" s="85"/>
      <c r="N24" s="61"/>
      <c r="O24" s="61"/>
      <c r="P24" s="61"/>
      <c r="Q24" s="61"/>
      <c r="R24" s="61"/>
      <c r="S24" s="61"/>
      <c r="T24" s="61"/>
      <c r="U24" s="61"/>
      <c r="V24" s="61"/>
      <c r="W24" s="69"/>
    </row>
    <row r="25" spans="1:23" x14ac:dyDescent="0.25">
      <c r="A25" s="73"/>
      <c r="B25" s="87"/>
      <c r="C25" s="88"/>
      <c r="D25" s="61"/>
      <c r="E25" s="85"/>
      <c r="F25" s="85"/>
      <c r="G25" s="85"/>
      <c r="H25" s="85"/>
      <c r="I25" s="85"/>
      <c r="J25" s="85"/>
      <c r="K25" s="85"/>
      <c r="L25" s="86"/>
      <c r="M25" s="85"/>
      <c r="N25" s="61"/>
      <c r="O25" s="61"/>
      <c r="P25" s="61"/>
      <c r="Q25" s="61"/>
      <c r="R25" s="61"/>
      <c r="S25" s="61"/>
      <c r="T25" s="61"/>
      <c r="U25" s="61"/>
      <c r="V25" s="61"/>
      <c r="W25" s="69"/>
    </row>
    <row r="26" spans="1:23" ht="42.75" x14ac:dyDescent="0.25">
      <c r="A26" s="73"/>
      <c r="B26" s="87" t="s">
        <v>2336</v>
      </c>
      <c r="C26" s="84" t="s">
        <v>2337</v>
      </c>
      <c r="D26" s="61">
        <v>0.7</v>
      </c>
      <c r="E26" s="85">
        <v>2006</v>
      </c>
      <c r="F26" s="85" t="s">
        <v>2338</v>
      </c>
      <c r="G26" s="85" t="s">
        <v>2315</v>
      </c>
      <c r="H26" s="85"/>
      <c r="I26" s="85"/>
      <c r="J26" s="85"/>
      <c r="K26" s="85"/>
      <c r="L26" s="86"/>
      <c r="M26" s="85"/>
      <c r="N26" s="61"/>
      <c r="O26" s="61"/>
      <c r="P26" s="61"/>
      <c r="Q26" s="61"/>
      <c r="R26" s="61"/>
      <c r="S26" s="61"/>
      <c r="T26" s="61"/>
      <c r="U26" s="61"/>
      <c r="V26" s="61"/>
      <c r="W26" s="69" t="s">
        <v>2313</v>
      </c>
    </row>
    <row r="27" spans="1:23" x14ac:dyDescent="0.25">
      <c r="A27" s="73"/>
      <c r="B27" s="87"/>
      <c r="C27" s="88"/>
      <c r="D27" s="61"/>
      <c r="E27" s="85"/>
      <c r="F27" s="85"/>
      <c r="G27" s="85"/>
      <c r="H27" s="85"/>
      <c r="I27" s="85"/>
      <c r="J27" s="85"/>
      <c r="K27" s="85"/>
      <c r="L27" s="86"/>
      <c r="M27" s="85"/>
      <c r="N27" s="61"/>
      <c r="O27" s="61"/>
      <c r="P27" s="61"/>
      <c r="Q27" s="61"/>
      <c r="R27" s="61"/>
      <c r="S27" s="61"/>
      <c r="T27" s="61"/>
      <c r="U27" s="61"/>
      <c r="V27" s="61"/>
      <c r="W27" s="69"/>
    </row>
    <row r="28" spans="1:23" x14ac:dyDescent="0.25">
      <c r="A28" s="73"/>
      <c r="B28" s="87"/>
      <c r="C28" s="88"/>
      <c r="D28" s="61"/>
      <c r="E28" s="85"/>
      <c r="F28" s="85"/>
      <c r="G28" s="85"/>
      <c r="H28" s="85"/>
      <c r="I28" s="85"/>
      <c r="J28" s="85"/>
      <c r="K28" s="85"/>
      <c r="L28" s="86"/>
      <c r="M28" s="85"/>
      <c r="N28" s="61"/>
      <c r="O28" s="61"/>
      <c r="P28" s="61"/>
      <c r="Q28" s="61"/>
      <c r="R28" s="61"/>
      <c r="S28" s="61"/>
      <c r="T28" s="61"/>
      <c r="U28" s="61"/>
      <c r="V28" s="61"/>
      <c r="W28" s="69"/>
    </row>
    <row r="29" spans="1:23" x14ac:dyDescent="0.25">
      <c r="A29" s="73"/>
      <c r="B29" s="87"/>
      <c r="C29" s="88"/>
      <c r="D29" s="61"/>
      <c r="E29" s="85"/>
      <c r="F29" s="85"/>
      <c r="G29" s="85"/>
      <c r="H29" s="85"/>
      <c r="I29" s="85"/>
      <c r="J29" s="85"/>
      <c r="K29" s="85"/>
      <c r="L29" s="86"/>
      <c r="M29" s="85"/>
      <c r="N29" s="61"/>
      <c r="O29" s="61"/>
      <c r="P29" s="61"/>
      <c r="Q29" s="61"/>
      <c r="R29" s="61"/>
      <c r="S29" s="61"/>
      <c r="T29" s="61"/>
      <c r="U29" s="61"/>
      <c r="V29" s="61"/>
      <c r="W29" s="69"/>
    </row>
    <row r="30" spans="1:23" ht="42.75" x14ac:dyDescent="0.25">
      <c r="A30" s="73"/>
      <c r="B30" s="87" t="s">
        <v>2336</v>
      </c>
      <c r="C30" s="84" t="s">
        <v>2337</v>
      </c>
      <c r="D30" s="61">
        <v>0.7</v>
      </c>
      <c r="E30" s="85">
        <v>2006</v>
      </c>
      <c r="F30" s="85" t="s">
        <v>2338</v>
      </c>
      <c r="G30" s="85"/>
      <c r="H30" s="85"/>
      <c r="I30" s="85" t="s">
        <v>2315</v>
      </c>
      <c r="J30" s="85" t="s">
        <v>2315</v>
      </c>
      <c r="K30" s="85"/>
      <c r="L30" s="86"/>
      <c r="M30" s="85"/>
      <c r="N30" s="61"/>
      <c r="O30" s="61"/>
      <c r="P30" s="61"/>
      <c r="Q30" s="61"/>
      <c r="R30" s="61"/>
      <c r="S30" s="61"/>
      <c r="T30" s="61"/>
      <c r="U30" s="61"/>
      <c r="V30" s="61"/>
      <c r="W30" s="69" t="s">
        <v>2313</v>
      </c>
    </row>
    <row r="31" spans="1:23" x14ac:dyDescent="0.25">
      <c r="A31" s="73"/>
      <c r="B31" s="87"/>
      <c r="C31" s="88"/>
      <c r="D31" s="61"/>
      <c r="E31" s="85"/>
      <c r="F31" s="85"/>
      <c r="G31" s="85"/>
      <c r="H31" s="85"/>
      <c r="I31" s="85"/>
      <c r="J31" s="85"/>
      <c r="K31" s="85"/>
      <c r="L31" s="86"/>
      <c r="M31" s="85"/>
      <c r="N31" s="61"/>
      <c r="O31" s="61"/>
      <c r="P31" s="61"/>
      <c r="Q31" s="61"/>
      <c r="R31" s="61"/>
      <c r="S31" s="61"/>
      <c r="T31" s="61"/>
      <c r="U31" s="61"/>
      <c r="V31" s="61"/>
      <c r="W31" s="69"/>
    </row>
    <row r="32" spans="1:23" x14ac:dyDescent="0.25">
      <c r="A32" s="73"/>
      <c r="B32" s="87"/>
      <c r="C32" s="88"/>
      <c r="D32" s="61"/>
      <c r="E32" s="85"/>
      <c r="F32" s="85"/>
      <c r="G32" s="85"/>
      <c r="H32" s="85"/>
      <c r="I32" s="85"/>
      <c r="J32" s="85"/>
      <c r="K32" s="85"/>
      <c r="L32" s="86"/>
      <c r="M32" s="85"/>
      <c r="N32" s="61"/>
      <c r="O32" s="61"/>
      <c r="P32" s="61"/>
      <c r="Q32" s="61"/>
      <c r="R32" s="61"/>
      <c r="S32" s="61"/>
      <c r="T32" s="61"/>
      <c r="U32" s="61"/>
      <c r="V32" s="61"/>
      <c r="W32" s="69"/>
    </row>
    <row r="33" spans="1:23" x14ac:dyDescent="0.25">
      <c r="A33" s="73"/>
      <c r="B33" s="87"/>
      <c r="C33" s="88"/>
      <c r="D33" s="61"/>
      <c r="E33" s="85"/>
      <c r="F33" s="85"/>
      <c r="G33" s="85"/>
      <c r="H33" s="85"/>
      <c r="I33" s="85"/>
      <c r="J33" s="85"/>
      <c r="K33" s="85"/>
      <c r="L33" s="86"/>
      <c r="M33" s="85"/>
      <c r="N33" s="61"/>
      <c r="O33" s="61"/>
      <c r="P33" s="61"/>
      <c r="Q33" s="61"/>
      <c r="R33" s="61"/>
      <c r="S33" s="61"/>
      <c r="T33" s="61"/>
      <c r="U33" s="61"/>
      <c r="V33" s="61"/>
      <c r="W33" s="69"/>
    </row>
    <row r="34" spans="1:23" ht="42.75" x14ac:dyDescent="0.25">
      <c r="A34" s="73"/>
      <c r="B34" s="87" t="s">
        <v>2304</v>
      </c>
      <c r="C34" s="84" t="s">
        <v>2339</v>
      </c>
      <c r="D34" s="61">
        <v>0.17</v>
      </c>
      <c r="E34" s="85">
        <v>1955</v>
      </c>
      <c r="F34" s="85" t="s">
        <v>2306</v>
      </c>
      <c r="G34" s="85"/>
      <c r="H34" s="85"/>
      <c r="I34" s="85"/>
      <c r="J34" s="85"/>
      <c r="K34" s="85"/>
      <c r="L34" s="86"/>
      <c r="M34" s="85"/>
      <c r="N34" s="61"/>
      <c r="O34" s="61"/>
      <c r="P34" s="61"/>
      <c r="Q34" s="61"/>
      <c r="R34" s="61"/>
      <c r="S34" s="61"/>
      <c r="T34" s="61" t="s">
        <v>2315</v>
      </c>
      <c r="U34" s="61"/>
      <c r="V34" s="61"/>
      <c r="W34" s="69" t="s">
        <v>2313</v>
      </c>
    </row>
    <row r="35" spans="1:23" x14ac:dyDescent="0.25">
      <c r="A35" s="73"/>
      <c r="B35" s="87"/>
      <c r="C35" s="88"/>
      <c r="D35" s="61"/>
      <c r="E35" s="85"/>
      <c r="F35" s="85"/>
      <c r="G35" s="85"/>
      <c r="H35" s="85"/>
      <c r="I35" s="85"/>
      <c r="J35" s="85"/>
      <c r="K35" s="85"/>
      <c r="L35" s="86"/>
      <c r="M35" s="85"/>
      <c r="N35" s="61"/>
      <c r="O35" s="61"/>
      <c r="P35" s="61"/>
      <c r="Q35" s="61"/>
      <c r="R35" s="61"/>
      <c r="S35" s="61"/>
      <c r="T35" s="61"/>
      <c r="U35" s="61"/>
      <c r="V35" s="61"/>
      <c r="W35" s="69"/>
    </row>
    <row r="36" spans="1:23" ht="42.75" x14ac:dyDescent="0.25">
      <c r="A36" s="73"/>
      <c r="B36" s="87" t="s">
        <v>2304</v>
      </c>
      <c r="C36" s="84" t="s">
        <v>2340</v>
      </c>
      <c r="D36" s="61">
        <v>0.46500000000000002</v>
      </c>
      <c r="E36" s="85">
        <v>1955</v>
      </c>
      <c r="F36" s="85" t="s">
        <v>2306</v>
      </c>
      <c r="G36" s="85"/>
      <c r="H36" s="85"/>
      <c r="I36" s="85"/>
      <c r="J36" s="85"/>
      <c r="K36" s="85"/>
      <c r="L36" s="86"/>
      <c r="M36" s="85"/>
      <c r="N36" s="61"/>
      <c r="O36" s="61"/>
      <c r="P36" s="61"/>
      <c r="Q36" s="61"/>
      <c r="R36" s="61"/>
      <c r="S36" s="61"/>
      <c r="T36" s="61"/>
      <c r="U36" s="61"/>
      <c r="V36" s="61"/>
      <c r="W36" s="69" t="s">
        <v>2313</v>
      </c>
    </row>
    <row r="37" spans="1:23" x14ac:dyDescent="0.25">
      <c r="A37" s="73"/>
      <c r="B37" s="87"/>
      <c r="C37" s="88"/>
      <c r="D37" s="85"/>
      <c r="E37" s="85"/>
      <c r="F37" s="85"/>
      <c r="G37" s="85"/>
      <c r="H37" s="85"/>
      <c r="I37" s="85"/>
      <c r="J37" s="85"/>
      <c r="K37" s="85"/>
      <c r="L37" s="86"/>
      <c r="M37" s="85"/>
      <c r="N37" s="61"/>
      <c r="O37" s="61"/>
      <c r="P37" s="61"/>
      <c r="Q37" s="61"/>
      <c r="R37" s="61"/>
      <c r="S37" s="61"/>
      <c r="T37" s="61"/>
      <c r="U37" s="61"/>
      <c r="V37" s="61"/>
      <c r="W37" s="69"/>
    </row>
    <row r="38" spans="1:23" ht="45" x14ac:dyDescent="0.25">
      <c r="A38" s="73"/>
      <c r="B38" s="55" t="s">
        <v>2304</v>
      </c>
      <c r="C38" s="61" t="s">
        <v>2341</v>
      </c>
      <c r="D38" s="61">
        <v>1.1000000000000001</v>
      </c>
      <c r="E38" s="61">
        <v>1977</v>
      </c>
      <c r="F38" s="61" t="s">
        <v>2342</v>
      </c>
      <c r="G38" s="85"/>
      <c r="H38" s="85"/>
      <c r="I38" s="85"/>
      <c r="J38" s="85"/>
      <c r="K38" s="85"/>
      <c r="L38" s="86"/>
      <c r="M38" s="85"/>
      <c r="N38" s="61"/>
      <c r="O38" s="61"/>
      <c r="P38" s="61"/>
      <c r="Q38" s="61"/>
      <c r="R38" s="61"/>
      <c r="S38" s="61"/>
      <c r="T38" s="61"/>
      <c r="U38" s="61"/>
      <c r="V38" s="61"/>
      <c r="W38" s="69" t="s">
        <v>2313</v>
      </c>
    </row>
    <row r="39" spans="1:23" x14ac:dyDescent="0.25">
      <c r="A39" s="73"/>
      <c r="B39" s="89"/>
      <c r="C39" s="88"/>
      <c r="D39" s="85"/>
      <c r="E39" s="85"/>
      <c r="F39" s="85"/>
      <c r="G39" s="85"/>
      <c r="H39" s="85"/>
      <c r="I39" s="85"/>
      <c r="J39" s="85"/>
      <c r="K39" s="85"/>
      <c r="L39" s="86"/>
      <c r="M39" s="85"/>
      <c r="N39" s="61"/>
      <c r="O39" s="61"/>
      <c r="P39" s="61"/>
      <c r="Q39" s="61"/>
      <c r="R39" s="61"/>
      <c r="S39" s="61"/>
      <c r="T39" s="61"/>
      <c r="U39" s="61"/>
      <c r="V39" s="61"/>
      <c r="W39" s="69"/>
    </row>
    <row r="40" spans="1:23" x14ac:dyDescent="0.25">
      <c r="A40" s="73"/>
      <c r="B40" s="89"/>
      <c r="C40" s="90"/>
      <c r="D40" s="85"/>
      <c r="E40" s="85"/>
      <c r="F40" s="85"/>
      <c r="G40" s="85"/>
      <c r="H40" s="85"/>
      <c r="I40" s="85"/>
      <c r="J40" s="85"/>
      <c r="K40" s="85"/>
      <c r="L40" s="86"/>
      <c r="M40" s="85"/>
      <c r="N40" s="61"/>
      <c r="O40" s="61"/>
      <c r="P40" s="61"/>
      <c r="Q40" s="61"/>
      <c r="R40" s="61"/>
      <c r="S40" s="61"/>
      <c r="T40" s="61"/>
      <c r="U40" s="61"/>
      <c r="V40" s="61"/>
      <c r="W40" s="69"/>
    </row>
    <row r="41" spans="1:23" ht="45" x14ac:dyDescent="0.25">
      <c r="A41" s="91"/>
      <c r="B41" s="55" t="s">
        <v>2304</v>
      </c>
      <c r="C41" s="61" t="s">
        <v>2343</v>
      </c>
      <c r="D41" s="61">
        <v>1.1000000000000001</v>
      </c>
      <c r="E41" s="61">
        <v>1977</v>
      </c>
      <c r="F41" s="61" t="s">
        <v>2342</v>
      </c>
      <c r="G41" s="61"/>
      <c r="H41" s="69"/>
      <c r="I41" s="69"/>
      <c r="J41" s="69"/>
      <c r="K41" s="52" t="s">
        <v>2344</v>
      </c>
      <c r="L41" s="60" t="s">
        <v>2345</v>
      </c>
      <c r="M41" s="61">
        <v>400</v>
      </c>
      <c r="N41" s="51" t="s">
        <v>2346</v>
      </c>
      <c r="O41" s="56" t="s">
        <v>2347</v>
      </c>
      <c r="P41" s="56" t="s">
        <v>2348</v>
      </c>
      <c r="Q41" s="56">
        <v>0.1</v>
      </c>
      <c r="R41" s="56">
        <v>1985</v>
      </c>
      <c r="S41" s="56" t="s">
        <v>2349</v>
      </c>
      <c r="T41" s="61"/>
      <c r="U41" s="61"/>
      <c r="V41" s="61"/>
      <c r="W41" s="69" t="s">
        <v>2313</v>
      </c>
    </row>
    <row r="42" spans="1:23" ht="24" x14ac:dyDescent="0.25">
      <c r="A42" s="91"/>
      <c r="B42" s="55"/>
      <c r="C42" s="61"/>
      <c r="D42" s="61"/>
      <c r="E42" s="61"/>
      <c r="F42" s="61"/>
      <c r="G42" s="61"/>
      <c r="H42" s="69"/>
      <c r="I42" s="69"/>
      <c r="J42" s="69"/>
      <c r="K42" s="61"/>
      <c r="L42" s="60"/>
      <c r="M42" s="61"/>
      <c r="N42" s="51" t="s">
        <v>2346</v>
      </c>
      <c r="O42" s="56" t="s">
        <v>2347</v>
      </c>
      <c r="P42" s="56" t="s">
        <v>2348</v>
      </c>
      <c r="Q42" s="56">
        <v>0.1</v>
      </c>
      <c r="R42" s="56">
        <v>1985</v>
      </c>
      <c r="S42" s="56" t="s">
        <v>2349</v>
      </c>
      <c r="T42" s="61" t="s">
        <v>2315</v>
      </c>
      <c r="U42" s="61"/>
      <c r="V42" s="61"/>
      <c r="W42" s="69" t="s">
        <v>2313</v>
      </c>
    </row>
    <row r="43" spans="1:23" x14ac:dyDescent="0.25">
      <c r="A43" s="91"/>
      <c r="B43" s="55"/>
      <c r="C43" s="61"/>
      <c r="D43" s="61"/>
      <c r="E43" s="61"/>
      <c r="F43" s="61"/>
      <c r="G43" s="61"/>
      <c r="H43" s="69"/>
      <c r="I43" s="69"/>
      <c r="J43" s="69"/>
      <c r="K43" s="61"/>
      <c r="L43" s="60"/>
      <c r="M43" s="61"/>
      <c r="N43" s="51" t="s">
        <v>2346</v>
      </c>
      <c r="O43" s="56" t="s">
        <v>2350</v>
      </c>
      <c r="P43" s="56" t="s">
        <v>2351</v>
      </c>
      <c r="Q43" s="56">
        <v>9.5000000000000001E-2</v>
      </c>
      <c r="R43" s="56">
        <v>1985</v>
      </c>
      <c r="S43" s="56" t="s">
        <v>2352</v>
      </c>
      <c r="T43" s="61"/>
      <c r="U43" s="61"/>
      <c r="V43" s="61"/>
      <c r="W43" s="69" t="s">
        <v>2313</v>
      </c>
    </row>
    <row r="44" spans="1:23" x14ac:dyDescent="0.25">
      <c r="A44" s="91"/>
      <c r="B44" s="55"/>
      <c r="C44" s="61"/>
      <c r="D44" s="61"/>
      <c r="E44" s="61"/>
      <c r="F44" s="61"/>
      <c r="G44" s="61"/>
      <c r="H44" s="69"/>
      <c r="I44" s="69"/>
      <c r="J44" s="69"/>
      <c r="K44" s="61"/>
      <c r="L44" s="60"/>
      <c r="M44" s="61"/>
      <c r="N44" s="51" t="s">
        <v>2346</v>
      </c>
      <c r="O44" s="56" t="s">
        <v>2350</v>
      </c>
      <c r="P44" s="56" t="s">
        <v>2351</v>
      </c>
      <c r="Q44" s="56">
        <v>9.5000000000000001E-2</v>
      </c>
      <c r="R44" s="56">
        <v>1985</v>
      </c>
      <c r="S44" s="56" t="s">
        <v>2352</v>
      </c>
      <c r="T44" s="61" t="s">
        <v>2315</v>
      </c>
      <c r="U44" s="61"/>
      <c r="V44" s="61"/>
      <c r="W44" s="69" t="s">
        <v>2313</v>
      </c>
    </row>
    <row r="45" spans="1:23" ht="24" x14ac:dyDescent="0.25">
      <c r="A45" s="91"/>
      <c r="B45" s="55"/>
      <c r="C45" s="61"/>
      <c r="D45" s="61"/>
      <c r="E45" s="61"/>
      <c r="F45" s="61"/>
      <c r="G45" s="61"/>
      <c r="H45" s="69"/>
      <c r="I45" s="69"/>
      <c r="J45" s="69"/>
      <c r="K45" s="61"/>
      <c r="L45" s="60"/>
      <c r="M45" s="61"/>
      <c r="N45" s="51" t="s">
        <v>2346</v>
      </c>
      <c r="O45" s="56" t="s">
        <v>2353</v>
      </c>
      <c r="P45" s="56" t="s">
        <v>2354</v>
      </c>
      <c r="Q45" s="56">
        <v>0.1</v>
      </c>
      <c r="R45" s="56">
        <v>1983</v>
      </c>
      <c r="S45" s="56" t="s">
        <v>2355</v>
      </c>
      <c r="T45" s="61"/>
      <c r="U45" s="61"/>
      <c r="V45" s="61"/>
      <c r="W45" s="69" t="s">
        <v>2313</v>
      </c>
    </row>
    <row r="46" spans="1:23" ht="24" x14ac:dyDescent="0.25">
      <c r="A46" s="91"/>
      <c r="B46" s="55"/>
      <c r="C46" s="61"/>
      <c r="D46" s="61"/>
      <c r="E46" s="61"/>
      <c r="F46" s="61"/>
      <c r="G46" s="61"/>
      <c r="H46" s="69"/>
      <c r="I46" s="69"/>
      <c r="J46" s="69"/>
      <c r="K46" s="61"/>
      <c r="L46" s="60"/>
      <c r="M46" s="61"/>
      <c r="N46" s="51" t="s">
        <v>2346</v>
      </c>
      <c r="O46" s="56" t="s">
        <v>2353</v>
      </c>
      <c r="P46" s="56" t="s">
        <v>2354</v>
      </c>
      <c r="Q46" s="56">
        <v>0.1</v>
      </c>
      <c r="R46" s="56">
        <v>1983</v>
      </c>
      <c r="S46" s="56" t="s">
        <v>2355</v>
      </c>
      <c r="T46" s="61" t="s">
        <v>2315</v>
      </c>
      <c r="U46" s="61"/>
      <c r="V46" s="61"/>
      <c r="W46" s="69" t="s">
        <v>2313</v>
      </c>
    </row>
    <row r="47" spans="1:23" x14ac:dyDescent="0.25">
      <c r="A47" s="91"/>
      <c r="B47" s="55"/>
      <c r="C47" s="61"/>
      <c r="D47" s="61"/>
      <c r="E47" s="61"/>
      <c r="F47" s="61"/>
      <c r="G47" s="61"/>
      <c r="H47" s="69"/>
      <c r="I47" s="69"/>
      <c r="J47" s="69"/>
      <c r="K47" s="61"/>
      <c r="L47" s="60"/>
      <c r="M47" s="61"/>
      <c r="N47" s="51" t="s">
        <v>2356</v>
      </c>
      <c r="O47" s="56" t="s">
        <v>2357</v>
      </c>
      <c r="P47" s="56" t="s">
        <v>2358</v>
      </c>
      <c r="Q47" s="56">
        <v>7.0000000000000007E-2</v>
      </c>
      <c r="R47" s="56">
        <v>1985</v>
      </c>
      <c r="S47" s="56" t="s">
        <v>2359</v>
      </c>
      <c r="T47" s="61"/>
      <c r="U47" s="61"/>
      <c r="V47" s="61"/>
      <c r="W47" s="69" t="s">
        <v>2313</v>
      </c>
    </row>
    <row r="48" spans="1:23" x14ac:dyDescent="0.25">
      <c r="A48" s="91"/>
      <c r="B48" s="92"/>
      <c r="C48" s="57"/>
      <c r="D48" s="57"/>
      <c r="E48" s="57"/>
      <c r="F48" s="57"/>
      <c r="G48" s="57"/>
      <c r="H48" s="69"/>
      <c r="I48" s="69"/>
      <c r="J48" s="69"/>
      <c r="K48" s="69"/>
      <c r="L48" s="93"/>
      <c r="M48" s="69"/>
      <c r="N48" s="56"/>
      <c r="O48" s="56"/>
      <c r="P48" s="56"/>
      <c r="Q48" s="56"/>
      <c r="R48" s="56"/>
      <c r="S48" s="56"/>
      <c r="T48" s="61"/>
      <c r="U48" s="61"/>
      <c r="V48" s="61"/>
      <c r="W48" s="69"/>
    </row>
    <row r="49" spans="1:24" x14ac:dyDescent="0.25">
      <c r="A49" s="91"/>
      <c r="B49" s="92"/>
      <c r="C49" s="57"/>
      <c r="D49" s="57"/>
      <c r="E49" s="57"/>
      <c r="F49" s="57"/>
      <c r="G49" s="57"/>
      <c r="H49" s="69" t="s">
        <v>2315</v>
      </c>
      <c r="I49" s="69"/>
      <c r="J49" s="69"/>
      <c r="K49" s="69"/>
      <c r="L49" s="93"/>
      <c r="M49" s="69"/>
      <c r="N49" s="56"/>
      <c r="O49" s="56"/>
      <c r="P49" s="56"/>
      <c r="Q49" s="56"/>
      <c r="R49" s="56"/>
      <c r="S49" s="56"/>
      <c r="T49" s="61"/>
      <c r="U49" s="61"/>
      <c r="V49" s="61"/>
      <c r="W49" s="69"/>
    </row>
    <row r="50" spans="1:24" ht="25.5" x14ac:dyDescent="0.25">
      <c r="A50" s="91"/>
      <c r="B50" s="55" t="s">
        <v>2333</v>
      </c>
      <c r="C50" s="57" t="s">
        <v>2360</v>
      </c>
      <c r="D50" s="57">
        <v>0.56999999999999995</v>
      </c>
      <c r="E50" s="57">
        <v>1976</v>
      </c>
      <c r="F50" s="57" t="s">
        <v>2361</v>
      </c>
      <c r="G50" s="57" t="s">
        <v>2315</v>
      </c>
      <c r="H50" s="69"/>
      <c r="I50" s="69"/>
      <c r="J50" s="69"/>
      <c r="K50" s="52" t="s">
        <v>2362</v>
      </c>
      <c r="L50" s="60" t="s">
        <v>2363</v>
      </c>
      <c r="M50" s="61">
        <v>630</v>
      </c>
      <c r="N50" s="51" t="s">
        <v>2364</v>
      </c>
      <c r="O50" s="56" t="s">
        <v>2365</v>
      </c>
      <c r="P50" s="56" t="s">
        <v>2366</v>
      </c>
      <c r="Q50" s="56">
        <v>0.2</v>
      </c>
      <c r="R50" s="56">
        <v>1985</v>
      </c>
      <c r="S50" s="56" t="s">
        <v>2367</v>
      </c>
      <c r="T50" s="61"/>
      <c r="U50" s="61"/>
      <c r="V50" s="61"/>
      <c r="W50" s="69" t="s">
        <v>2313</v>
      </c>
    </row>
    <row r="51" spans="1:24" x14ac:dyDescent="0.25">
      <c r="A51" s="91"/>
      <c r="B51" s="55"/>
      <c r="C51" s="57"/>
      <c r="D51" s="57"/>
      <c r="E51" s="57"/>
      <c r="F51" s="57"/>
      <c r="G51" s="57"/>
      <c r="H51" s="69"/>
      <c r="I51" s="69"/>
      <c r="J51" s="69"/>
      <c r="K51" s="61"/>
      <c r="L51" s="60"/>
      <c r="M51" s="61"/>
      <c r="N51" s="51" t="s">
        <v>2364</v>
      </c>
      <c r="O51" s="56" t="s">
        <v>2365</v>
      </c>
      <c r="P51" s="56" t="s">
        <v>2368</v>
      </c>
      <c r="Q51" s="56">
        <v>0.2</v>
      </c>
      <c r="R51" s="56">
        <v>1985</v>
      </c>
      <c r="S51" s="56" t="s">
        <v>2369</v>
      </c>
      <c r="T51" s="61"/>
      <c r="U51" s="61"/>
      <c r="V51" s="61"/>
      <c r="W51" s="69" t="s">
        <v>2313</v>
      </c>
    </row>
    <row r="52" spans="1:24" ht="24" x14ac:dyDescent="0.25">
      <c r="A52" s="91"/>
      <c r="B52" s="55"/>
      <c r="C52" s="57"/>
      <c r="D52" s="57"/>
      <c r="E52" s="57"/>
      <c r="F52" s="57"/>
      <c r="G52" s="57"/>
      <c r="H52" s="69"/>
      <c r="I52" s="69"/>
      <c r="J52" s="69"/>
      <c r="K52" s="69"/>
      <c r="L52" s="93"/>
      <c r="M52" s="69" t="s">
        <v>2315</v>
      </c>
      <c r="N52" s="51" t="s">
        <v>2364</v>
      </c>
      <c r="O52" s="56" t="s">
        <v>2370</v>
      </c>
      <c r="P52" s="56" t="s">
        <v>2371</v>
      </c>
      <c r="Q52" s="56">
        <v>0.09</v>
      </c>
      <c r="R52" s="56">
        <v>1985</v>
      </c>
      <c r="S52" s="56" t="s">
        <v>2352</v>
      </c>
      <c r="T52" s="61"/>
      <c r="U52" s="61" t="s">
        <v>2315</v>
      </c>
      <c r="V52" s="61"/>
      <c r="W52" s="69" t="s">
        <v>2313</v>
      </c>
    </row>
    <row r="53" spans="1:24" ht="24" x14ac:dyDescent="0.25">
      <c r="A53" s="91"/>
      <c r="B53" s="55"/>
      <c r="C53" s="57"/>
      <c r="D53" s="57"/>
      <c r="E53" s="57"/>
      <c r="F53" s="57"/>
      <c r="G53" s="57"/>
      <c r="H53" s="69"/>
      <c r="I53" s="69"/>
      <c r="J53" s="69"/>
      <c r="K53" s="69"/>
      <c r="L53" s="93"/>
      <c r="M53" s="69"/>
      <c r="N53" s="51" t="s">
        <v>2364</v>
      </c>
      <c r="O53" s="56" t="s">
        <v>2370</v>
      </c>
      <c r="P53" s="56" t="s">
        <v>2371</v>
      </c>
      <c r="Q53" s="56">
        <v>0.09</v>
      </c>
      <c r="R53" s="56">
        <v>1985</v>
      </c>
      <c r="S53" s="56" t="s">
        <v>2352</v>
      </c>
      <c r="T53" s="61" t="s">
        <v>2315</v>
      </c>
      <c r="U53" s="61"/>
      <c r="V53" s="61"/>
      <c r="W53" s="69" t="s">
        <v>2313</v>
      </c>
    </row>
    <row r="54" spans="1:24" ht="24" x14ac:dyDescent="0.25">
      <c r="A54" s="91"/>
      <c r="B54" s="55"/>
      <c r="C54" s="57"/>
      <c r="D54" s="57"/>
      <c r="E54" s="57"/>
      <c r="F54" s="57"/>
      <c r="G54" s="57"/>
      <c r="H54" s="69"/>
      <c r="I54" s="69"/>
      <c r="J54" s="69"/>
      <c r="K54" s="69"/>
      <c r="L54" s="93"/>
      <c r="M54" s="69"/>
      <c r="N54" s="51" t="s">
        <v>2372</v>
      </c>
      <c r="O54" s="56" t="s">
        <v>2373</v>
      </c>
      <c r="P54" s="56" t="s">
        <v>2374</v>
      </c>
      <c r="Q54" s="56">
        <v>0.23599999999999999</v>
      </c>
      <c r="R54" s="56">
        <v>2010</v>
      </c>
      <c r="S54" s="56" t="s">
        <v>2375</v>
      </c>
      <c r="T54" s="61"/>
      <c r="U54" s="61"/>
      <c r="V54" s="61"/>
      <c r="W54" s="69" t="s">
        <v>2313</v>
      </c>
    </row>
    <row r="55" spans="1:24" ht="24" x14ac:dyDescent="0.25">
      <c r="A55" s="91"/>
      <c r="B55" s="55"/>
      <c r="C55" s="57"/>
      <c r="D55" s="57"/>
      <c r="E55" s="57"/>
      <c r="F55" s="57"/>
      <c r="G55" s="57"/>
      <c r="H55" s="69"/>
      <c r="I55" s="69"/>
      <c r="J55" s="69"/>
      <c r="K55" s="69"/>
      <c r="L55" s="93"/>
      <c r="M55" s="69"/>
      <c r="N55" s="51"/>
      <c r="O55" s="56" t="s">
        <v>2376</v>
      </c>
      <c r="P55" s="56" t="s">
        <v>2374</v>
      </c>
      <c r="Q55" s="56">
        <v>1.4999999999999999E-2</v>
      </c>
      <c r="R55" s="56">
        <v>2002</v>
      </c>
      <c r="S55" s="56" t="s">
        <v>2318</v>
      </c>
      <c r="T55" s="61"/>
      <c r="U55" s="61"/>
      <c r="V55" s="61"/>
      <c r="W55" s="69" t="s">
        <v>2313</v>
      </c>
    </row>
    <row r="56" spans="1:24" ht="24" x14ac:dyDescent="0.25">
      <c r="A56" s="91"/>
      <c r="B56" s="55"/>
      <c r="C56" s="57"/>
      <c r="D56" s="57"/>
      <c r="E56" s="57"/>
      <c r="F56" s="57"/>
      <c r="G56" s="57"/>
      <c r="H56" s="69"/>
      <c r="I56" s="69"/>
      <c r="J56" s="69"/>
      <c r="K56" s="69"/>
      <c r="L56" s="93"/>
      <c r="M56" s="69"/>
      <c r="N56" s="51" t="s">
        <v>2309</v>
      </c>
      <c r="O56" s="56" t="s">
        <v>2377</v>
      </c>
      <c r="P56" s="56" t="s">
        <v>2378</v>
      </c>
      <c r="Q56" s="56">
        <v>0.46289999999999998</v>
      </c>
      <c r="R56" s="56"/>
      <c r="S56" s="56" t="s">
        <v>2314</v>
      </c>
      <c r="T56" s="61">
        <v>14</v>
      </c>
      <c r="U56" s="61"/>
      <c r="V56" s="61">
        <f>T56</f>
        <v>14</v>
      </c>
      <c r="W56" s="69" t="s">
        <v>2313</v>
      </c>
    </row>
    <row r="57" spans="1:24" ht="36" x14ac:dyDescent="0.25">
      <c r="A57" s="91"/>
      <c r="B57" s="55"/>
      <c r="C57" s="57"/>
      <c r="D57" s="57"/>
      <c r="E57" s="57"/>
      <c r="F57" s="57"/>
      <c r="G57" s="57"/>
      <c r="H57" s="69"/>
      <c r="I57" s="69"/>
      <c r="J57" s="69"/>
      <c r="K57" s="69"/>
      <c r="L57" s="93"/>
      <c r="M57" s="69"/>
      <c r="N57" s="51" t="s">
        <v>2309</v>
      </c>
      <c r="O57" s="56" t="s">
        <v>2379</v>
      </c>
      <c r="P57" s="56" t="s">
        <v>2380</v>
      </c>
      <c r="Q57" s="56">
        <v>0.66439999999999999</v>
      </c>
      <c r="R57" s="56"/>
      <c r="S57" s="56" t="s">
        <v>2381</v>
      </c>
      <c r="T57" s="61">
        <v>20</v>
      </c>
      <c r="U57" s="61"/>
      <c r="V57" s="61">
        <v>20</v>
      </c>
      <c r="W57" s="69" t="s">
        <v>2313</v>
      </c>
    </row>
    <row r="58" spans="1:24" ht="24" x14ac:dyDescent="0.25">
      <c r="A58" s="91"/>
      <c r="B58" s="55"/>
      <c r="C58" s="57"/>
      <c r="D58" s="57"/>
      <c r="E58" s="57"/>
      <c r="F58" s="57"/>
      <c r="G58" s="57"/>
      <c r="H58" s="69"/>
      <c r="I58" s="69"/>
      <c r="J58" s="69"/>
      <c r="K58" s="69"/>
      <c r="L58" s="93"/>
      <c r="M58" s="69"/>
      <c r="N58" s="51" t="s">
        <v>2309</v>
      </c>
      <c r="O58" s="56" t="s">
        <v>2382</v>
      </c>
      <c r="P58" s="56" t="s">
        <v>2383</v>
      </c>
      <c r="Q58" s="56">
        <v>0.4083</v>
      </c>
      <c r="R58" s="56"/>
      <c r="S58" s="56" t="s">
        <v>2384</v>
      </c>
      <c r="T58" s="61">
        <v>13</v>
      </c>
      <c r="U58" s="61"/>
      <c r="V58" s="61">
        <f t="shared" ref="V58" si="0">T58</f>
        <v>13</v>
      </c>
      <c r="W58" s="69" t="s">
        <v>2313</v>
      </c>
    </row>
    <row r="59" spans="1:24" ht="24" x14ac:dyDescent="0.25">
      <c r="A59" s="91"/>
      <c r="B59" s="55"/>
      <c r="C59" s="57"/>
      <c r="D59" s="57"/>
      <c r="E59" s="57"/>
      <c r="F59" s="57"/>
      <c r="G59" s="57"/>
      <c r="H59" s="69"/>
      <c r="I59" s="69"/>
      <c r="J59" s="69"/>
      <c r="K59" s="69"/>
      <c r="L59" s="93"/>
      <c r="M59" s="69"/>
      <c r="N59" s="51" t="s">
        <v>2385</v>
      </c>
      <c r="O59" s="56" t="s">
        <v>2386</v>
      </c>
      <c r="P59" s="56" t="s">
        <v>2387</v>
      </c>
      <c r="Q59" s="56">
        <v>0.29399999999999998</v>
      </c>
      <c r="R59" s="56">
        <v>2015</v>
      </c>
      <c r="S59" s="56" t="s">
        <v>2388</v>
      </c>
      <c r="T59" s="61"/>
      <c r="U59" s="61"/>
      <c r="V59" s="61"/>
      <c r="W59" s="69" t="s">
        <v>2313</v>
      </c>
    </row>
    <row r="60" spans="1:24" ht="24" x14ac:dyDescent="0.25">
      <c r="A60" s="91"/>
      <c r="B60" s="55"/>
      <c r="C60" s="57"/>
      <c r="D60" s="57"/>
      <c r="E60" s="57"/>
      <c r="F60" s="57"/>
      <c r="G60" s="57"/>
      <c r="H60" s="69"/>
      <c r="I60" s="69"/>
      <c r="J60" s="69"/>
      <c r="K60" s="69"/>
      <c r="L60" s="93"/>
      <c r="M60" s="69"/>
      <c r="N60" s="51" t="s">
        <v>2389</v>
      </c>
      <c r="O60" s="56" t="s">
        <v>2386</v>
      </c>
      <c r="P60" s="56" t="s">
        <v>2387</v>
      </c>
      <c r="Q60" s="56">
        <v>0.29399999999999998</v>
      </c>
      <c r="R60" s="56">
        <v>2015</v>
      </c>
      <c r="S60" s="56" t="s">
        <v>2388</v>
      </c>
      <c r="T60" s="61"/>
      <c r="U60" s="61"/>
      <c r="V60" s="61"/>
      <c r="W60" s="69" t="s">
        <v>2313</v>
      </c>
    </row>
    <row r="61" spans="1:24" ht="24" x14ac:dyDescent="0.25">
      <c r="A61" s="91"/>
      <c r="B61" s="55"/>
      <c r="C61" s="57"/>
      <c r="D61" s="57"/>
      <c r="E61" s="57"/>
      <c r="F61" s="57"/>
      <c r="G61" s="57"/>
      <c r="H61" s="69"/>
      <c r="I61" s="69"/>
      <c r="J61" s="69"/>
      <c r="K61" s="69"/>
      <c r="L61" s="93"/>
      <c r="M61" s="69"/>
      <c r="N61" s="56"/>
      <c r="O61" s="56" t="s">
        <v>2386</v>
      </c>
      <c r="P61" s="56" t="s">
        <v>2387</v>
      </c>
      <c r="Q61" s="56">
        <v>0.13</v>
      </c>
      <c r="R61" s="56">
        <v>2015</v>
      </c>
      <c r="S61" s="56" t="s">
        <v>2247</v>
      </c>
      <c r="T61" s="61"/>
      <c r="U61" s="61"/>
      <c r="V61" s="61"/>
      <c r="W61" s="69" t="s">
        <v>2313</v>
      </c>
      <c r="X61" s="63" t="s">
        <v>2390</v>
      </c>
    </row>
    <row r="62" spans="1:24" ht="24" x14ac:dyDescent="0.25">
      <c r="A62" s="91"/>
      <c r="B62" s="55"/>
      <c r="C62" s="57"/>
      <c r="D62" s="57"/>
      <c r="E62" s="57"/>
      <c r="F62" s="57"/>
      <c r="G62" s="57"/>
      <c r="H62" s="69"/>
      <c r="I62" s="69"/>
      <c r="J62" s="69"/>
      <c r="K62" s="69"/>
      <c r="L62" s="93"/>
      <c r="M62" s="69"/>
      <c r="N62" s="56"/>
      <c r="O62" s="56" t="s">
        <v>2386</v>
      </c>
      <c r="P62" s="56" t="s">
        <v>2387</v>
      </c>
      <c r="Q62" s="56">
        <v>0.13</v>
      </c>
      <c r="R62" s="56">
        <v>2015</v>
      </c>
      <c r="S62" s="56" t="s">
        <v>2247</v>
      </c>
      <c r="T62" s="61"/>
      <c r="U62" s="61"/>
      <c r="V62" s="61"/>
      <c r="W62" s="69" t="s">
        <v>2313</v>
      </c>
      <c r="X62" s="63" t="s">
        <v>2390</v>
      </c>
    </row>
    <row r="63" spans="1:24" x14ac:dyDescent="0.25">
      <c r="A63" s="91"/>
      <c r="B63" s="55"/>
      <c r="C63" s="57"/>
      <c r="D63" s="57"/>
      <c r="E63" s="57"/>
      <c r="F63" s="57"/>
      <c r="G63" s="57"/>
      <c r="H63" s="69"/>
      <c r="I63" s="69"/>
      <c r="J63" s="69"/>
      <c r="K63" s="69"/>
      <c r="L63" s="93"/>
      <c r="M63" s="69"/>
      <c r="N63" s="56"/>
      <c r="O63" s="56"/>
      <c r="P63" s="56"/>
      <c r="Q63" s="56"/>
      <c r="R63" s="56"/>
      <c r="S63" s="56"/>
      <c r="T63" s="61"/>
      <c r="U63" s="61"/>
      <c r="V63" s="61"/>
      <c r="W63" s="69"/>
    </row>
    <row r="64" spans="1:24" ht="36" x14ac:dyDescent="0.25">
      <c r="A64" s="91"/>
      <c r="B64" s="55" t="s">
        <v>2304</v>
      </c>
      <c r="C64" s="57" t="s">
        <v>2391</v>
      </c>
      <c r="D64" s="57">
        <v>0.55000000000000004</v>
      </c>
      <c r="E64" s="57">
        <v>1975</v>
      </c>
      <c r="F64" s="57" t="s">
        <v>2361</v>
      </c>
      <c r="G64" s="57"/>
      <c r="H64" s="69"/>
      <c r="I64" s="69"/>
      <c r="J64" s="69"/>
      <c r="K64" s="94" t="s">
        <v>2392</v>
      </c>
      <c r="L64" s="93" t="s">
        <v>2393</v>
      </c>
      <c r="M64" s="61" t="s">
        <v>2394</v>
      </c>
      <c r="N64" s="51" t="s">
        <v>2309</v>
      </c>
      <c r="O64" s="56" t="s">
        <v>2395</v>
      </c>
      <c r="P64" s="56" t="s">
        <v>2396</v>
      </c>
      <c r="Q64" s="56">
        <v>0.4405</v>
      </c>
      <c r="R64" s="58"/>
      <c r="S64" s="56" t="s">
        <v>2314</v>
      </c>
      <c r="T64" s="61">
        <v>14</v>
      </c>
      <c r="U64" s="61"/>
      <c r="V64" s="61">
        <f>T64</f>
        <v>14</v>
      </c>
      <c r="W64" s="69" t="s">
        <v>2313</v>
      </c>
    </row>
    <row r="65" spans="1:23" ht="36" x14ac:dyDescent="0.25">
      <c r="A65" s="91"/>
      <c r="B65" s="55"/>
      <c r="C65" s="57"/>
      <c r="D65" s="57"/>
      <c r="E65" s="57"/>
      <c r="F65" s="57"/>
      <c r="G65" s="57"/>
      <c r="H65" s="69"/>
      <c r="I65" s="69"/>
      <c r="J65" s="69"/>
      <c r="K65" s="94"/>
      <c r="L65" s="93"/>
      <c r="M65" s="61"/>
      <c r="N65" s="51" t="s">
        <v>2397</v>
      </c>
      <c r="O65" s="56" t="s">
        <v>2398</v>
      </c>
      <c r="P65" s="56" t="s">
        <v>2399</v>
      </c>
      <c r="Q65" s="56">
        <v>0.26</v>
      </c>
      <c r="R65" s="58"/>
      <c r="S65" s="56" t="s">
        <v>2247</v>
      </c>
      <c r="T65" s="61"/>
      <c r="U65" s="61"/>
      <c r="V65" s="61"/>
      <c r="W65" s="69" t="s">
        <v>2313</v>
      </c>
    </row>
    <row r="66" spans="1:23" ht="36" x14ac:dyDescent="0.25">
      <c r="A66" s="91"/>
      <c r="B66" s="55"/>
      <c r="C66" s="57"/>
      <c r="D66" s="57"/>
      <c r="E66" s="57"/>
      <c r="F66" s="57"/>
      <c r="G66" s="57"/>
      <c r="H66" s="69"/>
      <c r="I66" s="69"/>
      <c r="J66" s="69"/>
      <c r="K66" s="94"/>
      <c r="L66" s="93"/>
      <c r="M66" s="61"/>
      <c r="N66" s="51" t="s">
        <v>2397</v>
      </c>
      <c r="O66" s="56" t="s">
        <v>2398</v>
      </c>
      <c r="P66" s="56" t="s">
        <v>2399</v>
      </c>
      <c r="Q66" s="56">
        <v>0.26</v>
      </c>
      <c r="R66" s="58"/>
      <c r="S66" s="56" t="s">
        <v>2247</v>
      </c>
      <c r="T66" s="61"/>
      <c r="U66" s="61"/>
      <c r="V66" s="61"/>
      <c r="W66" s="69" t="s">
        <v>2313</v>
      </c>
    </row>
    <row r="67" spans="1:23" x14ac:dyDescent="0.25">
      <c r="A67" s="91"/>
      <c r="B67" s="55"/>
      <c r="C67" s="57"/>
      <c r="D67" s="57"/>
      <c r="E67" s="57"/>
      <c r="F67" s="57"/>
      <c r="G67" s="57"/>
      <c r="H67" s="69"/>
      <c r="I67" s="69"/>
      <c r="J67" s="69"/>
      <c r="K67" s="69"/>
      <c r="L67" s="93"/>
      <c r="M67" s="69"/>
      <c r="N67" s="56"/>
      <c r="O67" s="56"/>
      <c r="P67" s="56"/>
      <c r="Q67" s="56"/>
      <c r="R67" s="59"/>
      <c r="S67" s="56"/>
      <c r="T67" s="61"/>
      <c r="U67" s="61"/>
      <c r="V67" s="61"/>
      <c r="W67" s="69"/>
    </row>
    <row r="68" spans="1:23" x14ac:dyDescent="0.25">
      <c r="A68" s="91"/>
      <c r="B68" s="55"/>
      <c r="C68" s="57"/>
      <c r="D68" s="57"/>
      <c r="E68" s="57"/>
      <c r="F68" s="57"/>
      <c r="G68" s="57"/>
      <c r="H68" s="69"/>
      <c r="I68" s="69"/>
      <c r="J68" s="69"/>
      <c r="K68" s="69"/>
      <c r="L68" s="93"/>
      <c r="M68" s="69"/>
      <c r="N68" s="56"/>
      <c r="O68" s="56"/>
      <c r="P68" s="56"/>
      <c r="Q68" s="56"/>
      <c r="R68" s="59"/>
      <c r="S68" s="56"/>
      <c r="T68" s="61"/>
      <c r="U68" s="61"/>
      <c r="V68" s="61"/>
      <c r="W68" s="69"/>
    </row>
    <row r="69" spans="1:23" ht="45" x14ac:dyDescent="0.25">
      <c r="A69" s="91"/>
      <c r="B69" s="92"/>
      <c r="C69" s="95" t="s">
        <v>2400</v>
      </c>
      <c r="D69" s="95">
        <v>0.7</v>
      </c>
      <c r="E69" s="95">
        <v>1975</v>
      </c>
      <c r="F69" s="95" t="s">
        <v>2401</v>
      </c>
      <c r="G69" s="95"/>
      <c r="H69" s="94"/>
      <c r="I69" s="94"/>
      <c r="J69" s="94"/>
      <c r="K69" s="94" t="s">
        <v>2402</v>
      </c>
      <c r="L69" s="96"/>
      <c r="M69" s="52">
        <v>250</v>
      </c>
      <c r="N69" s="97"/>
      <c r="O69" s="97"/>
      <c r="P69" s="97"/>
      <c r="Q69" s="97"/>
      <c r="R69" s="98"/>
      <c r="S69" s="97"/>
      <c r="T69" s="52"/>
      <c r="U69" s="52"/>
      <c r="V69" s="52"/>
      <c r="W69" s="94" t="s">
        <v>2403</v>
      </c>
    </row>
    <row r="70" spans="1:23" x14ac:dyDescent="0.25">
      <c r="A70" s="91"/>
      <c r="B70" s="92"/>
      <c r="C70" s="95"/>
      <c r="D70" s="95"/>
      <c r="E70" s="95"/>
      <c r="F70" s="95"/>
      <c r="G70" s="95"/>
      <c r="H70" s="94"/>
      <c r="I70" s="94"/>
      <c r="J70" s="94"/>
      <c r="K70" s="94"/>
      <c r="L70" s="96"/>
      <c r="M70" s="52"/>
      <c r="N70" s="97"/>
      <c r="O70" s="97"/>
      <c r="P70" s="97"/>
      <c r="Q70" s="97"/>
      <c r="R70" s="98"/>
      <c r="S70" s="97"/>
      <c r="T70" s="52"/>
      <c r="U70" s="52"/>
      <c r="V70" s="52"/>
      <c r="W70" s="94"/>
    </row>
    <row r="71" spans="1:23" x14ac:dyDescent="0.25">
      <c r="A71" s="91"/>
      <c r="B71" s="92"/>
      <c r="C71" s="95"/>
      <c r="D71" s="95"/>
      <c r="E71" s="95"/>
      <c r="F71" s="95"/>
      <c r="G71" s="95"/>
      <c r="H71" s="94"/>
      <c r="I71" s="94"/>
      <c r="J71" s="94"/>
      <c r="K71" s="94"/>
      <c r="L71" s="96"/>
      <c r="M71" s="52"/>
      <c r="N71" s="97"/>
      <c r="O71" s="97"/>
      <c r="P71" s="97"/>
      <c r="Q71" s="97"/>
      <c r="R71" s="98"/>
      <c r="S71" s="97"/>
      <c r="T71" s="52"/>
      <c r="U71" s="52"/>
      <c r="V71" s="52"/>
      <c r="W71" s="94"/>
    </row>
    <row r="72" spans="1:23" ht="25.5" x14ac:dyDescent="0.25">
      <c r="A72" s="91"/>
      <c r="B72" s="92"/>
      <c r="C72" s="95" t="s">
        <v>2404</v>
      </c>
      <c r="D72" s="95">
        <v>0.44</v>
      </c>
      <c r="E72" s="95">
        <v>1992</v>
      </c>
      <c r="F72" s="95" t="s">
        <v>2405</v>
      </c>
      <c r="G72" s="95"/>
      <c r="H72" s="94"/>
      <c r="I72" s="94"/>
      <c r="J72" s="94"/>
      <c r="K72" s="94" t="s">
        <v>2406</v>
      </c>
      <c r="L72" s="96"/>
      <c r="M72" s="52" t="s">
        <v>246</v>
      </c>
      <c r="N72" s="97"/>
      <c r="O72" s="97"/>
      <c r="P72" s="97"/>
      <c r="Q72" s="97"/>
      <c r="R72" s="98"/>
      <c r="S72" s="97"/>
      <c r="T72" s="52"/>
      <c r="U72" s="52"/>
      <c r="V72" s="52"/>
      <c r="W72" s="94" t="s">
        <v>2407</v>
      </c>
    </row>
    <row r="73" spans="1:23" x14ac:dyDescent="0.25">
      <c r="A73" s="91"/>
      <c r="B73" s="92"/>
      <c r="C73" s="95"/>
      <c r="D73" s="95"/>
      <c r="E73" s="95"/>
      <c r="F73" s="95"/>
      <c r="G73" s="95"/>
      <c r="H73" s="94"/>
      <c r="I73" s="94"/>
      <c r="J73" s="94"/>
      <c r="K73" s="94"/>
      <c r="L73" s="96"/>
      <c r="M73" s="52"/>
      <c r="N73" s="97"/>
      <c r="O73" s="97"/>
      <c r="P73" s="97"/>
      <c r="Q73" s="97"/>
      <c r="R73" s="98"/>
      <c r="S73" s="97"/>
      <c r="T73" s="52"/>
      <c r="U73" s="52"/>
      <c r="V73" s="52"/>
      <c r="W73" s="94"/>
    </row>
    <row r="74" spans="1:23" x14ac:dyDescent="0.25">
      <c r="A74" s="91"/>
      <c r="B74" s="92"/>
      <c r="C74" s="95"/>
      <c r="D74" s="95"/>
      <c r="E74" s="95"/>
      <c r="F74" s="95"/>
      <c r="G74" s="95"/>
      <c r="H74" s="94"/>
      <c r="I74" s="94"/>
      <c r="J74" s="94"/>
      <c r="K74" s="94"/>
      <c r="L74" s="96"/>
      <c r="M74" s="52"/>
      <c r="N74" s="97"/>
      <c r="O74" s="97"/>
      <c r="P74" s="97"/>
      <c r="Q74" s="97"/>
      <c r="R74" s="98"/>
      <c r="S74" s="97"/>
      <c r="T74" s="52"/>
      <c r="U74" s="52"/>
      <c r="V74" s="52"/>
      <c r="W74" s="94"/>
    </row>
    <row r="75" spans="1:23" ht="25.5" x14ac:dyDescent="0.25">
      <c r="A75" s="91"/>
      <c r="B75" s="92"/>
      <c r="C75" s="95" t="s">
        <v>2408</v>
      </c>
      <c r="D75" s="95">
        <v>0.66</v>
      </c>
      <c r="E75" s="95">
        <v>1992</v>
      </c>
      <c r="F75" s="95" t="s">
        <v>2405</v>
      </c>
      <c r="G75" s="95"/>
      <c r="H75" s="94"/>
      <c r="I75" s="94"/>
      <c r="J75" s="94"/>
      <c r="K75" s="94"/>
      <c r="L75" s="96"/>
      <c r="M75" s="52"/>
      <c r="N75" s="97"/>
      <c r="O75" s="97"/>
      <c r="P75" s="97"/>
      <c r="Q75" s="97"/>
      <c r="R75" s="98"/>
      <c r="S75" s="97"/>
      <c r="T75" s="52"/>
      <c r="U75" s="52"/>
      <c r="V75" s="52"/>
      <c r="W75" s="94" t="s">
        <v>2407</v>
      </c>
    </row>
    <row r="76" spans="1:23" x14ac:dyDescent="0.25">
      <c r="A76" s="91"/>
      <c r="B76" s="92"/>
      <c r="C76" s="57"/>
      <c r="D76" s="57"/>
      <c r="E76" s="57"/>
      <c r="F76" s="57"/>
      <c r="G76" s="57"/>
      <c r="H76" s="69"/>
      <c r="I76" s="69"/>
      <c r="J76" s="69"/>
      <c r="K76" s="69"/>
      <c r="L76" s="93"/>
      <c r="M76" s="61"/>
      <c r="N76" s="56"/>
      <c r="O76" s="56"/>
      <c r="P76" s="56"/>
      <c r="Q76" s="56"/>
      <c r="R76" s="58"/>
      <c r="S76" s="56"/>
      <c r="T76" s="61"/>
      <c r="U76" s="61"/>
      <c r="V76" s="61"/>
      <c r="W76" s="69"/>
    </row>
    <row r="77" spans="1:23" x14ac:dyDescent="0.25">
      <c r="A77" s="91"/>
      <c r="B77" s="92"/>
      <c r="C77" s="57"/>
      <c r="D77" s="57"/>
      <c r="E77" s="57"/>
      <c r="F77" s="57"/>
      <c r="G77" s="57"/>
      <c r="H77" s="69"/>
      <c r="I77" s="69"/>
      <c r="J77" s="69"/>
      <c r="K77" s="69"/>
      <c r="L77" s="93"/>
      <c r="M77" s="61"/>
      <c r="N77" s="56"/>
      <c r="O77" s="56"/>
      <c r="P77" s="56"/>
      <c r="Q77" s="56"/>
      <c r="R77" s="58"/>
      <c r="S77" s="56"/>
      <c r="T77" s="61"/>
      <c r="U77" s="61"/>
      <c r="V77" s="61"/>
      <c r="W77" s="69"/>
    </row>
    <row r="78" spans="1:23" ht="54.75" customHeight="1" x14ac:dyDescent="0.25">
      <c r="A78" s="91"/>
      <c r="B78" s="55" t="s">
        <v>2409</v>
      </c>
      <c r="C78" s="57" t="s">
        <v>2410</v>
      </c>
      <c r="D78" s="57">
        <v>0.8</v>
      </c>
      <c r="E78" s="57">
        <v>1976</v>
      </c>
      <c r="F78" s="57" t="s">
        <v>2306</v>
      </c>
      <c r="G78" s="57"/>
      <c r="H78" s="69"/>
      <c r="I78" s="69"/>
      <c r="J78" s="69"/>
      <c r="K78" s="94" t="s">
        <v>2411</v>
      </c>
      <c r="L78" s="93" t="s">
        <v>2412</v>
      </c>
      <c r="M78" s="61" t="s">
        <v>454</v>
      </c>
      <c r="N78" s="51"/>
      <c r="O78" s="56" t="s">
        <v>2413</v>
      </c>
      <c r="P78" s="97" t="s">
        <v>2414</v>
      </c>
      <c r="Q78" s="97">
        <v>0.13</v>
      </c>
      <c r="R78" s="98">
        <v>1979</v>
      </c>
      <c r="S78" s="97" t="s">
        <v>2415</v>
      </c>
      <c r="T78" s="52"/>
      <c r="U78" s="52"/>
      <c r="V78" s="52"/>
      <c r="W78" s="94" t="s">
        <v>2416</v>
      </c>
    </row>
    <row r="79" spans="1:23" x14ac:dyDescent="0.25">
      <c r="A79" s="91"/>
      <c r="B79" s="92"/>
      <c r="C79" s="57"/>
      <c r="D79" s="57"/>
      <c r="E79" s="57"/>
      <c r="F79" s="57"/>
      <c r="G79" s="57"/>
      <c r="H79" s="69"/>
      <c r="I79" s="69"/>
      <c r="J79" s="69"/>
      <c r="K79" s="69"/>
      <c r="L79" s="93"/>
      <c r="M79" s="61"/>
      <c r="N79" s="51" t="s">
        <v>2417</v>
      </c>
      <c r="O79" s="56" t="s">
        <v>2418</v>
      </c>
      <c r="P79" s="56" t="s">
        <v>2414</v>
      </c>
      <c r="Q79" s="56">
        <v>0.12</v>
      </c>
      <c r="R79" s="58">
        <v>1979</v>
      </c>
      <c r="S79" s="56" t="s">
        <v>2419</v>
      </c>
      <c r="T79" s="61"/>
      <c r="U79" s="61"/>
      <c r="V79" s="61"/>
      <c r="W79" s="69" t="s">
        <v>2313</v>
      </c>
    </row>
    <row r="80" spans="1:23" ht="24" x14ac:dyDescent="0.25">
      <c r="A80" s="91"/>
      <c r="B80" s="92"/>
      <c r="C80" s="57"/>
      <c r="D80" s="57"/>
      <c r="E80" s="57"/>
      <c r="F80" s="57"/>
      <c r="G80" s="57"/>
      <c r="H80" s="69"/>
      <c r="I80" s="69"/>
      <c r="J80" s="69"/>
      <c r="K80" s="69"/>
      <c r="L80" s="93"/>
      <c r="M80" s="69"/>
      <c r="N80" s="51" t="s">
        <v>2420</v>
      </c>
      <c r="O80" s="56" t="s">
        <v>2421</v>
      </c>
      <c r="P80" s="56" t="s">
        <v>2422</v>
      </c>
      <c r="Q80" s="56">
        <v>0.09</v>
      </c>
      <c r="R80" s="58">
        <v>2008</v>
      </c>
      <c r="S80" s="56" t="s">
        <v>2419</v>
      </c>
      <c r="T80" s="61"/>
      <c r="U80" s="61"/>
      <c r="V80" s="61"/>
      <c r="W80" s="69" t="s">
        <v>2313</v>
      </c>
    </row>
    <row r="81" spans="1:23" x14ac:dyDescent="0.25">
      <c r="A81" s="91"/>
      <c r="B81" s="92"/>
      <c r="C81" s="57"/>
      <c r="D81" s="57"/>
      <c r="E81" s="57"/>
      <c r="F81" s="57"/>
      <c r="G81" s="57"/>
      <c r="H81" s="69"/>
      <c r="I81" s="69"/>
      <c r="J81" s="69"/>
      <c r="K81" s="69"/>
      <c r="L81" s="93"/>
      <c r="M81" s="69"/>
      <c r="N81" s="51" t="s">
        <v>2423</v>
      </c>
      <c r="O81" s="56" t="s">
        <v>2424</v>
      </c>
      <c r="P81" s="56" t="s">
        <v>2425</v>
      </c>
      <c r="Q81" s="56">
        <v>0.06</v>
      </c>
      <c r="R81" s="58">
        <v>2008</v>
      </c>
      <c r="S81" s="56" t="s">
        <v>2419</v>
      </c>
      <c r="T81" s="61"/>
      <c r="U81" s="61"/>
      <c r="V81" s="61"/>
      <c r="W81" s="69" t="s">
        <v>2313</v>
      </c>
    </row>
    <row r="82" spans="1:23" x14ac:dyDescent="0.25">
      <c r="A82" s="91"/>
      <c r="B82" s="92"/>
      <c r="C82" s="57"/>
      <c r="D82" s="57"/>
      <c r="E82" s="57"/>
      <c r="F82" s="57"/>
      <c r="G82" s="57"/>
      <c r="H82" s="69"/>
      <c r="I82" s="69"/>
      <c r="J82" s="69"/>
      <c r="K82" s="69"/>
      <c r="L82" s="93"/>
      <c r="M82" s="69"/>
      <c r="N82" s="51" t="s">
        <v>2423</v>
      </c>
      <c r="O82" s="56" t="s">
        <v>2426</v>
      </c>
      <c r="P82" s="56" t="s">
        <v>2427</v>
      </c>
      <c r="Q82" s="56">
        <v>0.04</v>
      </c>
      <c r="R82" s="58">
        <v>2008</v>
      </c>
      <c r="S82" s="56" t="s">
        <v>2419</v>
      </c>
      <c r="T82" s="61"/>
      <c r="U82" s="61"/>
      <c r="V82" s="61"/>
      <c r="W82" s="69" t="s">
        <v>2313</v>
      </c>
    </row>
    <row r="83" spans="1:23" x14ac:dyDescent="0.25">
      <c r="A83" s="91"/>
      <c r="B83" s="92"/>
      <c r="C83" s="57"/>
      <c r="D83" s="57"/>
      <c r="E83" s="57"/>
      <c r="F83" s="57"/>
      <c r="G83" s="57"/>
      <c r="H83" s="69"/>
      <c r="I83" s="69"/>
      <c r="J83" s="69"/>
      <c r="K83" s="69"/>
      <c r="L83" s="93"/>
      <c r="M83" s="69"/>
      <c r="N83" s="51" t="s">
        <v>2417</v>
      </c>
      <c r="O83" s="56" t="s">
        <v>2428</v>
      </c>
      <c r="P83" s="56" t="s">
        <v>2429</v>
      </c>
      <c r="Q83" s="56">
        <v>0.06</v>
      </c>
      <c r="R83" s="58">
        <v>1971</v>
      </c>
      <c r="S83" s="56" t="s">
        <v>2430</v>
      </c>
      <c r="T83" s="61"/>
      <c r="U83" s="61"/>
      <c r="V83" s="61"/>
      <c r="W83" s="69" t="s">
        <v>2313</v>
      </c>
    </row>
    <row r="84" spans="1:23" ht="24" x14ac:dyDescent="0.25">
      <c r="A84" s="91"/>
      <c r="B84" s="92"/>
      <c r="C84" s="57"/>
      <c r="D84" s="57"/>
      <c r="E84" s="57"/>
      <c r="F84" s="57"/>
      <c r="G84" s="57"/>
      <c r="H84" s="69"/>
      <c r="I84" s="69"/>
      <c r="J84" s="69"/>
      <c r="K84" s="69"/>
      <c r="L84" s="93"/>
      <c r="M84" s="69"/>
      <c r="N84" s="51" t="s">
        <v>2417</v>
      </c>
      <c r="O84" s="56" t="s">
        <v>2431</v>
      </c>
      <c r="P84" s="56" t="s">
        <v>2432</v>
      </c>
      <c r="Q84" s="56">
        <v>0.06</v>
      </c>
      <c r="R84" s="58">
        <v>1972</v>
      </c>
      <c r="S84" s="56" t="s">
        <v>2419</v>
      </c>
      <c r="T84" s="61"/>
      <c r="U84" s="61"/>
      <c r="V84" s="61"/>
      <c r="W84" s="69" t="s">
        <v>2313</v>
      </c>
    </row>
    <row r="85" spans="1:23" ht="36" x14ac:dyDescent="0.25">
      <c r="A85" s="91"/>
      <c r="B85" s="92"/>
      <c r="C85" s="57"/>
      <c r="D85" s="57"/>
      <c r="E85" s="57"/>
      <c r="F85" s="57"/>
      <c r="G85" s="57"/>
      <c r="H85" s="69"/>
      <c r="I85" s="69"/>
      <c r="J85" s="69"/>
      <c r="K85" s="69"/>
      <c r="L85" s="93"/>
      <c r="M85" s="69"/>
      <c r="N85" s="51" t="s">
        <v>2417</v>
      </c>
      <c r="O85" s="56" t="s">
        <v>2433</v>
      </c>
      <c r="P85" s="56" t="s">
        <v>2434</v>
      </c>
      <c r="Q85" s="56">
        <v>0.06</v>
      </c>
      <c r="R85" s="58">
        <v>1970</v>
      </c>
      <c r="S85" s="56" t="s">
        <v>2419</v>
      </c>
      <c r="T85" s="61"/>
      <c r="U85" s="61"/>
      <c r="V85" s="61"/>
      <c r="W85" s="69" t="s">
        <v>2313</v>
      </c>
    </row>
    <row r="86" spans="1:23" ht="24" x14ac:dyDescent="0.25">
      <c r="A86" s="91"/>
      <c r="B86" s="92"/>
      <c r="C86" s="57"/>
      <c r="D86" s="57"/>
      <c r="E86" s="57"/>
      <c r="F86" s="57"/>
      <c r="G86" s="57"/>
      <c r="H86" s="69"/>
      <c r="I86" s="69"/>
      <c r="J86" s="69"/>
      <c r="K86" s="69"/>
      <c r="L86" s="93"/>
      <c r="M86" s="69"/>
      <c r="N86" s="51"/>
      <c r="O86" s="56" t="s">
        <v>2435</v>
      </c>
      <c r="P86" s="56" t="s">
        <v>2436</v>
      </c>
      <c r="Q86" s="56">
        <v>7.0000000000000007E-2</v>
      </c>
      <c r="R86" s="58">
        <v>1971</v>
      </c>
      <c r="S86" s="56" t="s">
        <v>2419</v>
      </c>
      <c r="T86" s="61"/>
      <c r="U86" s="61"/>
      <c r="V86" s="61"/>
      <c r="W86" s="69" t="s">
        <v>2313</v>
      </c>
    </row>
    <row r="87" spans="1:23" x14ac:dyDescent="0.25">
      <c r="A87" s="91"/>
      <c r="B87" s="92"/>
      <c r="C87" s="57"/>
      <c r="D87" s="57"/>
      <c r="E87" s="57"/>
      <c r="F87" s="57"/>
      <c r="G87" s="57"/>
      <c r="H87" s="69"/>
      <c r="I87" s="69"/>
      <c r="J87" s="69"/>
      <c r="K87" s="69"/>
      <c r="L87" s="93"/>
      <c r="M87" s="69"/>
      <c r="N87" s="51"/>
      <c r="O87" s="56" t="s">
        <v>2437</v>
      </c>
      <c r="P87" s="56" t="s">
        <v>2438</v>
      </c>
      <c r="Q87" s="56">
        <v>2.5000000000000001E-2</v>
      </c>
      <c r="R87" s="58">
        <v>1971</v>
      </c>
      <c r="S87" s="56" t="s">
        <v>2439</v>
      </c>
      <c r="T87" s="61"/>
      <c r="U87" s="61"/>
      <c r="V87" s="61"/>
      <c r="W87" s="69" t="s">
        <v>2313</v>
      </c>
    </row>
    <row r="88" spans="1:23" ht="24" x14ac:dyDescent="0.25">
      <c r="A88" s="91"/>
      <c r="B88" s="92"/>
      <c r="C88" s="57"/>
      <c r="D88" s="57"/>
      <c r="E88" s="57"/>
      <c r="F88" s="57"/>
      <c r="G88" s="57"/>
      <c r="H88" s="69"/>
      <c r="I88" s="69"/>
      <c r="J88" s="69"/>
      <c r="K88" s="69"/>
      <c r="L88" s="93"/>
      <c r="M88" s="69"/>
      <c r="N88" s="51"/>
      <c r="O88" s="56" t="s">
        <v>2440</v>
      </c>
      <c r="P88" s="56" t="s">
        <v>2320</v>
      </c>
      <c r="Q88" s="56">
        <v>0.115</v>
      </c>
      <c r="R88" s="58">
        <v>2008</v>
      </c>
      <c r="S88" s="56" t="s">
        <v>2441</v>
      </c>
      <c r="T88" s="61"/>
      <c r="U88" s="61"/>
      <c r="V88" s="61"/>
      <c r="W88" s="69" t="s">
        <v>2313</v>
      </c>
    </row>
    <row r="89" spans="1:23" ht="24" x14ac:dyDescent="0.25">
      <c r="A89" s="91"/>
      <c r="B89" s="92"/>
      <c r="C89" s="57"/>
      <c r="D89" s="57"/>
      <c r="E89" s="57"/>
      <c r="F89" s="57"/>
      <c r="G89" s="57"/>
      <c r="H89" s="69"/>
      <c r="I89" s="69"/>
      <c r="J89" s="69"/>
      <c r="K89" s="69"/>
      <c r="L89" s="93"/>
      <c r="M89" s="69"/>
      <c r="N89" s="51" t="s">
        <v>2309</v>
      </c>
      <c r="O89" s="56" t="s">
        <v>2442</v>
      </c>
      <c r="P89" s="56" t="s">
        <v>2443</v>
      </c>
      <c r="Q89" s="56">
        <v>0.15</v>
      </c>
      <c r="R89" s="58"/>
      <c r="S89" s="56" t="s">
        <v>2312</v>
      </c>
      <c r="T89" s="61">
        <v>4</v>
      </c>
      <c r="U89" s="61"/>
      <c r="V89" s="61">
        <f>T89</f>
        <v>4</v>
      </c>
      <c r="W89" s="69" t="s">
        <v>2313</v>
      </c>
    </row>
    <row r="90" spans="1:23" x14ac:dyDescent="0.25">
      <c r="A90" s="91"/>
      <c r="B90" s="92"/>
      <c r="C90" s="57"/>
      <c r="D90" s="57"/>
      <c r="E90" s="57"/>
      <c r="F90" s="57"/>
      <c r="G90" s="57"/>
      <c r="H90" s="69"/>
      <c r="I90" s="69"/>
      <c r="J90" s="69"/>
      <c r="K90" s="69"/>
      <c r="L90" s="93"/>
      <c r="M90" s="69"/>
      <c r="N90" s="56"/>
      <c r="O90" s="56"/>
      <c r="P90" s="56"/>
      <c r="Q90" s="56"/>
      <c r="R90" s="58"/>
      <c r="S90" s="56"/>
      <c r="T90" s="61"/>
      <c r="U90" s="61"/>
      <c r="V90" s="61"/>
      <c r="W90" s="69"/>
    </row>
    <row r="91" spans="1:23" x14ac:dyDescent="0.25">
      <c r="A91" s="91"/>
      <c r="B91" s="92"/>
      <c r="C91" s="57"/>
      <c r="D91" s="57"/>
      <c r="E91" s="57"/>
      <c r="F91" s="57"/>
      <c r="G91" s="57"/>
      <c r="H91" s="69"/>
      <c r="I91" s="69"/>
      <c r="J91" s="69"/>
      <c r="K91" s="69"/>
      <c r="L91" s="93"/>
      <c r="M91" s="69"/>
      <c r="N91" s="56"/>
      <c r="O91" s="56"/>
      <c r="P91" s="56"/>
      <c r="Q91" s="56"/>
      <c r="R91" s="58"/>
      <c r="S91" s="56"/>
      <c r="T91" s="61"/>
      <c r="U91" s="61"/>
      <c r="V91" s="61"/>
      <c r="W91" s="69"/>
    </row>
    <row r="92" spans="1:23" ht="25.5" x14ac:dyDescent="0.25">
      <c r="A92" s="91"/>
      <c r="B92" s="55" t="s">
        <v>2444</v>
      </c>
      <c r="C92" s="57" t="s">
        <v>2445</v>
      </c>
      <c r="D92" s="57">
        <v>0.33</v>
      </c>
      <c r="E92" s="57">
        <v>2003</v>
      </c>
      <c r="F92" s="57" t="s">
        <v>2405</v>
      </c>
      <c r="G92" s="57"/>
      <c r="H92" s="69"/>
      <c r="I92" s="69"/>
      <c r="J92" s="69"/>
      <c r="K92" s="69"/>
      <c r="L92" s="93"/>
      <c r="M92" s="61"/>
      <c r="N92" s="56"/>
      <c r="O92" s="56"/>
      <c r="P92" s="56"/>
      <c r="Q92" s="56"/>
      <c r="R92" s="58"/>
      <c r="S92" s="56"/>
      <c r="T92" s="61"/>
      <c r="U92" s="61"/>
      <c r="V92" s="61"/>
      <c r="W92" s="69" t="s">
        <v>2313</v>
      </c>
    </row>
    <row r="93" spans="1:23" x14ac:dyDescent="0.25">
      <c r="A93" s="91"/>
      <c r="B93" s="92"/>
      <c r="C93" s="57"/>
      <c r="D93" s="57"/>
      <c r="E93" s="57"/>
      <c r="F93" s="57"/>
      <c r="G93" s="57"/>
      <c r="H93" s="69"/>
      <c r="I93" s="69"/>
      <c r="J93" s="69"/>
      <c r="K93" s="69"/>
      <c r="L93" s="93"/>
      <c r="M93" s="61"/>
      <c r="N93" s="56"/>
      <c r="O93" s="56"/>
      <c r="P93" s="56"/>
      <c r="Q93" s="56"/>
      <c r="R93" s="58"/>
      <c r="S93" s="56"/>
      <c r="T93" s="61"/>
      <c r="U93" s="61"/>
      <c r="V93" s="61"/>
      <c r="W93" s="69"/>
    </row>
    <row r="94" spans="1:23" x14ac:dyDescent="0.25">
      <c r="A94" s="91"/>
      <c r="B94" s="92"/>
      <c r="C94" s="57"/>
      <c r="D94" s="57"/>
      <c r="E94" s="57"/>
      <c r="F94" s="57"/>
      <c r="G94" s="57"/>
      <c r="H94" s="69"/>
      <c r="I94" s="69"/>
      <c r="J94" s="69"/>
      <c r="K94" s="69"/>
      <c r="L94" s="93"/>
      <c r="M94" s="61"/>
      <c r="N94" s="56"/>
      <c r="O94" s="56"/>
      <c r="P94" s="56"/>
      <c r="Q94" s="56"/>
      <c r="R94" s="56"/>
      <c r="S94" s="56"/>
      <c r="T94" s="61"/>
      <c r="U94" s="61"/>
      <c r="V94" s="61"/>
      <c r="W94" s="69"/>
    </row>
    <row r="95" spans="1:23" ht="25.5" x14ac:dyDescent="0.25">
      <c r="A95" s="91"/>
      <c r="B95" s="92">
        <v>70000130</v>
      </c>
      <c r="C95" s="57" t="s">
        <v>2446</v>
      </c>
      <c r="D95" s="57">
        <v>0.33</v>
      </c>
      <c r="E95" s="57">
        <v>2003</v>
      </c>
      <c r="F95" s="57" t="s">
        <v>2405</v>
      </c>
      <c r="G95" s="57"/>
      <c r="H95" s="69" t="s">
        <v>2315</v>
      </c>
      <c r="I95" s="69"/>
      <c r="J95" s="69"/>
      <c r="K95" s="69"/>
      <c r="L95" s="93"/>
      <c r="M95" s="61"/>
      <c r="N95" s="56"/>
      <c r="O95" s="56"/>
      <c r="P95" s="56"/>
      <c r="Q95" s="56"/>
      <c r="R95" s="58"/>
      <c r="S95" s="56"/>
      <c r="T95" s="61"/>
      <c r="U95" s="61"/>
      <c r="V95" s="61"/>
      <c r="W95" s="69" t="s">
        <v>2313</v>
      </c>
    </row>
    <row r="96" spans="1:23" x14ac:dyDescent="0.25">
      <c r="A96" s="91"/>
      <c r="B96" s="92"/>
      <c r="C96" s="57"/>
      <c r="D96" s="57"/>
      <c r="E96" s="57"/>
      <c r="F96" s="57"/>
      <c r="G96" s="57"/>
      <c r="H96" s="69"/>
      <c r="I96" s="69"/>
      <c r="J96" s="69"/>
      <c r="K96" s="69"/>
      <c r="L96" s="93"/>
      <c r="M96" s="61"/>
      <c r="N96" s="56"/>
      <c r="O96" s="56"/>
      <c r="P96" s="56"/>
      <c r="Q96" s="56"/>
      <c r="R96" s="58"/>
      <c r="S96" s="56"/>
      <c r="T96" s="61"/>
      <c r="U96" s="61"/>
      <c r="V96" s="61"/>
      <c r="W96" s="69"/>
    </row>
    <row r="97" spans="1:23" x14ac:dyDescent="0.25">
      <c r="A97" s="91"/>
      <c r="B97" s="92"/>
      <c r="C97" s="57"/>
      <c r="D97" s="57"/>
      <c r="E97" s="57"/>
      <c r="F97" s="57"/>
      <c r="G97" s="57"/>
      <c r="H97" s="69"/>
      <c r="I97" s="69"/>
      <c r="J97" s="69"/>
      <c r="K97" s="69"/>
      <c r="L97" s="93"/>
      <c r="M97" s="61"/>
      <c r="N97" s="56"/>
      <c r="O97" s="56"/>
      <c r="P97" s="56"/>
      <c r="Q97" s="56"/>
      <c r="R97" s="58"/>
      <c r="S97" s="56"/>
      <c r="T97" s="61"/>
      <c r="U97" s="61"/>
      <c r="V97" s="61"/>
      <c r="W97" s="69"/>
    </row>
    <row r="98" spans="1:23" ht="30" x14ac:dyDescent="0.25">
      <c r="A98" s="99"/>
      <c r="B98" s="65" t="s">
        <v>2447</v>
      </c>
      <c r="C98" s="61" t="s">
        <v>2448</v>
      </c>
      <c r="D98" s="100">
        <v>0.75</v>
      </c>
      <c r="E98" s="100">
        <v>1969</v>
      </c>
      <c r="F98" s="100" t="s">
        <v>2449</v>
      </c>
      <c r="G98" s="64"/>
      <c r="H98" s="64"/>
      <c r="I98" s="64"/>
      <c r="J98" s="64"/>
      <c r="K98" s="52" t="s">
        <v>2450</v>
      </c>
      <c r="L98" s="60" t="s">
        <v>2451</v>
      </c>
      <c r="M98" s="61">
        <v>250</v>
      </c>
      <c r="N98" s="60" t="s">
        <v>2385</v>
      </c>
      <c r="O98" s="61" t="s">
        <v>2452</v>
      </c>
      <c r="P98" s="61" t="s">
        <v>2453</v>
      </c>
      <c r="Q98" s="61">
        <v>0.32940000000000003</v>
      </c>
      <c r="R98" s="61"/>
      <c r="S98" s="61" t="s">
        <v>2454</v>
      </c>
      <c r="T98" s="61">
        <v>14</v>
      </c>
      <c r="U98" s="61"/>
      <c r="V98" s="61">
        <f>T98+U98</f>
        <v>14</v>
      </c>
      <c r="W98" s="61" t="s">
        <v>2313</v>
      </c>
    </row>
    <row r="99" spans="1:23" ht="30" x14ac:dyDescent="0.25">
      <c r="A99" s="99"/>
      <c r="B99" s="64"/>
      <c r="C99" s="101"/>
      <c r="D99" s="100"/>
      <c r="E99" s="100"/>
      <c r="F99" s="100"/>
      <c r="G99" s="64"/>
      <c r="H99" s="64"/>
      <c r="I99" s="64"/>
      <c r="J99" s="64"/>
      <c r="K99" s="61"/>
      <c r="L99" s="60"/>
      <c r="M99" s="61"/>
      <c r="N99" s="60" t="s">
        <v>2385</v>
      </c>
      <c r="O99" s="61" t="s">
        <v>2455</v>
      </c>
      <c r="P99" s="61" t="s">
        <v>2456</v>
      </c>
      <c r="Q99" s="61">
        <v>0.27089999999999997</v>
      </c>
      <c r="R99" s="61"/>
      <c r="S99" s="61" t="s">
        <v>2314</v>
      </c>
      <c r="T99" s="61">
        <v>8</v>
      </c>
      <c r="U99" s="61"/>
      <c r="V99" s="61">
        <f>T99</f>
        <v>8</v>
      </c>
      <c r="W99" s="61" t="s">
        <v>2313</v>
      </c>
    </row>
    <row r="100" spans="1:23" ht="45" x14ac:dyDescent="0.25">
      <c r="A100" s="99"/>
      <c r="B100" s="64"/>
      <c r="C100" s="101"/>
      <c r="D100" s="100"/>
      <c r="E100" s="100"/>
      <c r="F100" s="100"/>
      <c r="G100" s="64"/>
      <c r="H100" s="64"/>
      <c r="I100" s="64"/>
      <c r="J100" s="64"/>
      <c r="K100" s="61"/>
      <c r="L100" s="60"/>
      <c r="M100" s="61"/>
      <c r="N100" s="60" t="s">
        <v>2385</v>
      </c>
      <c r="O100" s="61" t="s">
        <v>2457</v>
      </c>
      <c r="P100" s="61" t="s">
        <v>2458</v>
      </c>
      <c r="Q100" s="61">
        <v>0.03</v>
      </c>
      <c r="R100" s="61">
        <v>1970</v>
      </c>
      <c r="S100" s="61" t="s">
        <v>2415</v>
      </c>
      <c r="T100" s="61"/>
      <c r="U100" s="61"/>
      <c r="V100" s="61"/>
      <c r="W100" s="61" t="s">
        <v>2313</v>
      </c>
    </row>
    <row r="101" spans="1:23" x14ac:dyDescent="0.25">
      <c r="A101" s="99"/>
      <c r="B101" s="64"/>
      <c r="C101" s="101"/>
      <c r="D101" s="100"/>
      <c r="E101" s="100"/>
      <c r="F101" s="100"/>
      <c r="G101" s="64"/>
      <c r="H101" s="64"/>
      <c r="I101" s="64"/>
      <c r="J101" s="64"/>
      <c r="K101" s="61"/>
      <c r="L101" s="60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</row>
    <row r="102" spans="1:23" x14ac:dyDescent="0.25">
      <c r="A102" s="99"/>
      <c r="B102" s="64"/>
      <c r="C102" s="102"/>
      <c r="D102" s="100"/>
      <c r="E102" s="100"/>
      <c r="F102" s="100"/>
      <c r="G102" s="64"/>
      <c r="H102" s="64"/>
      <c r="I102" s="64"/>
      <c r="J102" s="64"/>
      <c r="K102" s="61"/>
      <c r="L102" s="60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</row>
    <row r="103" spans="1:23" ht="45" x14ac:dyDescent="0.25">
      <c r="A103" s="99"/>
      <c r="B103" s="64"/>
      <c r="C103" s="61" t="s">
        <v>2459</v>
      </c>
      <c r="D103" s="100">
        <v>0.7</v>
      </c>
      <c r="E103" s="100">
        <v>1970</v>
      </c>
      <c r="F103" s="100" t="s">
        <v>2405</v>
      </c>
      <c r="G103" s="64"/>
      <c r="H103" s="64"/>
      <c r="I103" s="64"/>
      <c r="J103" s="64"/>
      <c r="K103" s="61" t="s">
        <v>2460</v>
      </c>
      <c r="L103" s="60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</row>
    <row r="104" spans="1:23" x14ac:dyDescent="0.25">
      <c r="A104" s="99"/>
      <c r="B104" s="64"/>
      <c r="C104" s="61"/>
      <c r="D104" s="100"/>
      <c r="E104" s="100"/>
      <c r="F104" s="100"/>
      <c r="G104" s="64"/>
      <c r="H104" s="64"/>
      <c r="I104" s="64"/>
      <c r="J104" s="64"/>
      <c r="K104" s="61"/>
      <c r="L104" s="60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</row>
    <row r="105" spans="1:23" x14ac:dyDescent="0.25">
      <c r="A105" s="99"/>
      <c r="B105" s="64"/>
      <c r="C105" s="61"/>
      <c r="D105" s="100"/>
      <c r="E105" s="100"/>
      <c r="F105" s="100"/>
      <c r="G105" s="64"/>
      <c r="H105" s="64"/>
      <c r="I105" s="64"/>
      <c r="J105" s="64"/>
      <c r="K105" s="61"/>
      <c r="L105" s="60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1:23" ht="30" x14ac:dyDescent="0.25">
      <c r="A106" s="99"/>
      <c r="B106" s="64"/>
      <c r="C106" s="52" t="s">
        <v>2461</v>
      </c>
      <c r="D106" s="66">
        <v>0.2</v>
      </c>
      <c r="E106" s="66">
        <v>1970</v>
      </c>
      <c r="F106" s="52" t="s">
        <v>2462</v>
      </c>
      <c r="G106" s="103"/>
      <c r="H106" s="103"/>
      <c r="I106" s="103"/>
      <c r="J106" s="103"/>
      <c r="K106" s="52" t="s">
        <v>2463</v>
      </c>
      <c r="L106" s="62"/>
      <c r="M106" s="52">
        <v>630</v>
      </c>
      <c r="N106" s="52"/>
      <c r="O106" s="52"/>
      <c r="P106" s="52"/>
      <c r="Q106" s="52"/>
      <c r="R106" s="52"/>
      <c r="S106" s="52"/>
      <c r="T106" s="52"/>
      <c r="U106" s="52"/>
      <c r="V106" s="52"/>
      <c r="W106" s="52" t="s">
        <v>2464</v>
      </c>
    </row>
    <row r="107" spans="1:23" x14ac:dyDescent="0.25">
      <c r="A107" s="99"/>
      <c r="B107" s="64"/>
      <c r="C107" s="104"/>
      <c r="D107" s="66"/>
      <c r="E107" s="66"/>
      <c r="F107" s="66"/>
      <c r="G107" s="103"/>
      <c r="H107" s="103"/>
      <c r="I107" s="103"/>
      <c r="J107" s="103"/>
      <c r="K107" s="52"/>
      <c r="L107" s="6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</row>
    <row r="108" spans="1:23" x14ac:dyDescent="0.25">
      <c r="A108" s="99"/>
      <c r="B108" s="64"/>
      <c r="C108" s="104"/>
      <c r="D108" s="66"/>
      <c r="E108" s="66"/>
      <c r="F108" s="66"/>
      <c r="G108" s="103"/>
      <c r="H108" s="103"/>
      <c r="I108" s="103"/>
      <c r="J108" s="103"/>
      <c r="K108" s="52"/>
      <c r="L108" s="6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</row>
    <row r="109" spans="1:23" ht="30" x14ac:dyDescent="0.25">
      <c r="A109" s="99"/>
      <c r="B109" s="64"/>
      <c r="C109" s="52" t="s">
        <v>2465</v>
      </c>
      <c r="D109" s="66">
        <v>0.4</v>
      </c>
      <c r="E109" s="66">
        <v>1970</v>
      </c>
      <c r="F109" s="66" t="s">
        <v>2462</v>
      </c>
      <c r="G109" s="103"/>
      <c r="H109" s="103"/>
      <c r="I109" s="103"/>
      <c r="J109" s="103"/>
      <c r="K109" s="52" t="s">
        <v>2466</v>
      </c>
      <c r="L109" s="62"/>
      <c r="M109" s="52">
        <v>630</v>
      </c>
      <c r="N109" s="52"/>
      <c r="O109" s="52"/>
      <c r="P109" s="52"/>
      <c r="Q109" s="52"/>
      <c r="R109" s="52"/>
      <c r="S109" s="52"/>
      <c r="T109" s="52"/>
      <c r="U109" s="52"/>
      <c r="V109" s="52"/>
      <c r="W109" s="52" t="s">
        <v>2464</v>
      </c>
    </row>
    <row r="110" spans="1:23" ht="30" x14ac:dyDescent="0.25">
      <c r="A110" s="99"/>
      <c r="B110" s="64"/>
      <c r="C110" s="52" t="s">
        <v>2467</v>
      </c>
      <c r="D110" s="66">
        <v>0.32</v>
      </c>
      <c r="E110" s="66"/>
      <c r="F110" s="66" t="s">
        <v>2462</v>
      </c>
      <c r="G110" s="103"/>
      <c r="H110" s="103"/>
      <c r="I110" s="103"/>
      <c r="J110" s="103"/>
      <c r="K110" s="52" t="s">
        <v>2468</v>
      </c>
      <c r="L110" s="62"/>
      <c r="M110" s="52">
        <v>100</v>
      </c>
      <c r="N110" s="52"/>
      <c r="O110" s="52"/>
      <c r="P110" s="52"/>
      <c r="Q110" s="52"/>
      <c r="R110" s="52"/>
      <c r="S110" s="52"/>
      <c r="T110" s="52"/>
      <c r="U110" s="52"/>
      <c r="V110" s="52"/>
      <c r="W110" s="52" t="s">
        <v>2469</v>
      </c>
    </row>
    <row r="111" spans="1:23" x14ac:dyDescent="0.25">
      <c r="A111" s="99"/>
      <c r="B111" s="64"/>
      <c r="C111" s="101"/>
      <c r="D111" s="100"/>
      <c r="E111" s="100"/>
      <c r="F111" s="100"/>
      <c r="G111" s="64"/>
      <c r="H111" s="64"/>
      <c r="I111" s="64"/>
      <c r="J111" s="64"/>
      <c r="K111" s="61"/>
      <c r="L111" s="60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</row>
    <row r="112" spans="1:23" ht="30" x14ac:dyDescent="0.25">
      <c r="A112" s="99"/>
      <c r="B112" s="64"/>
      <c r="C112" s="61" t="s">
        <v>2470</v>
      </c>
      <c r="D112" s="100">
        <v>0.2</v>
      </c>
      <c r="E112" s="100">
        <v>1997</v>
      </c>
      <c r="F112" s="61" t="s">
        <v>2471</v>
      </c>
      <c r="G112" s="64"/>
      <c r="H112" s="64"/>
      <c r="I112" s="64"/>
      <c r="J112" s="64"/>
      <c r="K112" s="61" t="s">
        <v>2472</v>
      </c>
      <c r="L112" s="60"/>
      <c r="M112" s="61" t="s">
        <v>2473</v>
      </c>
      <c r="N112" s="61"/>
      <c r="O112" s="61"/>
      <c r="P112" s="61"/>
      <c r="Q112" s="61"/>
      <c r="R112" s="61"/>
      <c r="S112" s="61"/>
      <c r="T112" s="61"/>
      <c r="U112" s="61"/>
      <c r="V112" s="61"/>
      <c r="W112" s="61" t="s">
        <v>2313</v>
      </c>
    </row>
    <row r="113" spans="1:23" x14ac:dyDescent="0.25">
      <c r="A113" s="99"/>
      <c r="B113" s="64"/>
      <c r="C113" s="61"/>
      <c r="D113" s="100"/>
      <c r="E113" s="100"/>
      <c r="F113" s="61"/>
      <c r="G113" s="64"/>
      <c r="H113" s="64"/>
      <c r="I113" s="64"/>
      <c r="J113" s="64"/>
      <c r="K113" s="61"/>
      <c r="L113" s="60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</row>
    <row r="114" spans="1:23" x14ac:dyDescent="0.25">
      <c r="A114" s="99"/>
      <c r="B114" s="64"/>
      <c r="C114" s="61"/>
      <c r="D114" s="100"/>
      <c r="E114" s="100"/>
      <c r="F114" s="61"/>
      <c r="G114" s="64"/>
      <c r="H114" s="64"/>
      <c r="I114" s="64"/>
      <c r="J114" s="64"/>
      <c r="K114" s="61"/>
      <c r="L114" s="60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</row>
    <row r="115" spans="1:23" x14ac:dyDescent="0.25">
      <c r="A115" s="99"/>
      <c r="B115" s="64"/>
      <c r="C115" s="101"/>
      <c r="D115" s="100"/>
      <c r="E115" s="100"/>
      <c r="F115" s="100"/>
      <c r="G115" s="64"/>
      <c r="H115" s="64"/>
      <c r="I115" s="64"/>
      <c r="J115" s="64"/>
      <c r="K115" s="61"/>
      <c r="L115" s="60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</row>
    <row r="116" spans="1:23" ht="18.75" x14ac:dyDescent="0.25">
      <c r="A116" s="68">
        <v>2</v>
      </c>
      <c r="B116" s="69"/>
      <c r="C116" s="70" t="s">
        <v>2474</v>
      </c>
      <c r="D116" s="71"/>
      <c r="E116" s="71"/>
      <c r="F116" s="71"/>
      <c r="G116" s="71"/>
      <c r="H116" s="71"/>
      <c r="I116" s="71"/>
      <c r="J116" s="71"/>
      <c r="K116" s="71"/>
      <c r="L116" s="71"/>
      <c r="M116" s="72"/>
      <c r="N116" s="61"/>
      <c r="O116" s="61"/>
      <c r="P116" s="61"/>
      <c r="Q116" s="61"/>
      <c r="R116" s="61"/>
      <c r="S116" s="61"/>
      <c r="T116" s="61"/>
      <c r="U116" s="61"/>
      <c r="V116" s="61"/>
      <c r="W116" s="69"/>
    </row>
    <row r="117" spans="1:23" ht="33.75" customHeight="1" x14ac:dyDescent="0.25">
      <c r="A117" s="99"/>
      <c r="B117" s="65" t="s">
        <v>2304</v>
      </c>
      <c r="C117" s="61" t="s">
        <v>2475</v>
      </c>
      <c r="D117" s="100">
        <v>0.56999999999999995</v>
      </c>
      <c r="E117" s="100">
        <v>1955</v>
      </c>
      <c r="F117" s="61" t="s">
        <v>2306</v>
      </c>
      <c r="G117" s="64"/>
      <c r="H117" s="64"/>
      <c r="I117" s="64"/>
      <c r="J117" s="64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 t="s">
        <v>2313</v>
      </c>
    </row>
    <row r="118" spans="1:23" x14ac:dyDescent="0.25">
      <c r="A118" s="99"/>
      <c r="B118" s="64"/>
      <c r="C118" s="101"/>
      <c r="D118" s="100"/>
      <c r="E118" s="100"/>
      <c r="F118" s="100"/>
      <c r="G118" s="64"/>
      <c r="H118" s="64"/>
      <c r="I118" s="64"/>
      <c r="J118" s="64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</row>
    <row r="119" spans="1:23" x14ac:dyDescent="0.25">
      <c r="A119" s="99"/>
      <c r="B119" s="64"/>
      <c r="C119" s="101"/>
      <c r="D119" s="100"/>
      <c r="E119" s="100"/>
      <c r="F119" s="100"/>
      <c r="G119" s="64"/>
      <c r="H119" s="64"/>
      <c r="I119" s="64"/>
      <c r="J119" s="64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</row>
    <row r="120" spans="1:23" ht="45" x14ac:dyDescent="0.25">
      <c r="A120" s="99"/>
      <c r="B120" s="65" t="s">
        <v>2304</v>
      </c>
      <c r="C120" s="61" t="s">
        <v>2476</v>
      </c>
      <c r="D120" s="61" t="s">
        <v>2949</v>
      </c>
      <c r="E120" s="100">
        <v>1979</v>
      </c>
      <c r="F120" s="100" t="s">
        <v>2477</v>
      </c>
      <c r="G120" s="64"/>
      <c r="H120" s="64"/>
      <c r="I120" s="64"/>
      <c r="J120" s="64"/>
      <c r="K120" s="52" t="s">
        <v>2478</v>
      </c>
      <c r="L120" s="61"/>
      <c r="M120" s="61">
        <v>400</v>
      </c>
      <c r="N120" s="61"/>
      <c r="O120" s="61"/>
      <c r="P120" s="61"/>
      <c r="Q120" s="61"/>
      <c r="R120" s="61"/>
      <c r="S120" s="61"/>
      <c r="T120" s="61"/>
      <c r="U120" s="61"/>
      <c r="V120" s="61"/>
      <c r="W120" s="61" t="s">
        <v>2313</v>
      </c>
    </row>
    <row r="121" spans="1:23" x14ac:dyDescent="0.25">
      <c r="A121" s="99"/>
      <c r="B121" s="65"/>
      <c r="C121" s="101"/>
      <c r="D121" s="100"/>
      <c r="E121" s="100"/>
      <c r="F121" s="100"/>
      <c r="G121" s="64"/>
      <c r="H121" s="64"/>
      <c r="I121" s="64"/>
      <c r="J121" s="64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</row>
    <row r="122" spans="1:23" x14ac:dyDescent="0.25">
      <c r="A122" s="99"/>
      <c r="B122" s="65"/>
      <c r="C122" s="101"/>
      <c r="D122" s="100"/>
      <c r="E122" s="100"/>
      <c r="F122" s="100"/>
      <c r="G122" s="64"/>
      <c r="H122" s="64"/>
      <c r="I122" s="64"/>
      <c r="J122" s="64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</row>
    <row r="123" spans="1:23" ht="45" x14ac:dyDescent="0.25">
      <c r="A123" s="99"/>
      <c r="B123" s="65"/>
      <c r="C123" s="105" t="s">
        <v>2479</v>
      </c>
      <c r="D123" s="66">
        <v>1.47</v>
      </c>
      <c r="E123" s="66">
        <v>1986</v>
      </c>
      <c r="F123" s="52" t="s">
        <v>2306</v>
      </c>
      <c r="G123" s="103"/>
      <c r="H123" s="103"/>
      <c r="I123" s="103"/>
      <c r="J123" s="103"/>
      <c r="K123" s="52" t="s">
        <v>2480</v>
      </c>
      <c r="L123" s="52"/>
      <c r="M123" s="52" t="s">
        <v>246</v>
      </c>
      <c r="N123" s="52"/>
      <c r="O123" s="52"/>
      <c r="P123" s="52"/>
      <c r="Q123" s="52"/>
      <c r="R123" s="52"/>
      <c r="S123" s="52"/>
      <c r="T123" s="52"/>
      <c r="U123" s="52"/>
      <c r="V123" s="52"/>
      <c r="W123" s="52" t="s">
        <v>2481</v>
      </c>
    </row>
    <row r="124" spans="1:23" x14ac:dyDescent="0.25">
      <c r="A124" s="99"/>
      <c r="B124" s="65"/>
      <c r="C124" s="103"/>
      <c r="D124" s="66"/>
      <c r="E124" s="66"/>
      <c r="F124" s="66"/>
      <c r="G124" s="103"/>
      <c r="H124" s="103"/>
      <c r="I124" s="103"/>
      <c r="J124" s="103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x14ac:dyDescent="0.25">
      <c r="A125" s="99"/>
      <c r="B125" s="65"/>
      <c r="C125" s="103"/>
      <c r="D125" s="66"/>
      <c r="E125" s="66"/>
      <c r="F125" s="66"/>
      <c r="G125" s="103"/>
      <c r="H125" s="103"/>
      <c r="I125" s="103"/>
      <c r="J125" s="103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ht="45" x14ac:dyDescent="0.25">
      <c r="A126" s="99"/>
      <c r="B126" s="65"/>
      <c r="C126" s="52" t="s">
        <v>2482</v>
      </c>
      <c r="D126" s="52">
        <v>1.1000000000000001</v>
      </c>
      <c r="E126" s="66">
        <v>2005</v>
      </c>
      <c r="F126" s="66" t="s">
        <v>2477</v>
      </c>
      <c r="G126" s="103"/>
      <c r="H126" s="103"/>
      <c r="I126" s="103"/>
      <c r="J126" s="103"/>
      <c r="K126" s="52" t="s">
        <v>2483</v>
      </c>
      <c r="L126" s="52"/>
      <c r="M126" s="52" t="s">
        <v>506</v>
      </c>
      <c r="N126" s="52"/>
      <c r="O126" s="52"/>
      <c r="P126" s="52"/>
      <c r="Q126" s="52"/>
      <c r="R126" s="52"/>
      <c r="S126" s="52"/>
      <c r="T126" s="52"/>
      <c r="U126" s="52"/>
      <c r="V126" s="52"/>
      <c r="W126" s="52" t="s">
        <v>2484</v>
      </c>
    </row>
    <row r="127" spans="1:23" x14ac:dyDescent="0.25">
      <c r="A127" s="99"/>
      <c r="B127" s="65"/>
      <c r="C127" s="103"/>
      <c r="D127" s="66"/>
      <c r="E127" s="66"/>
      <c r="F127" s="66"/>
      <c r="G127" s="103"/>
      <c r="H127" s="103"/>
      <c r="I127" s="103"/>
      <c r="J127" s="103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1:23" x14ac:dyDescent="0.25">
      <c r="A128" s="99"/>
      <c r="B128" s="6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</row>
    <row r="129" spans="1:23" ht="30" x14ac:dyDescent="0.25">
      <c r="A129" s="99"/>
      <c r="B129" s="65"/>
      <c r="C129" s="52" t="s">
        <v>2485</v>
      </c>
      <c r="D129" s="66">
        <v>0.8</v>
      </c>
      <c r="E129" s="66">
        <v>1986</v>
      </c>
      <c r="F129" s="52" t="s">
        <v>2306</v>
      </c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66" t="s">
        <v>2486</v>
      </c>
    </row>
    <row r="130" spans="1:23" x14ac:dyDescent="0.25">
      <c r="A130" s="99"/>
      <c r="B130" s="6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</row>
    <row r="131" spans="1:23" x14ac:dyDescent="0.25">
      <c r="A131" s="99"/>
      <c r="B131" s="6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</row>
    <row r="132" spans="1:23" ht="30" x14ac:dyDescent="0.25">
      <c r="A132" s="99"/>
      <c r="B132" s="65"/>
      <c r="C132" s="52" t="s">
        <v>2487</v>
      </c>
      <c r="D132" s="52">
        <v>0.2</v>
      </c>
      <c r="E132" s="66">
        <v>1995</v>
      </c>
      <c r="F132" s="52" t="s">
        <v>2462</v>
      </c>
      <c r="G132" s="103"/>
      <c r="H132" s="103"/>
      <c r="I132" s="103"/>
      <c r="J132" s="103"/>
      <c r="K132" s="66" t="s">
        <v>2488</v>
      </c>
      <c r="L132" s="66"/>
      <c r="M132" s="66">
        <v>250</v>
      </c>
      <c r="N132" s="103"/>
      <c r="O132" s="103"/>
      <c r="P132" s="103"/>
      <c r="Q132" s="103"/>
      <c r="R132" s="103"/>
      <c r="S132" s="103"/>
      <c r="T132" s="103"/>
      <c r="U132" s="103"/>
      <c r="V132" s="103"/>
      <c r="W132" s="66" t="s">
        <v>2489</v>
      </c>
    </row>
    <row r="133" spans="1:23" x14ac:dyDescent="0.25">
      <c r="A133" s="99"/>
      <c r="B133" s="65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</row>
    <row r="134" spans="1:23" x14ac:dyDescent="0.25">
      <c r="A134" s="99"/>
      <c r="B134" s="106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</row>
    <row r="135" spans="1:23" ht="18.75" x14ac:dyDescent="0.25">
      <c r="A135" s="68">
        <v>3</v>
      </c>
      <c r="B135" s="69"/>
      <c r="C135" s="70" t="s">
        <v>2490</v>
      </c>
      <c r="D135" s="71"/>
      <c r="E135" s="71"/>
      <c r="F135" s="71"/>
      <c r="G135" s="71"/>
      <c r="H135" s="71"/>
      <c r="I135" s="71"/>
      <c r="J135" s="71"/>
      <c r="K135" s="71"/>
      <c r="L135" s="71"/>
      <c r="M135" s="72"/>
      <c r="N135" s="61"/>
      <c r="O135" s="61"/>
      <c r="P135" s="61"/>
      <c r="Q135" s="61"/>
      <c r="R135" s="61"/>
      <c r="S135" s="61"/>
      <c r="T135" s="61"/>
      <c r="U135" s="61"/>
      <c r="V135" s="61"/>
      <c r="W135" s="69"/>
    </row>
    <row r="136" spans="1:23" ht="45" x14ac:dyDescent="0.25">
      <c r="A136" s="99"/>
      <c r="B136" s="60" t="s">
        <v>2330</v>
      </c>
      <c r="C136" s="61" t="s">
        <v>2491</v>
      </c>
      <c r="D136" s="100">
        <v>0.99</v>
      </c>
      <c r="E136" s="100">
        <v>2011</v>
      </c>
      <c r="F136" s="61" t="s">
        <v>2492</v>
      </c>
      <c r="G136" s="103"/>
      <c r="H136" s="103"/>
      <c r="I136" s="103"/>
      <c r="J136" s="103"/>
      <c r="K136" s="52" t="s">
        <v>2493</v>
      </c>
      <c r="L136" s="60" t="s">
        <v>2494</v>
      </c>
      <c r="M136" s="61" t="s">
        <v>404</v>
      </c>
      <c r="N136" s="61"/>
      <c r="O136" s="61" t="s">
        <v>2495</v>
      </c>
      <c r="P136" s="61" t="s">
        <v>2496</v>
      </c>
      <c r="Q136" s="61">
        <v>0.3</v>
      </c>
      <c r="R136" s="61">
        <v>2011</v>
      </c>
      <c r="S136" s="61" t="s">
        <v>2497</v>
      </c>
      <c r="T136" s="61"/>
      <c r="U136" s="61"/>
      <c r="V136" s="64"/>
      <c r="W136" s="100" t="s">
        <v>2313</v>
      </c>
    </row>
    <row r="137" spans="1:23" ht="28.5" customHeight="1" x14ac:dyDescent="0.25">
      <c r="A137" s="99"/>
      <c r="B137" s="60"/>
      <c r="C137" s="61"/>
      <c r="D137" s="100"/>
      <c r="E137" s="100"/>
      <c r="F137" s="61"/>
      <c r="G137" s="103"/>
      <c r="H137" s="103"/>
      <c r="I137" s="103"/>
      <c r="J137" s="103"/>
      <c r="K137" s="52"/>
      <c r="L137" s="60"/>
      <c r="M137" s="61"/>
      <c r="N137" s="61"/>
      <c r="O137" s="61" t="s">
        <v>2498</v>
      </c>
      <c r="P137" s="61"/>
      <c r="Q137" s="61"/>
      <c r="R137" s="61">
        <v>2016</v>
      </c>
      <c r="S137" s="61"/>
      <c r="T137" s="61"/>
      <c r="U137" s="61"/>
      <c r="V137" s="64"/>
      <c r="W137" s="100"/>
    </row>
    <row r="138" spans="1:23" ht="45" x14ac:dyDescent="0.25">
      <c r="A138" s="99"/>
      <c r="B138" s="106"/>
      <c r="C138" s="64"/>
      <c r="D138" s="64"/>
      <c r="E138" s="64" t="s">
        <v>2315</v>
      </c>
      <c r="F138" s="103"/>
      <c r="G138" s="103"/>
      <c r="H138" s="103"/>
      <c r="I138" s="103"/>
      <c r="J138" s="103"/>
      <c r="K138" s="52" t="s">
        <v>2499</v>
      </c>
      <c r="L138" s="60" t="s">
        <v>2500</v>
      </c>
      <c r="M138" s="61">
        <v>1000</v>
      </c>
      <c r="N138" s="52"/>
      <c r="O138" s="61" t="s">
        <v>2501</v>
      </c>
      <c r="P138" s="61" t="s">
        <v>2496</v>
      </c>
      <c r="Q138" s="61">
        <v>0.3</v>
      </c>
      <c r="R138" s="61">
        <v>2011</v>
      </c>
      <c r="S138" s="61" t="s">
        <v>2497</v>
      </c>
      <c r="T138" s="61"/>
      <c r="U138" s="61"/>
      <c r="V138" s="64"/>
      <c r="W138" s="100" t="s">
        <v>2313</v>
      </c>
    </row>
    <row r="139" spans="1:23" ht="30" x14ac:dyDescent="0.25">
      <c r="A139" s="99"/>
      <c r="B139" s="106"/>
      <c r="C139" s="64"/>
      <c r="D139" s="64"/>
      <c r="E139" s="64"/>
      <c r="F139" s="64"/>
      <c r="G139" s="64"/>
      <c r="H139" s="64"/>
      <c r="I139" s="64"/>
      <c r="J139" s="64"/>
      <c r="K139" s="61"/>
      <c r="L139" s="61"/>
      <c r="M139" s="61"/>
      <c r="N139" s="60" t="s">
        <v>2502</v>
      </c>
      <c r="O139" s="61" t="s">
        <v>2503</v>
      </c>
      <c r="P139" s="61"/>
      <c r="Q139" s="61">
        <v>0.35</v>
      </c>
      <c r="R139" s="61">
        <v>2013</v>
      </c>
      <c r="S139" s="61" t="s">
        <v>2497</v>
      </c>
      <c r="T139" s="61">
        <v>11</v>
      </c>
      <c r="U139" s="61"/>
      <c r="V139" s="64">
        <v>11</v>
      </c>
      <c r="W139" s="100" t="s">
        <v>2313</v>
      </c>
    </row>
    <row r="140" spans="1:23" x14ac:dyDescent="0.25">
      <c r="A140" s="99"/>
      <c r="B140" s="106"/>
      <c r="C140" s="64"/>
      <c r="D140" s="64"/>
      <c r="E140" s="64"/>
      <c r="F140" s="64"/>
      <c r="G140" s="64"/>
      <c r="H140" s="64"/>
      <c r="I140" s="64"/>
      <c r="J140" s="64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4"/>
      <c r="W140" s="100"/>
    </row>
    <row r="141" spans="1:23" ht="45" x14ac:dyDescent="0.25">
      <c r="A141" s="99"/>
      <c r="B141" s="65" t="s">
        <v>2304</v>
      </c>
      <c r="C141" s="61" t="s">
        <v>2504</v>
      </c>
      <c r="D141" s="100">
        <v>1</v>
      </c>
      <c r="E141" s="100">
        <v>1970</v>
      </c>
      <c r="F141" s="61" t="s">
        <v>2335</v>
      </c>
      <c r="G141" s="64"/>
      <c r="H141" s="64"/>
      <c r="I141" s="64"/>
      <c r="J141" s="64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4"/>
      <c r="W141" s="100" t="s">
        <v>2313</v>
      </c>
    </row>
    <row r="142" spans="1:23" x14ac:dyDescent="0.25">
      <c r="A142" s="99"/>
      <c r="B142" s="100"/>
      <c r="C142" s="64"/>
      <c r="D142" s="64"/>
      <c r="E142" s="64"/>
      <c r="F142" s="64"/>
      <c r="G142" s="64"/>
      <c r="H142" s="64"/>
      <c r="I142" s="64"/>
      <c r="J142" s="64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4"/>
      <c r="W142" s="100"/>
    </row>
    <row r="143" spans="1:23" x14ac:dyDescent="0.25">
      <c r="A143" s="99"/>
      <c r="B143" s="100"/>
      <c r="C143" s="64"/>
      <c r="D143" s="64"/>
      <c r="E143" s="64"/>
      <c r="F143" s="64"/>
      <c r="G143" s="64"/>
      <c r="H143" s="64"/>
      <c r="I143" s="64"/>
      <c r="J143" s="64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4"/>
      <c r="W143" s="100"/>
    </row>
    <row r="144" spans="1:23" ht="30" x14ac:dyDescent="0.25">
      <c r="A144" s="99"/>
      <c r="B144" s="65" t="s">
        <v>2304</v>
      </c>
      <c r="C144" s="61" t="s">
        <v>2505</v>
      </c>
      <c r="D144" s="61">
        <v>0.76</v>
      </c>
      <c r="E144" s="61">
        <v>1970</v>
      </c>
      <c r="F144" s="61" t="s">
        <v>2335</v>
      </c>
      <c r="G144" s="64"/>
      <c r="H144" s="64"/>
      <c r="I144" s="64"/>
      <c r="J144" s="64"/>
      <c r="K144" s="52" t="s">
        <v>2506</v>
      </c>
      <c r="L144" s="62" t="s">
        <v>2507</v>
      </c>
      <c r="M144" s="61" t="s">
        <v>454</v>
      </c>
      <c r="N144" s="60" t="s">
        <v>2508</v>
      </c>
      <c r="O144" s="61" t="s">
        <v>2509</v>
      </c>
      <c r="P144" s="61" t="s">
        <v>2510</v>
      </c>
      <c r="Q144" s="61">
        <v>0.23</v>
      </c>
      <c r="R144" s="61">
        <v>1986</v>
      </c>
      <c r="S144" s="61" t="s">
        <v>2511</v>
      </c>
      <c r="T144" s="61"/>
      <c r="U144" s="61"/>
      <c r="V144" s="64"/>
      <c r="W144" s="100" t="s">
        <v>2313</v>
      </c>
    </row>
    <row r="145" spans="1:23" ht="30" x14ac:dyDescent="0.25">
      <c r="A145" s="99"/>
      <c r="B145" s="65"/>
      <c r="C145" s="64"/>
      <c r="D145" s="64"/>
      <c r="E145" s="64"/>
      <c r="F145" s="64"/>
      <c r="G145" s="64"/>
      <c r="H145" s="64"/>
      <c r="I145" s="64"/>
      <c r="J145" s="64"/>
      <c r="K145" s="61"/>
      <c r="L145" s="61"/>
      <c r="M145" s="61"/>
      <c r="N145" s="60" t="s">
        <v>2508</v>
      </c>
      <c r="O145" s="61" t="s">
        <v>2512</v>
      </c>
      <c r="P145" s="61" t="s">
        <v>2320</v>
      </c>
      <c r="Q145" s="61">
        <v>0.1</v>
      </c>
      <c r="R145" s="61">
        <v>1986</v>
      </c>
      <c r="S145" s="61" t="s">
        <v>2511</v>
      </c>
      <c r="T145" s="61"/>
      <c r="U145" s="61"/>
      <c r="V145" s="64"/>
      <c r="W145" s="100" t="s">
        <v>2313</v>
      </c>
    </row>
    <row r="146" spans="1:23" ht="45" x14ac:dyDescent="0.25">
      <c r="A146" s="99"/>
      <c r="B146" s="65"/>
      <c r="C146" s="64"/>
      <c r="D146" s="64"/>
      <c r="E146" s="64"/>
      <c r="F146" s="64"/>
      <c r="G146" s="64"/>
      <c r="H146" s="64"/>
      <c r="I146" s="64"/>
      <c r="J146" s="64"/>
      <c r="K146" s="61"/>
      <c r="L146" s="61" t="s">
        <v>2315</v>
      </c>
      <c r="M146" s="61"/>
      <c r="N146" s="60" t="s">
        <v>2508</v>
      </c>
      <c r="O146" s="61" t="s">
        <v>2513</v>
      </c>
      <c r="P146" s="61" t="s">
        <v>2514</v>
      </c>
      <c r="Q146" s="61">
        <v>7.0000000000000007E-2</v>
      </c>
      <c r="R146" s="61">
        <v>1986</v>
      </c>
      <c r="S146" s="61" t="s">
        <v>2515</v>
      </c>
      <c r="T146" s="61"/>
      <c r="U146" s="61"/>
      <c r="V146" s="64"/>
      <c r="W146" s="100" t="s">
        <v>2313</v>
      </c>
    </row>
    <row r="147" spans="1:23" ht="30" x14ac:dyDescent="0.25">
      <c r="A147" s="99"/>
      <c r="B147" s="65"/>
      <c r="C147" s="61"/>
      <c r="D147" s="100"/>
      <c r="E147" s="100"/>
      <c r="F147" s="100"/>
      <c r="G147" s="64"/>
      <c r="H147" s="64"/>
      <c r="I147" s="64"/>
      <c r="J147" s="64"/>
      <c r="K147" s="61"/>
      <c r="L147" s="61"/>
      <c r="M147" s="61"/>
      <c r="N147" s="60"/>
      <c r="O147" s="52" t="s">
        <v>2516</v>
      </c>
      <c r="P147" s="52" t="s">
        <v>2517</v>
      </c>
      <c r="Q147" s="52">
        <v>0.19</v>
      </c>
      <c r="R147" s="52">
        <v>1975</v>
      </c>
      <c r="S147" s="52" t="s">
        <v>2375</v>
      </c>
      <c r="T147" s="52"/>
      <c r="U147" s="52"/>
      <c r="V147" s="103"/>
      <c r="W147" s="52" t="s">
        <v>2518</v>
      </c>
    </row>
    <row r="148" spans="1:23" ht="30" x14ac:dyDescent="0.25">
      <c r="A148" s="99"/>
      <c r="B148" s="65"/>
      <c r="C148" s="61"/>
      <c r="D148" s="100"/>
      <c r="E148" s="100"/>
      <c r="F148" s="100"/>
      <c r="G148" s="64"/>
      <c r="H148" s="64"/>
      <c r="I148" s="64"/>
      <c r="J148" s="64"/>
      <c r="K148" s="61"/>
      <c r="L148" s="61"/>
      <c r="M148" s="61"/>
      <c r="N148" s="60"/>
      <c r="O148" s="61" t="s">
        <v>2519</v>
      </c>
      <c r="P148" s="61" t="s">
        <v>2520</v>
      </c>
      <c r="Q148" s="61">
        <v>0.18</v>
      </c>
      <c r="R148" s="61">
        <v>1986</v>
      </c>
      <c r="S148" s="61" t="s">
        <v>2521</v>
      </c>
      <c r="T148" s="61"/>
      <c r="U148" s="61"/>
      <c r="V148" s="64"/>
      <c r="W148" s="100" t="s">
        <v>2313</v>
      </c>
    </row>
    <row r="149" spans="1:23" ht="30" x14ac:dyDescent="0.25">
      <c r="A149" s="99"/>
      <c r="B149" s="65"/>
      <c r="C149" s="61"/>
      <c r="D149" s="100"/>
      <c r="E149" s="100"/>
      <c r="F149" s="100"/>
      <c r="G149" s="64"/>
      <c r="H149" s="64"/>
      <c r="I149" s="64"/>
      <c r="J149" s="64"/>
      <c r="K149" s="61"/>
      <c r="L149" s="61"/>
      <c r="M149" s="61"/>
      <c r="N149" s="60" t="s">
        <v>2522</v>
      </c>
      <c r="O149" s="61" t="s">
        <v>2523</v>
      </c>
      <c r="P149" s="61" t="s">
        <v>2524</v>
      </c>
      <c r="Q149" s="61">
        <v>0.15</v>
      </c>
      <c r="R149" s="61">
        <v>2006</v>
      </c>
      <c r="S149" s="61" t="s">
        <v>2525</v>
      </c>
      <c r="T149" s="61"/>
      <c r="U149" s="61"/>
      <c r="V149" s="64"/>
      <c r="W149" s="100" t="s">
        <v>2313</v>
      </c>
    </row>
    <row r="150" spans="1:23" ht="30" x14ac:dyDescent="0.25">
      <c r="A150" s="99"/>
      <c r="B150" s="65"/>
      <c r="C150" s="61"/>
      <c r="D150" s="100"/>
      <c r="E150" s="100"/>
      <c r="F150" s="100"/>
      <c r="G150" s="64"/>
      <c r="H150" s="64"/>
      <c r="I150" s="64"/>
      <c r="J150" s="64"/>
      <c r="K150" s="61"/>
      <c r="L150" s="61"/>
      <c r="M150" s="61"/>
      <c r="N150" s="60" t="s">
        <v>2309</v>
      </c>
      <c r="O150" s="61" t="s">
        <v>2526</v>
      </c>
      <c r="P150" s="61" t="s">
        <v>2527</v>
      </c>
      <c r="Q150" s="61">
        <v>0.19189999999999999</v>
      </c>
      <c r="R150" s="61"/>
      <c r="S150" s="61" t="s">
        <v>2454</v>
      </c>
      <c r="T150" s="61">
        <v>7</v>
      </c>
      <c r="U150" s="61"/>
      <c r="V150" s="100">
        <f>T150</f>
        <v>7</v>
      </c>
      <c r="W150" s="100" t="s">
        <v>2313</v>
      </c>
    </row>
    <row r="151" spans="1:23" ht="30" x14ac:dyDescent="0.25">
      <c r="A151" s="99"/>
      <c r="B151" s="65"/>
      <c r="C151" s="61"/>
      <c r="D151" s="100"/>
      <c r="E151" s="100"/>
      <c r="F151" s="100"/>
      <c r="G151" s="64"/>
      <c r="H151" s="64"/>
      <c r="I151" s="64"/>
      <c r="J151" s="64"/>
      <c r="K151" s="61"/>
      <c r="L151" s="61"/>
      <c r="M151" s="61"/>
      <c r="N151" s="60" t="s">
        <v>2309</v>
      </c>
      <c r="O151" s="61" t="s">
        <v>2528</v>
      </c>
      <c r="P151" s="61" t="s">
        <v>2529</v>
      </c>
      <c r="Q151" s="61">
        <v>0.90510000000000002</v>
      </c>
      <c r="R151" s="61"/>
      <c r="S151" s="61" t="s">
        <v>2497</v>
      </c>
      <c r="T151" s="61">
        <v>31</v>
      </c>
      <c r="U151" s="61"/>
      <c r="V151" s="100">
        <f>T151</f>
        <v>31</v>
      </c>
      <c r="W151" s="100" t="s">
        <v>2313</v>
      </c>
    </row>
    <row r="152" spans="1:23" ht="30" x14ac:dyDescent="0.25">
      <c r="A152" s="99"/>
      <c r="B152" s="65"/>
      <c r="C152" s="61"/>
      <c r="D152" s="100"/>
      <c r="E152" s="100"/>
      <c r="F152" s="100"/>
      <c r="G152" s="64"/>
      <c r="H152" s="64"/>
      <c r="I152" s="64"/>
      <c r="J152" s="64"/>
      <c r="K152" s="61"/>
      <c r="L152" s="61"/>
      <c r="M152" s="61"/>
      <c r="N152" s="60" t="s">
        <v>2309</v>
      </c>
      <c r="O152" s="61" t="s">
        <v>2528</v>
      </c>
      <c r="P152" s="61" t="s">
        <v>2530</v>
      </c>
      <c r="Q152" s="61">
        <v>0.32979999999999998</v>
      </c>
      <c r="R152" s="61"/>
      <c r="S152" s="61" t="s">
        <v>2531</v>
      </c>
      <c r="T152" s="61">
        <v>8</v>
      </c>
      <c r="U152" s="61"/>
      <c r="V152" s="100">
        <f>T152</f>
        <v>8</v>
      </c>
      <c r="W152" s="100"/>
    </row>
    <row r="153" spans="1:23" x14ac:dyDescent="0.25">
      <c r="A153" s="99"/>
      <c r="B153" s="65"/>
      <c r="C153" s="61"/>
      <c r="D153" s="100"/>
      <c r="E153" s="100"/>
      <c r="F153" s="100"/>
      <c r="G153" s="64"/>
      <c r="H153" s="64"/>
      <c r="I153" s="64"/>
      <c r="J153" s="64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4"/>
      <c r="W153" s="100"/>
    </row>
    <row r="154" spans="1:23" ht="30" x14ac:dyDescent="0.25">
      <c r="A154" s="99"/>
      <c r="B154" s="65"/>
      <c r="C154" s="61" t="s">
        <v>2532</v>
      </c>
      <c r="D154" s="100">
        <v>0.67</v>
      </c>
      <c r="E154" s="100">
        <v>1986</v>
      </c>
      <c r="F154" s="100" t="s">
        <v>2477</v>
      </c>
      <c r="G154" s="64"/>
      <c r="H154" s="64"/>
      <c r="I154" s="64"/>
      <c r="J154" s="64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4"/>
      <c r="W154" s="100" t="s">
        <v>2313</v>
      </c>
    </row>
    <row r="155" spans="1:23" ht="45" x14ac:dyDescent="0.25">
      <c r="A155" s="99"/>
      <c r="B155" s="65"/>
      <c r="C155" s="61" t="s">
        <v>2533</v>
      </c>
      <c r="D155" s="100">
        <v>4.4999999999999998E-2</v>
      </c>
      <c r="E155" s="100">
        <v>2003</v>
      </c>
      <c r="F155" s="61" t="s">
        <v>2335</v>
      </c>
      <c r="G155" s="64"/>
      <c r="H155" s="64"/>
      <c r="I155" s="64"/>
      <c r="J155" s="64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4"/>
      <c r="W155" s="100" t="s">
        <v>2313</v>
      </c>
    </row>
    <row r="156" spans="1:23" ht="45" x14ac:dyDescent="0.25">
      <c r="A156" s="99"/>
      <c r="B156" s="65" t="s">
        <v>2534</v>
      </c>
      <c r="C156" s="61" t="s">
        <v>2535</v>
      </c>
      <c r="D156" s="100">
        <v>1.7</v>
      </c>
      <c r="E156" s="100">
        <v>2003</v>
      </c>
      <c r="F156" s="100" t="s">
        <v>2384</v>
      </c>
      <c r="G156" s="64"/>
      <c r="H156" s="100">
        <v>24</v>
      </c>
      <c r="I156" s="100"/>
      <c r="J156" s="100">
        <f>H156</f>
        <v>24</v>
      </c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4"/>
      <c r="W156" s="100" t="s">
        <v>2313</v>
      </c>
    </row>
    <row r="157" spans="1:23" x14ac:dyDescent="0.25">
      <c r="A157" s="99"/>
      <c r="B157" s="65"/>
      <c r="C157" s="61"/>
      <c r="D157" s="100"/>
      <c r="E157" s="100"/>
      <c r="F157" s="100"/>
      <c r="G157" s="64"/>
      <c r="H157" s="64"/>
      <c r="I157" s="64"/>
      <c r="J157" s="64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4"/>
      <c r="W157" s="100"/>
    </row>
    <row r="158" spans="1:23" ht="45" x14ac:dyDescent="0.25">
      <c r="A158" s="99"/>
      <c r="B158" s="65" t="s">
        <v>2304</v>
      </c>
      <c r="C158" s="61" t="s">
        <v>2536</v>
      </c>
      <c r="D158" s="100">
        <v>0.82</v>
      </c>
      <c r="E158" s="100">
        <v>1984</v>
      </c>
      <c r="F158" s="61" t="s">
        <v>2359</v>
      </c>
      <c r="G158" s="64"/>
      <c r="H158" s="64"/>
      <c r="I158" s="64"/>
      <c r="J158" s="64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4"/>
      <c r="W158" s="100" t="s">
        <v>2313</v>
      </c>
    </row>
    <row r="159" spans="1:23" x14ac:dyDescent="0.25">
      <c r="A159" s="99"/>
      <c r="B159" s="65"/>
      <c r="C159" s="64"/>
      <c r="D159" s="64"/>
      <c r="E159" s="64"/>
      <c r="F159" s="64"/>
      <c r="G159" s="64"/>
      <c r="H159" s="64"/>
      <c r="I159" s="64"/>
      <c r="J159" s="64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4"/>
      <c r="W159" s="100"/>
    </row>
    <row r="160" spans="1:23" x14ac:dyDescent="0.25">
      <c r="A160" s="99"/>
      <c r="B160" s="65"/>
      <c r="C160" s="64"/>
      <c r="D160" s="64"/>
      <c r="E160" s="64"/>
      <c r="F160" s="64"/>
      <c r="G160" s="64"/>
      <c r="H160" s="64"/>
      <c r="I160" s="64"/>
      <c r="J160" s="64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4"/>
      <c r="W160" s="64"/>
    </row>
    <row r="161" spans="1:23" ht="30" x14ac:dyDescent="0.25">
      <c r="A161" s="99"/>
      <c r="B161" s="65" t="s">
        <v>2537</v>
      </c>
      <c r="C161" s="61" t="s">
        <v>2538</v>
      </c>
      <c r="D161" s="61">
        <v>0.28499999999999998</v>
      </c>
      <c r="E161" s="61">
        <v>1982</v>
      </c>
      <c r="F161" s="61" t="s">
        <v>2405</v>
      </c>
      <c r="G161" s="64"/>
      <c r="H161" s="64"/>
      <c r="I161" s="64"/>
      <c r="J161" s="64"/>
      <c r="K161" s="52" t="s">
        <v>2539</v>
      </c>
      <c r="L161" s="60" t="s">
        <v>2540</v>
      </c>
      <c r="M161" s="61">
        <v>400</v>
      </c>
      <c r="N161" s="60" t="s">
        <v>2541</v>
      </c>
      <c r="O161" s="61" t="s">
        <v>2542</v>
      </c>
      <c r="P161" s="61" t="s">
        <v>2543</v>
      </c>
      <c r="Q161" s="61">
        <v>0.32</v>
      </c>
      <c r="R161" s="61">
        <v>2009</v>
      </c>
      <c r="S161" s="61" t="s">
        <v>2525</v>
      </c>
      <c r="T161" s="61"/>
      <c r="U161" s="61"/>
      <c r="V161" s="64"/>
      <c r="W161" s="100" t="s">
        <v>2313</v>
      </c>
    </row>
    <row r="162" spans="1:23" ht="30" x14ac:dyDescent="0.25">
      <c r="A162" s="99"/>
      <c r="B162" s="65"/>
      <c r="C162" s="61"/>
      <c r="D162" s="61"/>
      <c r="E162" s="61"/>
      <c r="F162" s="61"/>
      <c r="G162" s="64"/>
      <c r="H162" s="64"/>
      <c r="I162" s="64"/>
      <c r="J162" s="64"/>
      <c r="K162" s="61"/>
      <c r="L162" s="60"/>
      <c r="M162" s="61"/>
      <c r="N162" s="60" t="s">
        <v>2541</v>
      </c>
      <c r="O162" s="61" t="s">
        <v>2542</v>
      </c>
      <c r="P162" s="61" t="s">
        <v>2543</v>
      </c>
      <c r="Q162" s="61">
        <v>0.36</v>
      </c>
      <c r="R162" s="61">
        <v>1972</v>
      </c>
      <c r="S162" s="61" t="s">
        <v>2544</v>
      </c>
      <c r="T162" s="61"/>
      <c r="U162" s="61"/>
      <c r="V162" s="64"/>
      <c r="W162" s="100" t="s">
        <v>2313</v>
      </c>
    </row>
    <row r="163" spans="1:23" ht="30" x14ac:dyDescent="0.25">
      <c r="A163" s="99"/>
      <c r="B163" s="65"/>
      <c r="C163" s="61"/>
      <c r="D163" s="61"/>
      <c r="E163" s="61"/>
      <c r="F163" s="61"/>
      <c r="G163" s="64"/>
      <c r="H163" s="64"/>
      <c r="I163" s="64"/>
      <c r="J163" s="64"/>
      <c r="K163" s="61"/>
      <c r="L163" s="60" t="s">
        <v>2315</v>
      </c>
      <c r="M163" s="61"/>
      <c r="N163" s="60"/>
      <c r="O163" s="52" t="s">
        <v>2545</v>
      </c>
      <c r="P163" s="52" t="s">
        <v>2546</v>
      </c>
      <c r="Q163" s="52">
        <v>0.33</v>
      </c>
      <c r="R163" s="52"/>
      <c r="S163" s="52" t="s">
        <v>2375</v>
      </c>
      <c r="T163" s="52"/>
      <c r="U163" s="52"/>
      <c r="V163" s="103"/>
      <c r="W163" s="66" t="s">
        <v>2547</v>
      </c>
    </row>
    <row r="164" spans="1:23" ht="30" x14ac:dyDescent="0.25">
      <c r="A164" s="99"/>
      <c r="B164" s="65"/>
      <c r="C164" s="61"/>
      <c r="D164" s="61"/>
      <c r="E164" s="61"/>
      <c r="F164" s="61"/>
      <c r="G164" s="64"/>
      <c r="H164" s="64"/>
      <c r="I164" s="64"/>
      <c r="J164" s="64"/>
      <c r="K164" s="61"/>
      <c r="L164" s="60"/>
      <c r="M164" s="61"/>
      <c r="N164" s="60" t="s">
        <v>2541</v>
      </c>
      <c r="O164" s="61" t="s">
        <v>2548</v>
      </c>
      <c r="P164" s="61" t="s">
        <v>2549</v>
      </c>
      <c r="Q164" s="61">
        <v>0.19</v>
      </c>
      <c r="R164" s="61">
        <v>1963</v>
      </c>
      <c r="S164" s="61" t="s">
        <v>2477</v>
      </c>
      <c r="T164" s="61"/>
      <c r="U164" s="61"/>
      <c r="V164" s="64"/>
      <c r="W164" s="100" t="s">
        <v>2313</v>
      </c>
    </row>
    <row r="165" spans="1:23" ht="30" x14ac:dyDescent="0.25">
      <c r="A165" s="99"/>
      <c r="B165" s="65"/>
      <c r="C165" s="61"/>
      <c r="D165" s="61"/>
      <c r="E165" s="61"/>
      <c r="F165" s="61"/>
      <c r="G165" s="64"/>
      <c r="H165" s="64"/>
      <c r="I165" s="64"/>
      <c r="J165" s="64"/>
      <c r="K165" s="61"/>
      <c r="L165" s="60" t="s">
        <v>2550</v>
      </c>
      <c r="M165" s="61"/>
      <c r="N165" s="60" t="s">
        <v>2541</v>
      </c>
      <c r="O165" s="61" t="s">
        <v>2548</v>
      </c>
      <c r="P165" s="61" t="s">
        <v>2549</v>
      </c>
      <c r="Q165" s="61">
        <v>0.19</v>
      </c>
      <c r="R165" s="61">
        <v>1963</v>
      </c>
      <c r="S165" s="61" t="s">
        <v>2477</v>
      </c>
      <c r="T165" s="61"/>
      <c r="U165" s="61"/>
      <c r="V165" s="64"/>
      <c r="W165" s="100" t="s">
        <v>2313</v>
      </c>
    </row>
    <row r="166" spans="1:23" ht="30" x14ac:dyDescent="0.25">
      <c r="A166" s="99"/>
      <c r="B166" s="65"/>
      <c r="C166" s="61"/>
      <c r="D166" s="61"/>
      <c r="E166" s="61"/>
      <c r="F166" s="61"/>
      <c r="G166" s="64"/>
      <c r="H166" s="64"/>
      <c r="I166" s="64"/>
      <c r="J166" s="64"/>
      <c r="K166" s="61"/>
      <c r="L166" s="60"/>
      <c r="M166" s="61"/>
      <c r="N166" s="60" t="s">
        <v>2541</v>
      </c>
      <c r="O166" s="61" t="s">
        <v>2551</v>
      </c>
      <c r="P166" s="61" t="s">
        <v>2320</v>
      </c>
      <c r="Q166" s="61">
        <v>0.09</v>
      </c>
      <c r="R166" s="61">
        <v>1977</v>
      </c>
      <c r="S166" s="61" t="s">
        <v>2552</v>
      </c>
      <c r="T166" s="61"/>
      <c r="U166" s="61"/>
      <c r="V166" s="64"/>
      <c r="W166" s="100" t="s">
        <v>2313</v>
      </c>
    </row>
    <row r="167" spans="1:23" ht="45" x14ac:dyDescent="0.25">
      <c r="A167" s="99"/>
      <c r="B167" s="65"/>
      <c r="C167" s="61"/>
      <c r="D167" s="61"/>
      <c r="E167" s="61"/>
      <c r="F167" s="61"/>
      <c r="G167" s="64"/>
      <c r="H167" s="64"/>
      <c r="I167" s="64"/>
      <c r="J167" s="64"/>
      <c r="K167" s="61"/>
      <c r="L167" s="60"/>
      <c r="M167" s="61"/>
      <c r="N167" s="60" t="s">
        <v>2389</v>
      </c>
      <c r="O167" s="61" t="s">
        <v>2553</v>
      </c>
      <c r="P167" s="61" t="s">
        <v>2554</v>
      </c>
      <c r="Q167" s="61">
        <v>0.05</v>
      </c>
      <c r="R167" s="61"/>
      <c r="S167" s="61" t="s">
        <v>2312</v>
      </c>
      <c r="T167" s="61">
        <v>2</v>
      </c>
      <c r="U167" s="61"/>
      <c r="V167" s="100">
        <f>T167</f>
        <v>2</v>
      </c>
      <c r="W167" s="100" t="s">
        <v>2313</v>
      </c>
    </row>
    <row r="168" spans="1:23" ht="30" x14ac:dyDescent="0.25">
      <c r="A168" s="99"/>
      <c r="B168" s="65"/>
      <c r="C168" s="61"/>
      <c r="D168" s="61"/>
      <c r="E168" s="61"/>
      <c r="F168" s="61"/>
      <c r="G168" s="64"/>
      <c r="H168" s="64"/>
      <c r="I168" s="64"/>
      <c r="J168" s="64"/>
      <c r="K168" s="61"/>
      <c r="L168" s="60"/>
      <c r="M168" s="61"/>
      <c r="N168" s="60" t="s">
        <v>2389</v>
      </c>
      <c r="O168" s="61" t="s">
        <v>2555</v>
      </c>
      <c r="P168" s="61" t="s">
        <v>2556</v>
      </c>
      <c r="Q168" s="61">
        <v>0.30399999999999999</v>
      </c>
      <c r="R168" s="61"/>
      <c r="S168" s="61" t="s">
        <v>2557</v>
      </c>
      <c r="T168" s="61">
        <v>9</v>
      </c>
      <c r="U168" s="61"/>
      <c r="V168" s="100">
        <f>T168</f>
        <v>9</v>
      </c>
      <c r="W168" s="100" t="s">
        <v>2558</v>
      </c>
    </row>
    <row r="169" spans="1:23" x14ac:dyDescent="0.25">
      <c r="A169" s="99"/>
      <c r="B169" s="65"/>
      <c r="C169" s="61"/>
      <c r="D169" s="61"/>
      <c r="E169" s="61"/>
      <c r="F169" s="61"/>
      <c r="G169" s="64"/>
      <c r="H169" s="64"/>
      <c r="I169" s="64"/>
      <c r="J169" s="64"/>
      <c r="K169" s="61"/>
      <c r="L169" s="60"/>
      <c r="M169" s="61"/>
      <c r="N169" s="61"/>
      <c r="O169" s="61"/>
      <c r="P169" s="61"/>
      <c r="Q169" s="61"/>
      <c r="R169" s="61"/>
      <c r="S169" s="61"/>
      <c r="T169" s="61"/>
      <c r="U169" s="61"/>
      <c r="V169" s="64"/>
      <c r="W169" s="100"/>
    </row>
    <row r="170" spans="1:23" x14ac:dyDescent="0.25">
      <c r="A170" s="99"/>
      <c r="B170" s="65"/>
      <c r="C170" s="61"/>
      <c r="D170" s="61"/>
      <c r="E170" s="61"/>
      <c r="F170" s="61"/>
      <c r="G170" s="64"/>
      <c r="H170" s="64"/>
      <c r="I170" s="64"/>
      <c r="J170" s="64"/>
      <c r="K170" s="61"/>
      <c r="L170" s="60"/>
      <c r="M170" s="61"/>
      <c r="N170" s="61"/>
      <c r="O170" s="61"/>
      <c r="P170" s="61"/>
      <c r="Q170" s="61"/>
      <c r="R170" s="61"/>
      <c r="S170" s="61"/>
      <c r="T170" s="61"/>
      <c r="U170" s="61"/>
      <c r="V170" s="64"/>
      <c r="W170" s="100"/>
    </row>
    <row r="171" spans="1:23" ht="30" x14ac:dyDescent="0.25">
      <c r="A171" s="99"/>
      <c r="B171" s="65" t="s">
        <v>2559</v>
      </c>
      <c r="C171" s="61" t="s">
        <v>2560</v>
      </c>
      <c r="D171" s="61">
        <v>0.39500000000000002</v>
      </c>
      <c r="E171" s="61">
        <v>1984</v>
      </c>
      <c r="F171" s="61" t="s">
        <v>2950</v>
      </c>
      <c r="G171" s="64"/>
      <c r="H171" s="64"/>
      <c r="I171" s="64"/>
      <c r="J171" s="64"/>
      <c r="K171" s="52" t="s">
        <v>2561</v>
      </c>
      <c r="L171" s="62"/>
      <c r="M171" s="52">
        <v>400</v>
      </c>
      <c r="N171" s="52"/>
      <c r="O171" s="52" t="s">
        <v>2562</v>
      </c>
      <c r="P171" s="52" t="s">
        <v>2563</v>
      </c>
      <c r="Q171" s="52"/>
      <c r="R171" s="52"/>
      <c r="S171" s="52"/>
      <c r="T171" s="52"/>
      <c r="U171" s="52"/>
      <c r="V171" s="103"/>
      <c r="W171" s="66" t="s">
        <v>2564</v>
      </c>
    </row>
    <row r="172" spans="1:23" ht="30" x14ac:dyDescent="0.25">
      <c r="A172" s="99"/>
      <c r="B172" s="65"/>
      <c r="C172" s="61"/>
      <c r="D172" s="61"/>
      <c r="E172" s="61"/>
      <c r="F172" s="61"/>
      <c r="G172" s="64"/>
      <c r="H172" s="64"/>
      <c r="I172" s="64"/>
      <c r="J172" s="64"/>
      <c r="K172" s="52"/>
      <c r="L172" s="62"/>
      <c r="M172" s="52"/>
      <c r="N172" s="52"/>
      <c r="O172" s="52" t="s">
        <v>2565</v>
      </c>
      <c r="P172" s="52" t="s">
        <v>2566</v>
      </c>
      <c r="Q172" s="52"/>
      <c r="R172" s="52"/>
      <c r="S172" s="52"/>
      <c r="T172" s="52"/>
      <c r="U172" s="52"/>
      <c r="V172" s="103"/>
      <c r="W172" s="66" t="s">
        <v>2564</v>
      </c>
    </row>
    <row r="173" spans="1:23" ht="30" x14ac:dyDescent="0.25">
      <c r="A173" s="99"/>
      <c r="B173" s="65"/>
      <c r="C173" s="61"/>
      <c r="D173" s="61"/>
      <c r="E173" s="61"/>
      <c r="F173" s="61"/>
      <c r="G173" s="64"/>
      <c r="H173" s="64"/>
      <c r="I173" s="64"/>
      <c r="J173" s="64"/>
      <c r="K173" s="52"/>
      <c r="L173" s="62"/>
      <c r="M173" s="52"/>
      <c r="N173" s="52"/>
      <c r="O173" s="52" t="s">
        <v>2567</v>
      </c>
      <c r="P173" s="52" t="s">
        <v>2568</v>
      </c>
      <c r="Q173" s="52"/>
      <c r="R173" s="52"/>
      <c r="S173" s="52"/>
      <c r="T173" s="52"/>
      <c r="U173" s="52"/>
      <c r="V173" s="103"/>
      <c r="W173" s="66" t="s">
        <v>2569</v>
      </c>
    </row>
    <row r="174" spans="1:23" x14ac:dyDescent="0.25">
      <c r="A174" s="99"/>
      <c r="B174" s="65"/>
      <c r="C174" s="61"/>
      <c r="D174" s="61"/>
      <c r="E174" s="61"/>
      <c r="F174" s="61"/>
      <c r="G174" s="64"/>
      <c r="H174" s="64"/>
      <c r="I174" s="64"/>
      <c r="J174" s="64"/>
      <c r="K174" s="61"/>
      <c r="L174" s="60"/>
      <c r="M174" s="61"/>
      <c r="N174" s="61"/>
      <c r="O174" s="61"/>
      <c r="P174" s="61"/>
      <c r="Q174" s="61"/>
      <c r="R174" s="61"/>
      <c r="S174" s="61"/>
      <c r="T174" s="61"/>
      <c r="U174" s="61"/>
      <c r="V174" s="64"/>
      <c r="W174" s="100"/>
    </row>
    <row r="175" spans="1:23" x14ac:dyDescent="0.25">
      <c r="A175" s="99"/>
      <c r="B175" s="65"/>
      <c r="C175" s="61"/>
      <c r="D175" s="61"/>
      <c r="E175" s="61"/>
      <c r="F175" s="61"/>
      <c r="G175" s="64"/>
      <c r="H175" s="64"/>
      <c r="I175" s="64"/>
      <c r="J175" s="64"/>
      <c r="K175" s="61"/>
      <c r="L175" s="60"/>
      <c r="M175" s="61"/>
      <c r="N175" s="61"/>
      <c r="O175" s="61"/>
      <c r="P175" s="61"/>
      <c r="Q175" s="61"/>
      <c r="R175" s="61"/>
      <c r="S175" s="61"/>
      <c r="T175" s="61"/>
      <c r="U175" s="61"/>
      <c r="V175" s="64"/>
      <c r="W175" s="100"/>
    </row>
    <row r="176" spans="1:23" ht="30" x14ac:dyDescent="0.25">
      <c r="A176" s="99"/>
      <c r="B176" s="65" t="s">
        <v>2570</v>
      </c>
      <c r="C176" s="61" t="s">
        <v>2571</v>
      </c>
      <c r="D176" s="61">
        <v>0.6</v>
      </c>
      <c r="E176" s="61">
        <v>2009</v>
      </c>
      <c r="F176" s="61" t="s">
        <v>2572</v>
      </c>
      <c r="G176" s="64"/>
      <c r="H176" s="64"/>
      <c r="I176" s="64"/>
      <c r="J176" s="64"/>
      <c r="K176" s="52" t="s">
        <v>2573</v>
      </c>
      <c r="L176" s="60" t="s">
        <v>2574</v>
      </c>
      <c r="M176" s="61">
        <v>400</v>
      </c>
      <c r="N176" s="60" t="s">
        <v>2575</v>
      </c>
      <c r="O176" s="61" t="s">
        <v>2576</v>
      </c>
      <c r="P176" s="61" t="s">
        <v>2577</v>
      </c>
      <c r="Q176" s="61">
        <v>0.12</v>
      </c>
      <c r="R176" s="61">
        <v>1969</v>
      </c>
      <c r="S176" s="61" t="s">
        <v>2405</v>
      </c>
      <c r="T176" s="61"/>
      <c r="U176" s="61"/>
      <c r="V176" s="64"/>
      <c r="W176" s="100" t="s">
        <v>2313</v>
      </c>
    </row>
    <row r="177" spans="1:23" ht="30" x14ac:dyDescent="0.25">
      <c r="A177" s="99"/>
      <c r="B177" s="106"/>
      <c r="C177" s="61"/>
      <c r="D177" s="61"/>
      <c r="E177" s="61"/>
      <c r="F177" s="61"/>
      <c r="G177" s="64"/>
      <c r="H177" s="64"/>
      <c r="I177" s="64"/>
      <c r="J177" s="64"/>
      <c r="K177" s="61"/>
      <c r="L177" s="60"/>
      <c r="M177" s="61"/>
      <c r="N177" s="60" t="s">
        <v>2575</v>
      </c>
      <c r="O177" s="61" t="s">
        <v>2578</v>
      </c>
      <c r="P177" s="61" t="s">
        <v>2579</v>
      </c>
      <c r="Q177" s="61">
        <v>0.11</v>
      </c>
      <c r="R177" s="61">
        <v>1969</v>
      </c>
      <c r="S177" s="61" t="s">
        <v>2405</v>
      </c>
      <c r="T177" s="61"/>
      <c r="U177" s="61"/>
      <c r="V177" s="64"/>
      <c r="W177" s="100" t="s">
        <v>2313</v>
      </c>
    </row>
    <row r="178" spans="1:23" ht="45" x14ac:dyDescent="0.25">
      <c r="A178" s="99"/>
      <c r="B178" s="106"/>
      <c r="C178" s="61"/>
      <c r="D178" s="61"/>
      <c r="E178" s="61"/>
      <c r="F178" s="61"/>
      <c r="G178" s="64"/>
      <c r="H178" s="64"/>
      <c r="I178" s="64"/>
      <c r="J178" s="64"/>
      <c r="K178" s="61"/>
      <c r="L178" s="60"/>
      <c r="M178" s="61"/>
      <c r="N178" s="60" t="s">
        <v>2389</v>
      </c>
      <c r="O178" s="61" t="s">
        <v>2580</v>
      </c>
      <c r="P178" s="61" t="s">
        <v>2581</v>
      </c>
      <c r="Q178" s="61">
        <v>0.15629999999999999</v>
      </c>
      <c r="R178" s="61"/>
      <c r="S178" s="61" t="s">
        <v>2384</v>
      </c>
      <c r="T178" s="61">
        <v>5</v>
      </c>
      <c r="U178" s="61"/>
      <c r="V178" s="100">
        <f>T178</f>
        <v>5</v>
      </c>
      <c r="W178" s="100" t="s">
        <v>2313</v>
      </c>
    </row>
    <row r="179" spans="1:23" x14ac:dyDescent="0.25">
      <c r="A179" s="99"/>
      <c r="B179" s="106"/>
      <c r="C179" s="61"/>
      <c r="D179" s="61"/>
      <c r="E179" s="61"/>
      <c r="F179" s="61"/>
      <c r="G179" s="64"/>
      <c r="H179" s="64"/>
      <c r="I179" s="64"/>
      <c r="J179" s="64"/>
      <c r="K179" s="61"/>
      <c r="L179" s="60"/>
      <c r="M179" s="61"/>
      <c r="N179" s="60"/>
      <c r="O179" s="61"/>
      <c r="P179" s="61"/>
      <c r="Q179" s="61"/>
      <c r="R179" s="61"/>
      <c r="S179" s="61"/>
      <c r="T179" s="61"/>
      <c r="U179" s="61"/>
      <c r="V179" s="64"/>
      <c r="W179" s="100"/>
    </row>
    <row r="180" spans="1:23" x14ac:dyDescent="0.25">
      <c r="A180" s="99"/>
      <c r="B180" s="106"/>
      <c r="C180" s="61"/>
      <c r="D180" s="61"/>
      <c r="E180" s="61"/>
      <c r="F180" s="61"/>
      <c r="G180" s="64"/>
      <c r="H180" s="64"/>
      <c r="I180" s="64"/>
      <c r="J180" s="64"/>
      <c r="K180" s="61"/>
      <c r="L180" s="60"/>
      <c r="M180" s="61"/>
      <c r="N180" s="60"/>
      <c r="O180" s="61"/>
      <c r="P180" s="61"/>
      <c r="Q180" s="61"/>
      <c r="R180" s="61"/>
      <c r="S180" s="61"/>
      <c r="T180" s="61"/>
      <c r="U180" s="61"/>
      <c r="V180" s="64"/>
      <c r="W180" s="100"/>
    </row>
    <row r="181" spans="1:23" ht="75" x14ac:dyDescent="0.25">
      <c r="A181" s="99"/>
      <c r="B181" s="65" t="s">
        <v>2582</v>
      </c>
      <c r="C181" s="61" t="s">
        <v>2583</v>
      </c>
      <c r="D181" s="61">
        <v>0.2</v>
      </c>
      <c r="E181" s="61">
        <v>2009</v>
      </c>
      <c r="F181" s="61" t="s">
        <v>2572</v>
      </c>
      <c r="G181" s="64"/>
      <c r="H181" s="64"/>
      <c r="I181" s="64"/>
      <c r="J181" s="64"/>
      <c r="K181" s="52" t="s">
        <v>2584</v>
      </c>
      <c r="L181" s="60" t="s">
        <v>2585</v>
      </c>
      <c r="M181" s="61">
        <v>400</v>
      </c>
      <c r="N181" s="60" t="s">
        <v>2586</v>
      </c>
      <c r="O181" s="61" t="s">
        <v>2587</v>
      </c>
      <c r="P181" s="61" t="s">
        <v>2588</v>
      </c>
      <c r="Q181" s="61">
        <v>4.4999999999999998E-2</v>
      </c>
      <c r="R181" s="61">
        <v>1960</v>
      </c>
      <c r="S181" s="61" t="s">
        <v>2589</v>
      </c>
      <c r="T181" s="61"/>
      <c r="U181" s="61"/>
      <c r="V181" s="64"/>
      <c r="W181" s="100" t="s">
        <v>2313</v>
      </c>
    </row>
    <row r="182" spans="1:23" ht="30" x14ac:dyDescent="0.25">
      <c r="A182" s="99"/>
      <c r="B182" s="65"/>
      <c r="C182" s="61"/>
      <c r="D182" s="61"/>
      <c r="E182" s="61"/>
      <c r="F182" s="61"/>
      <c r="G182" s="64"/>
      <c r="H182" s="64"/>
      <c r="I182" s="64"/>
      <c r="J182" s="64"/>
      <c r="K182" s="61"/>
      <c r="L182" s="60"/>
      <c r="M182" s="61"/>
      <c r="N182" s="60" t="s">
        <v>2586</v>
      </c>
      <c r="O182" s="61" t="s">
        <v>2590</v>
      </c>
      <c r="P182" s="61" t="s">
        <v>2591</v>
      </c>
      <c r="Q182" s="61">
        <v>4.4999999999999998E-2</v>
      </c>
      <c r="R182" s="61">
        <v>1960</v>
      </c>
      <c r="S182" s="61" t="s">
        <v>2589</v>
      </c>
      <c r="T182" s="61"/>
      <c r="U182" s="61"/>
      <c r="V182" s="64"/>
      <c r="W182" s="100" t="s">
        <v>2313</v>
      </c>
    </row>
    <row r="183" spans="1:23" ht="30" x14ac:dyDescent="0.25">
      <c r="A183" s="99"/>
      <c r="B183" s="65"/>
      <c r="C183" s="61"/>
      <c r="D183" s="61"/>
      <c r="E183" s="61"/>
      <c r="F183" s="61"/>
      <c r="G183" s="64"/>
      <c r="H183" s="64"/>
      <c r="I183" s="64"/>
      <c r="J183" s="64"/>
      <c r="K183" s="61"/>
      <c r="L183" s="60"/>
      <c r="M183" s="61"/>
      <c r="N183" s="60" t="s">
        <v>2586</v>
      </c>
      <c r="O183" s="61" t="s">
        <v>2592</v>
      </c>
      <c r="P183" s="61" t="s">
        <v>2320</v>
      </c>
      <c r="Q183" s="61">
        <v>2.1999999999999999E-2</v>
      </c>
      <c r="R183" s="61">
        <v>1960</v>
      </c>
      <c r="S183" s="61" t="s">
        <v>2589</v>
      </c>
      <c r="T183" s="61"/>
      <c r="U183" s="61"/>
      <c r="V183" s="64"/>
      <c r="W183" s="100" t="s">
        <v>2313</v>
      </c>
    </row>
    <row r="184" spans="1:23" ht="30" x14ac:dyDescent="0.25">
      <c r="A184" s="99"/>
      <c r="B184" s="65"/>
      <c r="C184" s="61"/>
      <c r="D184" s="61"/>
      <c r="E184" s="61"/>
      <c r="F184" s="61"/>
      <c r="G184" s="64"/>
      <c r="H184" s="64"/>
      <c r="I184" s="64"/>
      <c r="J184" s="64"/>
      <c r="K184" s="61"/>
      <c r="L184" s="60"/>
      <c r="M184" s="61"/>
      <c r="N184" s="60" t="s">
        <v>2586</v>
      </c>
      <c r="O184" s="61" t="s">
        <v>2593</v>
      </c>
      <c r="P184" s="61" t="s">
        <v>2594</v>
      </c>
      <c r="Q184" s="61">
        <v>0.08</v>
      </c>
      <c r="R184" s="61">
        <v>1960</v>
      </c>
      <c r="S184" s="61" t="s">
        <v>2589</v>
      </c>
      <c r="T184" s="61"/>
      <c r="U184" s="61"/>
      <c r="V184" s="64"/>
      <c r="W184" s="100" t="s">
        <v>2313</v>
      </c>
    </row>
    <row r="185" spans="1:23" ht="30" x14ac:dyDescent="0.25">
      <c r="A185" s="99"/>
      <c r="B185" s="65"/>
      <c r="C185" s="61"/>
      <c r="D185" s="61"/>
      <c r="E185" s="61"/>
      <c r="F185" s="61"/>
      <c r="G185" s="64"/>
      <c r="H185" s="64"/>
      <c r="I185" s="64"/>
      <c r="J185" s="64"/>
      <c r="K185" s="61"/>
      <c r="L185" s="60"/>
      <c r="M185" s="61"/>
      <c r="N185" s="60" t="s">
        <v>2586</v>
      </c>
      <c r="O185" s="61" t="s">
        <v>2595</v>
      </c>
      <c r="P185" s="61" t="s">
        <v>2596</v>
      </c>
      <c r="Q185" s="61">
        <v>0.08</v>
      </c>
      <c r="R185" s="61">
        <v>1960</v>
      </c>
      <c r="S185" s="61" t="s">
        <v>2589</v>
      </c>
      <c r="T185" s="61"/>
      <c r="U185" s="61"/>
      <c r="V185" s="64"/>
      <c r="W185" s="100" t="s">
        <v>2313</v>
      </c>
    </row>
    <row r="186" spans="1:23" ht="30" x14ac:dyDescent="0.25">
      <c r="A186" s="99"/>
      <c r="B186" s="65"/>
      <c r="C186" s="61"/>
      <c r="D186" s="61"/>
      <c r="E186" s="61"/>
      <c r="F186" s="61"/>
      <c r="G186" s="64"/>
      <c r="H186" s="64"/>
      <c r="I186" s="64"/>
      <c r="J186" s="64"/>
      <c r="K186" s="61"/>
      <c r="L186" s="60"/>
      <c r="M186" s="61"/>
      <c r="N186" s="60" t="s">
        <v>2586</v>
      </c>
      <c r="O186" s="61" t="s">
        <v>2597</v>
      </c>
      <c r="P186" s="61" t="s">
        <v>2598</v>
      </c>
      <c r="Q186" s="61">
        <v>0.08</v>
      </c>
      <c r="R186" s="61">
        <v>1960</v>
      </c>
      <c r="S186" s="61" t="s">
        <v>2589</v>
      </c>
      <c r="T186" s="61"/>
      <c r="U186" s="61"/>
      <c r="V186" s="64"/>
      <c r="W186" s="100" t="s">
        <v>2313</v>
      </c>
    </row>
    <row r="187" spans="1:23" ht="30" x14ac:dyDescent="0.25">
      <c r="A187" s="99"/>
      <c r="B187" s="65"/>
      <c r="C187" s="61"/>
      <c r="D187" s="61"/>
      <c r="E187" s="61"/>
      <c r="F187" s="61"/>
      <c r="G187" s="64"/>
      <c r="H187" s="64"/>
      <c r="I187" s="64"/>
      <c r="J187" s="64"/>
      <c r="K187" s="61"/>
      <c r="L187" s="60"/>
      <c r="M187" s="61"/>
      <c r="N187" s="60" t="s">
        <v>2586</v>
      </c>
      <c r="O187" s="61" t="s">
        <v>2599</v>
      </c>
      <c r="P187" s="61" t="s">
        <v>2600</v>
      </c>
      <c r="Q187" s="61">
        <v>0.08</v>
      </c>
      <c r="R187" s="61">
        <v>1960</v>
      </c>
      <c r="S187" s="61" t="s">
        <v>2589</v>
      </c>
      <c r="T187" s="61"/>
      <c r="U187" s="61"/>
      <c r="V187" s="64"/>
      <c r="W187" s="100" t="s">
        <v>2313</v>
      </c>
    </row>
    <row r="188" spans="1:23" ht="30" x14ac:dyDescent="0.25">
      <c r="A188" s="99"/>
      <c r="B188" s="65"/>
      <c r="C188" s="61"/>
      <c r="D188" s="61"/>
      <c r="E188" s="61"/>
      <c r="F188" s="61"/>
      <c r="G188" s="64"/>
      <c r="H188" s="64"/>
      <c r="I188" s="64"/>
      <c r="J188" s="64"/>
      <c r="K188" s="61"/>
      <c r="L188" s="60"/>
      <c r="M188" s="61"/>
      <c r="N188" s="60" t="s">
        <v>2586</v>
      </c>
      <c r="O188" s="61" t="s">
        <v>2601</v>
      </c>
      <c r="P188" s="61" t="s">
        <v>2602</v>
      </c>
      <c r="Q188" s="61">
        <v>0.08</v>
      </c>
      <c r="R188" s="61">
        <v>1960</v>
      </c>
      <c r="S188" s="61" t="s">
        <v>2589</v>
      </c>
      <c r="T188" s="61"/>
      <c r="U188" s="61"/>
      <c r="V188" s="64"/>
      <c r="W188" s="100" t="s">
        <v>2313</v>
      </c>
    </row>
    <row r="189" spans="1:23" ht="30" x14ac:dyDescent="0.25">
      <c r="A189" s="99"/>
      <c r="B189" s="65"/>
      <c r="C189" s="61"/>
      <c r="D189" s="61"/>
      <c r="E189" s="61"/>
      <c r="F189" s="61"/>
      <c r="G189" s="64"/>
      <c r="H189" s="64"/>
      <c r="I189" s="64"/>
      <c r="J189" s="64"/>
      <c r="K189" s="61"/>
      <c r="L189" s="60"/>
      <c r="M189" s="61"/>
      <c r="N189" s="60"/>
      <c r="O189" s="61" t="s">
        <v>2603</v>
      </c>
      <c r="P189" s="61" t="s">
        <v>2604</v>
      </c>
      <c r="Q189" s="61">
        <v>0.08</v>
      </c>
      <c r="R189" s="61">
        <v>1960</v>
      </c>
      <c r="S189" s="61" t="s">
        <v>2589</v>
      </c>
      <c r="T189" s="61"/>
      <c r="U189" s="61"/>
      <c r="V189" s="64"/>
      <c r="W189" s="100" t="s">
        <v>2313</v>
      </c>
    </row>
    <row r="190" spans="1:23" ht="30" x14ac:dyDescent="0.25">
      <c r="A190" s="99"/>
      <c r="B190" s="65"/>
      <c r="C190" s="61"/>
      <c r="D190" s="61"/>
      <c r="E190" s="61"/>
      <c r="F190" s="61"/>
      <c r="G190" s="64"/>
      <c r="H190" s="64"/>
      <c r="I190" s="64"/>
      <c r="J190" s="64"/>
      <c r="K190" s="61"/>
      <c r="L190" s="60"/>
      <c r="M190" s="61"/>
      <c r="N190" s="60" t="s">
        <v>2586</v>
      </c>
      <c r="O190" s="61" t="s">
        <v>2605</v>
      </c>
      <c r="P190" s="61" t="s">
        <v>2320</v>
      </c>
      <c r="Q190" s="61">
        <v>0.02</v>
      </c>
      <c r="R190" s="61">
        <v>1960</v>
      </c>
      <c r="S190" s="61" t="s">
        <v>2589</v>
      </c>
      <c r="T190" s="61"/>
      <c r="U190" s="61"/>
      <c r="V190" s="64"/>
      <c r="W190" s="100" t="s">
        <v>2313</v>
      </c>
    </row>
    <row r="191" spans="1:23" ht="30" x14ac:dyDescent="0.25">
      <c r="A191" s="99"/>
      <c r="B191" s="65"/>
      <c r="C191" s="61"/>
      <c r="D191" s="61"/>
      <c r="E191" s="61"/>
      <c r="F191" s="61"/>
      <c r="G191" s="64"/>
      <c r="H191" s="64"/>
      <c r="I191" s="64"/>
      <c r="J191" s="64"/>
      <c r="K191" s="61"/>
      <c r="L191" s="60"/>
      <c r="M191" s="61"/>
      <c r="N191" s="60" t="s">
        <v>2586</v>
      </c>
      <c r="O191" s="61" t="s">
        <v>2606</v>
      </c>
      <c r="P191" s="61" t="s">
        <v>2607</v>
      </c>
      <c r="Q191" s="61">
        <v>0.26500000000000001</v>
      </c>
      <c r="R191" s="61">
        <v>1980</v>
      </c>
      <c r="S191" s="61" t="s">
        <v>2608</v>
      </c>
      <c r="T191" s="61"/>
      <c r="U191" s="61"/>
      <c r="V191" s="64"/>
      <c r="W191" s="100" t="s">
        <v>2313</v>
      </c>
    </row>
    <row r="192" spans="1:23" ht="30" x14ac:dyDescent="0.25">
      <c r="A192" s="99"/>
      <c r="B192" s="65"/>
      <c r="C192" s="61"/>
      <c r="D192" s="61"/>
      <c r="E192" s="61"/>
      <c r="F192" s="61"/>
      <c r="G192" s="64"/>
      <c r="H192" s="64"/>
      <c r="I192" s="64"/>
      <c r="J192" s="64"/>
      <c r="K192" s="61"/>
      <c r="L192" s="60"/>
      <c r="M192" s="61"/>
      <c r="N192" s="60" t="s">
        <v>2586</v>
      </c>
      <c r="O192" s="61" t="s">
        <v>2609</v>
      </c>
      <c r="P192" s="61" t="s">
        <v>2596</v>
      </c>
      <c r="Q192" s="61">
        <v>0.02</v>
      </c>
      <c r="R192" s="61">
        <v>1976</v>
      </c>
      <c r="S192" s="61" t="s">
        <v>2318</v>
      </c>
      <c r="T192" s="61"/>
      <c r="U192" s="61"/>
      <c r="V192" s="64"/>
      <c r="W192" s="100" t="s">
        <v>2313</v>
      </c>
    </row>
    <row r="193" spans="1:23" ht="30" x14ac:dyDescent="0.25">
      <c r="A193" s="99"/>
      <c r="B193" s="65"/>
      <c r="C193" s="61"/>
      <c r="D193" s="61"/>
      <c r="E193" s="61"/>
      <c r="F193" s="61"/>
      <c r="G193" s="64"/>
      <c r="H193" s="64"/>
      <c r="I193" s="64"/>
      <c r="J193" s="64"/>
      <c r="K193" s="61"/>
      <c r="L193" s="60"/>
      <c r="M193" s="61"/>
      <c r="N193" s="60"/>
      <c r="O193" s="61" t="s">
        <v>2610</v>
      </c>
      <c r="P193" s="61" t="s">
        <v>2320</v>
      </c>
      <c r="Q193" s="61">
        <v>0.04</v>
      </c>
      <c r="R193" s="61">
        <v>1980</v>
      </c>
      <c r="S193" s="61" t="s">
        <v>2611</v>
      </c>
      <c r="T193" s="61"/>
      <c r="U193" s="61"/>
      <c r="V193" s="64"/>
      <c r="W193" s="100" t="s">
        <v>2313</v>
      </c>
    </row>
    <row r="194" spans="1:23" ht="30" x14ac:dyDescent="0.25">
      <c r="A194" s="99"/>
      <c r="B194" s="65"/>
      <c r="C194" s="61"/>
      <c r="D194" s="61"/>
      <c r="E194" s="61"/>
      <c r="F194" s="61"/>
      <c r="G194" s="64"/>
      <c r="H194" s="64"/>
      <c r="I194" s="64"/>
      <c r="J194" s="64"/>
      <c r="K194" s="61"/>
      <c r="L194" s="60"/>
      <c r="M194" s="61"/>
      <c r="N194" s="60"/>
      <c r="O194" s="61" t="s">
        <v>2612</v>
      </c>
      <c r="P194" s="61" t="s">
        <v>2320</v>
      </c>
      <c r="Q194" s="61">
        <v>0.04</v>
      </c>
      <c r="R194" s="61">
        <v>1980</v>
      </c>
      <c r="S194" s="61" t="s">
        <v>2611</v>
      </c>
      <c r="T194" s="61"/>
      <c r="U194" s="61"/>
      <c r="V194" s="64"/>
      <c r="W194" s="100" t="s">
        <v>2313</v>
      </c>
    </row>
    <row r="195" spans="1:23" ht="60" x14ac:dyDescent="0.25">
      <c r="A195" s="99"/>
      <c r="B195" s="65"/>
      <c r="C195" s="61"/>
      <c r="D195" s="61"/>
      <c r="E195" s="61"/>
      <c r="F195" s="61"/>
      <c r="G195" s="64"/>
      <c r="H195" s="64"/>
      <c r="I195" s="64"/>
      <c r="J195" s="64"/>
      <c r="K195" s="61"/>
      <c r="L195" s="60"/>
      <c r="M195" s="61"/>
      <c r="N195" s="60" t="s">
        <v>2389</v>
      </c>
      <c r="O195" s="61" t="s">
        <v>2613</v>
      </c>
      <c r="P195" s="61" t="s">
        <v>2614</v>
      </c>
      <c r="Q195" s="61">
        <v>0.88900000000000001</v>
      </c>
      <c r="R195" s="61">
        <v>2015</v>
      </c>
      <c r="S195" s="61" t="s">
        <v>2615</v>
      </c>
      <c r="T195" s="61">
        <v>30</v>
      </c>
      <c r="U195" s="61"/>
      <c r="V195" s="100">
        <v>30</v>
      </c>
      <c r="W195" s="100" t="s">
        <v>2313</v>
      </c>
    </row>
    <row r="196" spans="1:23" x14ac:dyDescent="0.25">
      <c r="A196" s="99"/>
      <c r="B196" s="65"/>
      <c r="C196" s="61"/>
      <c r="D196" s="61"/>
      <c r="E196" s="61"/>
      <c r="F196" s="61"/>
      <c r="G196" s="64"/>
      <c r="H196" s="64"/>
      <c r="I196" s="64" t="s">
        <v>2315</v>
      </c>
      <c r="J196" s="64"/>
      <c r="K196" s="61"/>
      <c r="L196" s="60"/>
      <c r="M196" s="61"/>
      <c r="N196" s="60"/>
      <c r="O196" s="61"/>
      <c r="P196" s="61"/>
      <c r="Q196" s="61"/>
      <c r="R196" s="61"/>
      <c r="S196" s="61"/>
      <c r="T196" s="61"/>
      <c r="U196" s="61"/>
      <c r="V196" s="64"/>
      <c r="W196" s="64"/>
    </row>
    <row r="197" spans="1:23" x14ac:dyDescent="0.25">
      <c r="A197" s="99"/>
      <c r="B197" s="65"/>
      <c r="C197" s="61"/>
      <c r="D197" s="61"/>
      <c r="E197" s="61"/>
      <c r="F197" s="61"/>
      <c r="G197" s="64"/>
      <c r="H197" s="64"/>
      <c r="I197" s="64"/>
      <c r="J197" s="64"/>
      <c r="K197" s="61"/>
      <c r="L197" s="60"/>
      <c r="M197" s="61"/>
      <c r="N197" s="60"/>
      <c r="O197" s="61"/>
      <c r="P197" s="61"/>
      <c r="Q197" s="61"/>
      <c r="R197" s="61"/>
      <c r="S197" s="61"/>
      <c r="T197" s="61"/>
      <c r="U197" s="61"/>
      <c r="V197" s="64"/>
      <c r="W197" s="64"/>
    </row>
    <row r="198" spans="1:23" ht="30" x14ac:dyDescent="0.25">
      <c r="A198" s="99"/>
      <c r="B198" s="65" t="s">
        <v>2616</v>
      </c>
      <c r="C198" s="61" t="s">
        <v>2617</v>
      </c>
      <c r="D198" s="61">
        <v>0.21</v>
      </c>
      <c r="E198" s="61">
        <v>2009</v>
      </c>
      <c r="F198" s="61" t="s">
        <v>2572</v>
      </c>
      <c r="G198" s="64"/>
      <c r="H198" s="64"/>
      <c r="I198" s="64"/>
      <c r="J198" s="64"/>
      <c r="K198" s="52" t="s">
        <v>2618</v>
      </c>
      <c r="L198" s="60" t="s">
        <v>2619</v>
      </c>
      <c r="M198" s="61">
        <v>400</v>
      </c>
      <c r="N198" s="60" t="s">
        <v>2620</v>
      </c>
      <c r="O198" s="61" t="s">
        <v>2621</v>
      </c>
      <c r="P198" s="61" t="s">
        <v>2622</v>
      </c>
      <c r="Q198" s="61">
        <v>6.6000000000000003E-2</v>
      </c>
      <c r="R198" s="61">
        <v>1973</v>
      </c>
      <c r="S198" s="61" t="s">
        <v>2430</v>
      </c>
      <c r="T198" s="61"/>
      <c r="U198" s="61"/>
      <c r="V198" s="64"/>
      <c r="W198" s="61" t="s">
        <v>2313</v>
      </c>
    </row>
    <row r="199" spans="1:23" ht="30" x14ac:dyDescent="0.25">
      <c r="A199" s="99"/>
      <c r="B199" s="65"/>
      <c r="C199" s="61"/>
      <c r="D199" s="61"/>
      <c r="E199" s="61"/>
      <c r="F199" s="61"/>
      <c r="G199" s="64"/>
      <c r="H199" s="64"/>
      <c r="I199" s="64"/>
      <c r="J199" s="64"/>
      <c r="K199" s="61"/>
      <c r="L199" s="60"/>
      <c r="M199" s="61"/>
      <c r="N199" s="60" t="s">
        <v>2620</v>
      </c>
      <c r="O199" s="61" t="s">
        <v>2621</v>
      </c>
      <c r="P199" s="61" t="s">
        <v>2622</v>
      </c>
      <c r="Q199" s="61">
        <v>6.6000000000000003E-2</v>
      </c>
      <c r="R199" s="61">
        <v>1973</v>
      </c>
      <c r="S199" s="61" t="s">
        <v>2430</v>
      </c>
      <c r="T199" s="61" t="s">
        <v>2315</v>
      </c>
      <c r="U199" s="61"/>
      <c r="V199" s="64"/>
      <c r="W199" s="61" t="s">
        <v>2313</v>
      </c>
    </row>
    <row r="200" spans="1:23" ht="30" x14ac:dyDescent="0.25">
      <c r="A200" s="99"/>
      <c r="B200" s="65"/>
      <c r="C200" s="61"/>
      <c r="D200" s="61"/>
      <c r="E200" s="61"/>
      <c r="F200" s="61"/>
      <c r="G200" s="64"/>
      <c r="H200" s="64"/>
      <c r="I200" s="64"/>
      <c r="J200" s="64"/>
      <c r="K200" s="61"/>
      <c r="L200" s="60"/>
      <c r="M200" s="61"/>
      <c r="N200" s="60" t="s">
        <v>2620</v>
      </c>
      <c r="O200" s="61" t="s">
        <v>2623</v>
      </c>
      <c r="P200" s="61" t="s">
        <v>2624</v>
      </c>
      <c r="Q200" s="61">
        <v>0.1</v>
      </c>
      <c r="R200" s="61">
        <v>1973</v>
      </c>
      <c r="S200" s="61" t="s">
        <v>2521</v>
      </c>
      <c r="T200" s="61"/>
      <c r="U200" s="61"/>
      <c r="V200" s="64"/>
      <c r="W200" s="61" t="s">
        <v>2313</v>
      </c>
    </row>
    <row r="201" spans="1:23" ht="30" x14ac:dyDescent="0.25">
      <c r="A201" s="99"/>
      <c r="B201" s="65"/>
      <c r="C201" s="61"/>
      <c r="D201" s="61"/>
      <c r="E201" s="61"/>
      <c r="F201" s="61"/>
      <c r="G201" s="64"/>
      <c r="H201" s="64"/>
      <c r="I201" s="64"/>
      <c r="J201" s="64"/>
      <c r="K201" s="61"/>
      <c r="L201" s="60"/>
      <c r="M201" s="61"/>
      <c r="N201" s="60" t="s">
        <v>2620</v>
      </c>
      <c r="O201" s="61" t="s">
        <v>2625</v>
      </c>
      <c r="P201" s="61" t="s">
        <v>2626</v>
      </c>
      <c r="Q201" s="61">
        <v>9.8000000000000004E-2</v>
      </c>
      <c r="R201" s="61">
        <v>1973</v>
      </c>
      <c r="S201" s="61" t="s">
        <v>2521</v>
      </c>
      <c r="T201" s="61"/>
      <c r="U201" s="61"/>
      <c r="V201" s="64"/>
      <c r="W201" s="61" t="s">
        <v>2313</v>
      </c>
    </row>
    <row r="202" spans="1:23" ht="30" x14ac:dyDescent="0.25">
      <c r="A202" s="99"/>
      <c r="B202" s="65"/>
      <c r="C202" s="61"/>
      <c r="D202" s="61"/>
      <c r="E202" s="61"/>
      <c r="F202" s="61"/>
      <c r="G202" s="64"/>
      <c r="H202" s="64"/>
      <c r="I202" s="64"/>
      <c r="J202" s="64"/>
      <c r="K202" s="61"/>
      <c r="L202" s="60"/>
      <c r="M202" s="61"/>
      <c r="N202" s="60" t="s">
        <v>2620</v>
      </c>
      <c r="O202" s="61" t="s">
        <v>2627</v>
      </c>
      <c r="P202" s="61" t="s">
        <v>2628</v>
      </c>
      <c r="Q202" s="61">
        <v>0.46</v>
      </c>
      <c r="R202" s="61">
        <v>1973</v>
      </c>
      <c r="S202" s="61" t="s">
        <v>2629</v>
      </c>
      <c r="T202" s="61"/>
      <c r="U202" s="61"/>
      <c r="V202" s="64"/>
      <c r="W202" s="61" t="s">
        <v>2313</v>
      </c>
    </row>
    <row r="203" spans="1:23" ht="30" x14ac:dyDescent="0.25">
      <c r="A203" s="99"/>
      <c r="B203" s="65"/>
      <c r="C203" s="61"/>
      <c r="D203" s="61"/>
      <c r="E203" s="61"/>
      <c r="F203" s="61"/>
      <c r="G203" s="64"/>
      <c r="H203" s="64"/>
      <c r="I203" s="64"/>
      <c r="J203" s="64"/>
      <c r="K203" s="61"/>
      <c r="L203" s="60"/>
      <c r="M203" s="61"/>
      <c r="N203" s="60" t="s">
        <v>2620</v>
      </c>
      <c r="O203" s="61" t="s">
        <v>2630</v>
      </c>
      <c r="P203" s="61" t="s">
        <v>2631</v>
      </c>
      <c r="Q203" s="61">
        <v>0.08</v>
      </c>
      <c r="R203" s="61">
        <v>1961</v>
      </c>
      <c r="S203" s="61" t="s">
        <v>2632</v>
      </c>
      <c r="T203" s="61"/>
      <c r="U203" s="61"/>
      <c r="V203" s="64"/>
      <c r="W203" s="61" t="s">
        <v>2313</v>
      </c>
    </row>
    <row r="204" spans="1:23" ht="30" x14ac:dyDescent="0.25">
      <c r="A204" s="99"/>
      <c r="B204" s="65"/>
      <c r="C204" s="61"/>
      <c r="D204" s="61"/>
      <c r="E204" s="61"/>
      <c r="F204" s="61"/>
      <c r="G204" s="64"/>
      <c r="H204" s="64"/>
      <c r="I204" s="64"/>
      <c r="J204" s="64"/>
      <c r="K204" s="61"/>
      <c r="L204" s="60"/>
      <c r="M204" s="61"/>
      <c r="N204" s="60" t="s">
        <v>2620</v>
      </c>
      <c r="O204" s="61" t="s">
        <v>2633</v>
      </c>
      <c r="P204" s="61" t="s">
        <v>2634</v>
      </c>
      <c r="Q204" s="61">
        <v>0.12</v>
      </c>
      <c r="R204" s="61">
        <v>1968</v>
      </c>
      <c r="S204" s="61" t="s">
        <v>2635</v>
      </c>
      <c r="T204" s="61"/>
      <c r="U204" s="61"/>
      <c r="V204" s="64"/>
      <c r="W204" s="61" t="s">
        <v>2313</v>
      </c>
    </row>
    <row r="205" spans="1:23" ht="30" x14ac:dyDescent="0.25">
      <c r="A205" s="99"/>
      <c r="B205" s="65"/>
      <c r="C205" s="61"/>
      <c r="D205" s="61"/>
      <c r="E205" s="61"/>
      <c r="F205" s="61"/>
      <c r="G205" s="64"/>
      <c r="H205" s="64"/>
      <c r="I205" s="64"/>
      <c r="J205" s="64"/>
      <c r="K205" s="61"/>
      <c r="L205" s="60"/>
      <c r="M205" s="61"/>
      <c r="N205" s="60" t="s">
        <v>2620</v>
      </c>
      <c r="O205" s="61" t="s">
        <v>2633</v>
      </c>
      <c r="P205" s="61" t="s">
        <v>2634</v>
      </c>
      <c r="Q205" s="61">
        <v>0.12</v>
      </c>
      <c r="R205" s="61">
        <v>1968</v>
      </c>
      <c r="S205" s="61" t="s">
        <v>2635</v>
      </c>
      <c r="T205" s="61" t="s">
        <v>2315</v>
      </c>
      <c r="U205" s="61"/>
      <c r="V205" s="64"/>
      <c r="W205" s="61" t="s">
        <v>2313</v>
      </c>
    </row>
    <row r="206" spans="1:23" ht="30" x14ac:dyDescent="0.25">
      <c r="A206" s="99"/>
      <c r="B206" s="65"/>
      <c r="C206" s="61"/>
      <c r="D206" s="61"/>
      <c r="E206" s="61"/>
      <c r="F206" s="61"/>
      <c r="G206" s="64"/>
      <c r="H206" s="64"/>
      <c r="I206" s="64"/>
      <c r="J206" s="64"/>
      <c r="K206" s="61"/>
      <c r="L206" s="60"/>
      <c r="M206" s="61"/>
      <c r="N206" s="60" t="s">
        <v>2620</v>
      </c>
      <c r="O206" s="61" t="s">
        <v>2636</v>
      </c>
      <c r="P206" s="61" t="s">
        <v>2637</v>
      </c>
      <c r="Q206" s="61">
        <v>0.33</v>
      </c>
      <c r="R206" s="61">
        <v>1968</v>
      </c>
      <c r="S206" s="61" t="s">
        <v>2638</v>
      </c>
      <c r="T206" s="61" t="s">
        <v>2315</v>
      </c>
      <c r="U206" s="61"/>
      <c r="V206" s="64"/>
      <c r="W206" s="61" t="s">
        <v>2313</v>
      </c>
    </row>
    <row r="207" spans="1:23" ht="30" x14ac:dyDescent="0.25">
      <c r="A207" s="99"/>
      <c r="B207" s="65"/>
      <c r="C207" s="61"/>
      <c r="D207" s="61"/>
      <c r="E207" s="61"/>
      <c r="F207" s="61"/>
      <c r="G207" s="64"/>
      <c r="H207" s="64"/>
      <c r="I207" s="64"/>
      <c r="J207" s="64"/>
      <c r="K207" s="61"/>
      <c r="L207" s="60"/>
      <c r="M207" s="61"/>
      <c r="N207" s="60" t="s">
        <v>2620</v>
      </c>
      <c r="O207" s="61" t="s">
        <v>2636</v>
      </c>
      <c r="P207" s="61" t="s">
        <v>2637</v>
      </c>
      <c r="Q207" s="61">
        <v>0.33</v>
      </c>
      <c r="R207" s="61">
        <v>1968</v>
      </c>
      <c r="S207" s="61" t="s">
        <v>2638</v>
      </c>
      <c r="T207" s="61"/>
      <c r="U207" s="61"/>
      <c r="V207" s="64"/>
      <c r="W207" s="61" t="s">
        <v>2313</v>
      </c>
    </row>
    <row r="208" spans="1:23" ht="30" x14ac:dyDescent="0.25">
      <c r="A208" s="99"/>
      <c r="B208" s="65"/>
      <c r="C208" s="61"/>
      <c r="D208" s="61"/>
      <c r="E208" s="61"/>
      <c r="F208" s="61"/>
      <c r="G208" s="64"/>
      <c r="H208" s="64"/>
      <c r="I208" s="64"/>
      <c r="J208" s="64"/>
      <c r="K208" s="61"/>
      <c r="L208" s="60"/>
      <c r="M208" s="61"/>
      <c r="N208" s="60" t="s">
        <v>2620</v>
      </c>
      <c r="O208" s="61" t="s">
        <v>2639</v>
      </c>
      <c r="P208" s="61" t="s">
        <v>2640</v>
      </c>
      <c r="Q208" s="61">
        <v>3.3000000000000002E-2</v>
      </c>
      <c r="R208" s="61">
        <v>1979</v>
      </c>
      <c r="S208" s="61" t="s">
        <v>2521</v>
      </c>
      <c r="T208" s="61"/>
      <c r="U208" s="61"/>
      <c r="V208" s="64"/>
      <c r="W208" s="61" t="s">
        <v>2313</v>
      </c>
    </row>
    <row r="209" spans="1:23" ht="30" x14ac:dyDescent="0.25">
      <c r="A209" s="99"/>
      <c r="B209" s="65"/>
      <c r="C209" s="61"/>
      <c r="D209" s="61"/>
      <c r="E209" s="61"/>
      <c r="F209" s="61"/>
      <c r="G209" s="64"/>
      <c r="H209" s="64"/>
      <c r="I209" s="64"/>
      <c r="J209" s="64"/>
      <c r="K209" s="61"/>
      <c r="L209" s="60"/>
      <c r="M209" s="61"/>
      <c r="N209" s="60" t="s">
        <v>2620</v>
      </c>
      <c r="O209" s="61" t="s">
        <v>2641</v>
      </c>
      <c r="P209" s="61" t="s">
        <v>2642</v>
      </c>
      <c r="Q209" s="61">
        <v>0.08</v>
      </c>
      <c r="R209" s="61">
        <v>1975</v>
      </c>
      <c r="S209" s="61" t="s">
        <v>2643</v>
      </c>
      <c r="T209" s="61"/>
      <c r="U209" s="61"/>
      <c r="V209" s="64"/>
      <c r="W209" s="61" t="s">
        <v>2313</v>
      </c>
    </row>
    <row r="210" spans="1:23" x14ac:dyDescent="0.25">
      <c r="A210" s="99"/>
      <c r="B210" s="65"/>
      <c r="C210" s="61"/>
      <c r="D210" s="61"/>
      <c r="E210" s="61"/>
      <c r="F210" s="61"/>
      <c r="G210" s="64"/>
      <c r="H210" s="64"/>
      <c r="I210" s="64"/>
      <c r="J210" s="64"/>
      <c r="K210" s="61"/>
      <c r="L210" s="60"/>
      <c r="M210" s="61"/>
      <c r="N210" s="60" t="s">
        <v>2620</v>
      </c>
      <c r="O210" s="61" t="s">
        <v>2644</v>
      </c>
      <c r="P210" s="61" t="s">
        <v>2320</v>
      </c>
      <c r="Q210" s="61">
        <v>2.9000000000000001E-2</v>
      </c>
      <c r="R210" s="61">
        <v>1973</v>
      </c>
      <c r="S210" s="61" t="s">
        <v>2521</v>
      </c>
      <c r="T210" s="61"/>
      <c r="U210" s="61"/>
      <c r="V210" s="64"/>
      <c r="W210" s="61" t="s">
        <v>2313</v>
      </c>
    </row>
    <row r="211" spans="1:23" ht="30" x14ac:dyDescent="0.25">
      <c r="A211" s="99"/>
      <c r="B211" s="65"/>
      <c r="C211" s="61"/>
      <c r="D211" s="61"/>
      <c r="E211" s="61"/>
      <c r="F211" s="61"/>
      <c r="G211" s="64"/>
      <c r="H211" s="64"/>
      <c r="I211" s="64"/>
      <c r="J211" s="64"/>
      <c r="K211" s="61"/>
      <c r="L211" s="60"/>
      <c r="M211" s="61"/>
      <c r="N211" s="60" t="s">
        <v>2620</v>
      </c>
      <c r="O211" s="61" t="s">
        <v>2645</v>
      </c>
      <c r="P211" s="61" t="s">
        <v>2320</v>
      </c>
      <c r="Q211" s="61">
        <v>7.6999999999999999E-2</v>
      </c>
      <c r="R211" s="61">
        <v>1985</v>
      </c>
      <c r="S211" s="61" t="s">
        <v>2608</v>
      </c>
      <c r="T211" s="61"/>
      <c r="U211" s="61"/>
      <c r="V211" s="64"/>
      <c r="W211" s="61" t="s">
        <v>2313</v>
      </c>
    </row>
    <row r="212" spans="1:23" x14ac:dyDescent="0.25">
      <c r="A212" s="99"/>
      <c r="B212" s="65"/>
      <c r="C212" s="61"/>
      <c r="D212" s="61"/>
      <c r="E212" s="61"/>
      <c r="F212" s="61"/>
      <c r="G212" s="64"/>
      <c r="H212" s="64"/>
      <c r="I212" s="64"/>
      <c r="J212" s="64"/>
      <c r="K212" s="61"/>
      <c r="L212" s="60"/>
      <c r="M212" s="61"/>
      <c r="N212" s="60" t="s">
        <v>2620</v>
      </c>
      <c r="O212" s="61" t="s">
        <v>2646</v>
      </c>
      <c r="P212" s="61" t="s">
        <v>2320</v>
      </c>
      <c r="Q212" s="61">
        <v>9.7000000000000003E-2</v>
      </c>
      <c r="R212" s="61">
        <v>1985</v>
      </c>
      <c r="S212" s="61" t="s">
        <v>2419</v>
      </c>
      <c r="T212" s="61"/>
      <c r="U212" s="61"/>
      <c r="V212" s="64"/>
      <c r="W212" s="61" t="s">
        <v>2313</v>
      </c>
    </row>
    <row r="213" spans="1:23" ht="30" x14ac:dyDescent="0.25">
      <c r="A213" s="99"/>
      <c r="B213" s="65"/>
      <c r="C213" s="61"/>
      <c r="D213" s="61"/>
      <c r="E213" s="61"/>
      <c r="F213" s="61"/>
      <c r="G213" s="64"/>
      <c r="H213" s="64"/>
      <c r="I213" s="64"/>
      <c r="J213" s="64"/>
      <c r="K213" s="61"/>
      <c r="L213" s="60"/>
      <c r="M213" s="61"/>
      <c r="N213" s="60" t="s">
        <v>2620</v>
      </c>
      <c r="O213" s="61" t="s">
        <v>2647</v>
      </c>
      <c r="P213" s="61" t="s">
        <v>2320</v>
      </c>
      <c r="Q213" s="61">
        <v>5.5E-2</v>
      </c>
      <c r="R213" s="61">
        <v>1971</v>
      </c>
      <c r="S213" s="61" t="s">
        <v>2367</v>
      </c>
      <c r="T213" s="61"/>
      <c r="U213" s="61"/>
      <c r="V213" s="64"/>
      <c r="W213" s="61" t="s">
        <v>2313</v>
      </c>
    </row>
    <row r="214" spans="1:23" x14ac:dyDescent="0.25">
      <c r="A214" s="99"/>
      <c r="B214" s="65"/>
      <c r="C214" s="61"/>
      <c r="D214" s="61"/>
      <c r="E214" s="61"/>
      <c r="F214" s="61"/>
      <c r="G214" s="64"/>
      <c r="H214" s="64"/>
      <c r="I214" s="64"/>
      <c r="J214" s="64"/>
      <c r="K214" s="61"/>
      <c r="L214" s="60"/>
      <c r="M214" s="61"/>
      <c r="N214" s="60" t="s">
        <v>2620</v>
      </c>
      <c r="O214" s="61" t="s">
        <v>2648</v>
      </c>
      <c r="P214" s="61" t="s">
        <v>2320</v>
      </c>
      <c r="Q214" s="61">
        <v>0.1</v>
      </c>
      <c r="R214" s="61">
        <v>1963</v>
      </c>
      <c r="S214" s="61" t="s">
        <v>2367</v>
      </c>
      <c r="T214" s="61"/>
      <c r="U214" s="61"/>
      <c r="V214" s="64"/>
      <c r="W214" s="61" t="s">
        <v>2313</v>
      </c>
    </row>
    <row r="215" spans="1:23" ht="30" x14ac:dyDescent="0.25">
      <c r="A215" s="99"/>
      <c r="B215" s="65"/>
      <c r="C215" s="61"/>
      <c r="D215" s="61"/>
      <c r="E215" s="61"/>
      <c r="F215" s="61"/>
      <c r="G215" s="64"/>
      <c r="H215" s="64"/>
      <c r="I215" s="64"/>
      <c r="J215" s="64"/>
      <c r="K215" s="61"/>
      <c r="L215" s="60"/>
      <c r="M215" s="61"/>
      <c r="N215" s="60"/>
      <c r="O215" s="61" t="s">
        <v>2649</v>
      </c>
      <c r="P215" s="61" t="s">
        <v>2650</v>
      </c>
      <c r="Q215" s="61">
        <v>0.44</v>
      </c>
      <c r="R215" s="61">
        <v>1990</v>
      </c>
      <c r="S215" s="61" t="s">
        <v>2635</v>
      </c>
      <c r="T215" s="61"/>
      <c r="U215" s="61"/>
      <c r="V215" s="64"/>
      <c r="W215" s="61" t="s">
        <v>2313</v>
      </c>
    </row>
    <row r="216" spans="1:23" ht="45" x14ac:dyDescent="0.25">
      <c r="A216" s="99"/>
      <c r="B216" s="65"/>
      <c r="C216" s="61"/>
      <c r="D216" s="61"/>
      <c r="E216" s="61"/>
      <c r="F216" s="61"/>
      <c r="G216" s="64"/>
      <c r="H216" s="64"/>
      <c r="I216" s="64"/>
      <c r="J216" s="64"/>
      <c r="K216" s="61"/>
      <c r="L216" s="60"/>
      <c r="M216" s="61"/>
      <c r="N216" s="60" t="s">
        <v>2389</v>
      </c>
      <c r="O216" s="61" t="s">
        <v>2651</v>
      </c>
      <c r="P216" s="61" t="s">
        <v>2652</v>
      </c>
      <c r="Q216" s="61">
        <v>0.21</v>
      </c>
      <c r="R216" s="61"/>
      <c r="S216" s="61" t="s">
        <v>2384</v>
      </c>
      <c r="T216" s="61">
        <v>4</v>
      </c>
      <c r="U216" s="61"/>
      <c r="V216" s="100">
        <f>T216</f>
        <v>4</v>
      </c>
      <c r="W216" s="61" t="s">
        <v>2313</v>
      </c>
    </row>
    <row r="217" spans="1:23" x14ac:dyDescent="0.25">
      <c r="A217" s="99"/>
      <c r="B217" s="65"/>
      <c r="C217" s="61"/>
      <c r="D217" s="61"/>
      <c r="E217" s="61"/>
      <c r="F217" s="61"/>
      <c r="G217" s="64"/>
      <c r="H217" s="64"/>
      <c r="I217" s="64"/>
      <c r="J217" s="64"/>
      <c r="K217" s="61"/>
      <c r="L217" s="60"/>
      <c r="M217" s="61"/>
      <c r="N217" s="60"/>
      <c r="O217" s="61"/>
      <c r="P217" s="61"/>
      <c r="Q217" s="61"/>
      <c r="R217" s="61"/>
      <c r="S217" s="61"/>
      <c r="T217" s="61"/>
      <c r="U217" s="61"/>
      <c r="V217" s="64"/>
      <c r="W217" s="61"/>
    </row>
    <row r="218" spans="1:23" x14ac:dyDescent="0.25">
      <c r="A218" s="99"/>
      <c r="B218" s="65"/>
      <c r="C218" s="61"/>
      <c r="D218" s="61"/>
      <c r="E218" s="61"/>
      <c r="F218" s="61"/>
      <c r="G218" s="64"/>
      <c r="H218" s="64"/>
      <c r="I218" s="64"/>
      <c r="J218" s="64"/>
      <c r="K218" s="61"/>
      <c r="L218" s="60"/>
      <c r="M218" s="61"/>
      <c r="N218" s="60"/>
      <c r="O218" s="61"/>
      <c r="P218" s="61"/>
      <c r="Q218" s="61"/>
      <c r="R218" s="61"/>
      <c r="S218" s="61"/>
      <c r="T218" s="61"/>
      <c r="U218" s="61"/>
      <c r="V218" s="64"/>
      <c r="W218" s="61"/>
    </row>
    <row r="219" spans="1:23" ht="30" x14ac:dyDescent="0.25">
      <c r="A219" s="99"/>
      <c r="B219" s="65" t="s">
        <v>2653</v>
      </c>
      <c r="C219" s="61" t="s">
        <v>2654</v>
      </c>
      <c r="D219" s="61">
        <v>0.71499999999999997</v>
      </c>
      <c r="E219" s="61">
        <v>1982</v>
      </c>
      <c r="F219" s="61" t="s">
        <v>2359</v>
      </c>
      <c r="G219" s="64"/>
      <c r="H219" s="64"/>
      <c r="I219" s="64"/>
      <c r="J219" s="64"/>
      <c r="K219" s="52" t="s">
        <v>2655</v>
      </c>
      <c r="L219" s="60" t="s">
        <v>2656</v>
      </c>
      <c r="M219" s="61">
        <v>400</v>
      </c>
      <c r="N219" s="60" t="s">
        <v>2657</v>
      </c>
      <c r="O219" s="61" t="s">
        <v>2658</v>
      </c>
      <c r="P219" s="61" t="s">
        <v>2659</v>
      </c>
      <c r="Q219" s="61">
        <v>0.15</v>
      </c>
      <c r="R219" s="61">
        <v>1969</v>
      </c>
      <c r="S219" s="61" t="s">
        <v>2632</v>
      </c>
      <c r="T219" s="61"/>
      <c r="U219" s="61"/>
      <c r="V219" s="64"/>
      <c r="W219" s="61" t="s">
        <v>2313</v>
      </c>
    </row>
    <row r="220" spans="1:23" ht="30" x14ac:dyDescent="0.25">
      <c r="A220" s="99"/>
      <c r="B220" s="65"/>
      <c r="C220" s="61"/>
      <c r="D220" s="61"/>
      <c r="E220" s="61"/>
      <c r="F220" s="61"/>
      <c r="G220" s="64"/>
      <c r="H220" s="64"/>
      <c r="I220" s="64"/>
      <c r="J220" s="64"/>
      <c r="K220" s="61"/>
      <c r="L220" s="60"/>
      <c r="M220" s="61"/>
      <c r="N220" s="60"/>
      <c r="O220" s="61" t="s">
        <v>2660</v>
      </c>
      <c r="P220" s="61" t="s">
        <v>2661</v>
      </c>
      <c r="Q220" s="61">
        <v>7.0000000000000007E-2</v>
      </c>
      <c r="R220" s="61">
        <v>1969</v>
      </c>
      <c r="S220" s="61" t="s">
        <v>2643</v>
      </c>
      <c r="T220" s="61"/>
      <c r="U220" s="61"/>
      <c r="V220" s="64"/>
      <c r="W220" s="61" t="s">
        <v>2313</v>
      </c>
    </row>
    <row r="221" spans="1:23" ht="30" x14ac:dyDescent="0.25">
      <c r="A221" s="99"/>
      <c r="B221" s="65"/>
      <c r="C221" s="61"/>
      <c r="D221" s="61"/>
      <c r="E221" s="61"/>
      <c r="F221" s="61"/>
      <c r="G221" s="64"/>
      <c r="H221" s="64"/>
      <c r="I221" s="64"/>
      <c r="J221" s="64"/>
      <c r="K221" s="61"/>
      <c r="L221" s="60"/>
      <c r="M221" s="61"/>
      <c r="N221" s="60" t="s">
        <v>2662</v>
      </c>
      <c r="O221" s="61" t="s">
        <v>2663</v>
      </c>
      <c r="P221" s="61" t="s">
        <v>2664</v>
      </c>
      <c r="Q221" s="61">
        <v>0.33</v>
      </c>
      <c r="R221" s="61">
        <v>1981</v>
      </c>
      <c r="S221" s="61" t="s">
        <v>2430</v>
      </c>
      <c r="T221" s="61"/>
      <c r="U221" s="61"/>
      <c r="V221" s="64"/>
      <c r="W221" s="61" t="s">
        <v>2313</v>
      </c>
    </row>
    <row r="222" spans="1:23" ht="30" x14ac:dyDescent="0.25">
      <c r="A222" s="99"/>
      <c r="B222" s="65"/>
      <c r="C222" s="61"/>
      <c r="D222" s="61"/>
      <c r="E222" s="61"/>
      <c r="F222" s="61"/>
      <c r="G222" s="64"/>
      <c r="H222" s="64"/>
      <c r="I222" s="64"/>
      <c r="J222" s="64"/>
      <c r="K222" s="61"/>
      <c r="L222" s="60"/>
      <c r="M222" s="61"/>
      <c r="N222" s="60" t="s">
        <v>2662</v>
      </c>
      <c r="O222" s="61" t="s">
        <v>2663</v>
      </c>
      <c r="P222" s="61" t="s">
        <v>2664</v>
      </c>
      <c r="Q222" s="61">
        <v>0.33</v>
      </c>
      <c r="R222" s="61">
        <v>1981</v>
      </c>
      <c r="S222" s="61" t="s">
        <v>2430</v>
      </c>
      <c r="T222" s="61"/>
      <c r="U222" s="61"/>
      <c r="V222" s="64"/>
      <c r="W222" s="61" t="s">
        <v>2313</v>
      </c>
    </row>
    <row r="223" spans="1:23" ht="30" x14ac:dyDescent="0.25">
      <c r="A223" s="99"/>
      <c r="B223" s="65"/>
      <c r="C223" s="61"/>
      <c r="D223" s="61"/>
      <c r="E223" s="61"/>
      <c r="F223" s="61"/>
      <c r="G223" s="64"/>
      <c r="H223" s="64"/>
      <c r="I223" s="64"/>
      <c r="J223" s="64"/>
      <c r="K223" s="61"/>
      <c r="L223" s="60"/>
      <c r="M223" s="61"/>
      <c r="N223" s="60" t="s">
        <v>2665</v>
      </c>
      <c r="O223" s="61" t="s">
        <v>2666</v>
      </c>
      <c r="P223" s="61" t="s">
        <v>2667</v>
      </c>
      <c r="Q223" s="61">
        <v>0.4</v>
      </c>
      <c r="R223" s="61">
        <v>1985</v>
      </c>
      <c r="S223" s="61" t="s">
        <v>2589</v>
      </c>
      <c r="T223" s="61"/>
      <c r="U223" s="61"/>
      <c r="V223" s="64"/>
      <c r="W223" s="61" t="s">
        <v>2313</v>
      </c>
    </row>
    <row r="224" spans="1:23" ht="30" x14ac:dyDescent="0.25">
      <c r="A224" s="99"/>
      <c r="B224" s="65"/>
      <c r="C224" s="61"/>
      <c r="D224" s="61"/>
      <c r="E224" s="61"/>
      <c r="F224" s="61"/>
      <c r="G224" s="64"/>
      <c r="H224" s="64"/>
      <c r="I224" s="64"/>
      <c r="J224" s="64"/>
      <c r="K224" s="61"/>
      <c r="L224" s="60"/>
      <c r="M224" s="61"/>
      <c r="N224" s="60" t="s">
        <v>2657</v>
      </c>
      <c r="O224" s="61" t="s">
        <v>2668</v>
      </c>
      <c r="P224" s="61" t="s">
        <v>2669</v>
      </c>
      <c r="Q224" s="61">
        <v>0.3</v>
      </c>
      <c r="R224" s="61">
        <v>1997</v>
      </c>
      <c r="S224" s="61" t="s">
        <v>2670</v>
      </c>
      <c r="T224" s="61"/>
      <c r="U224" s="61"/>
      <c r="V224" s="64"/>
      <c r="W224" s="61" t="s">
        <v>2313</v>
      </c>
    </row>
    <row r="225" spans="1:23" ht="30" x14ac:dyDescent="0.25">
      <c r="A225" s="99"/>
      <c r="B225" s="65"/>
      <c r="C225" s="61"/>
      <c r="D225" s="61"/>
      <c r="E225" s="61"/>
      <c r="F225" s="61"/>
      <c r="G225" s="64"/>
      <c r="H225" s="64"/>
      <c r="I225" s="64"/>
      <c r="J225" s="64"/>
      <c r="K225" s="61"/>
      <c r="L225" s="60"/>
      <c r="M225" s="61"/>
      <c r="N225" s="60" t="s">
        <v>2657</v>
      </c>
      <c r="O225" s="61" t="s">
        <v>2668</v>
      </c>
      <c r="P225" s="61" t="s">
        <v>2669</v>
      </c>
      <c r="Q225" s="61">
        <v>0.3</v>
      </c>
      <c r="R225" s="61">
        <v>1997</v>
      </c>
      <c r="S225" s="61" t="s">
        <v>2670</v>
      </c>
      <c r="T225" s="61"/>
      <c r="U225" s="61"/>
      <c r="V225" s="64"/>
      <c r="W225" s="61" t="s">
        <v>2313</v>
      </c>
    </row>
    <row r="226" spans="1:23" ht="30" x14ac:dyDescent="0.25">
      <c r="A226" s="99"/>
      <c r="B226" s="65"/>
      <c r="C226" s="61"/>
      <c r="D226" s="61"/>
      <c r="E226" s="61"/>
      <c r="F226" s="61"/>
      <c r="G226" s="64"/>
      <c r="H226" s="64"/>
      <c r="I226" s="64"/>
      <c r="J226" s="64"/>
      <c r="K226" s="61"/>
      <c r="L226" s="60"/>
      <c r="M226" s="61"/>
      <c r="N226" s="60" t="s">
        <v>2671</v>
      </c>
      <c r="O226" s="61" t="s">
        <v>2672</v>
      </c>
      <c r="P226" s="61" t="s">
        <v>2673</v>
      </c>
      <c r="Q226" s="61">
        <v>0.11</v>
      </c>
      <c r="R226" s="61">
        <v>1985</v>
      </c>
      <c r="S226" s="61" t="s">
        <v>2674</v>
      </c>
      <c r="T226" s="61"/>
      <c r="U226" s="61" t="s">
        <v>2315</v>
      </c>
      <c r="V226" s="64"/>
      <c r="W226" s="61" t="s">
        <v>2313</v>
      </c>
    </row>
    <row r="227" spans="1:23" ht="30" x14ac:dyDescent="0.25">
      <c r="A227" s="99"/>
      <c r="B227" s="65"/>
      <c r="C227" s="61"/>
      <c r="D227" s="61"/>
      <c r="E227" s="61"/>
      <c r="F227" s="61"/>
      <c r="G227" s="64"/>
      <c r="H227" s="64"/>
      <c r="I227" s="64"/>
      <c r="J227" s="64"/>
      <c r="K227" s="61"/>
      <c r="L227" s="60"/>
      <c r="M227" s="61"/>
      <c r="N227" s="60" t="s">
        <v>2671</v>
      </c>
      <c r="O227" s="61" t="s">
        <v>2675</v>
      </c>
      <c r="P227" s="61" t="s">
        <v>2676</v>
      </c>
      <c r="Q227" s="61">
        <v>0.04</v>
      </c>
      <c r="R227" s="61">
        <v>1969</v>
      </c>
      <c r="S227" s="61" t="s">
        <v>2471</v>
      </c>
      <c r="T227" s="61"/>
      <c r="U227" s="61"/>
      <c r="V227" s="64"/>
      <c r="W227" s="61" t="s">
        <v>2313</v>
      </c>
    </row>
    <row r="228" spans="1:23" ht="30" x14ac:dyDescent="0.25">
      <c r="A228" s="99"/>
      <c r="B228" s="65"/>
      <c r="C228" s="61"/>
      <c r="D228" s="61"/>
      <c r="E228" s="61"/>
      <c r="F228" s="61"/>
      <c r="G228" s="64"/>
      <c r="H228" s="64"/>
      <c r="I228" s="64"/>
      <c r="J228" s="64"/>
      <c r="K228" s="61"/>
      <c r="L228" s="60"/>
      <c r="M228" s="61"/>
      <c r="N228" s="60"/>
      <c r="O228" s="61" t="s">
        <v>2677</v>
      </c>
      <c r="P228" s="61" t="s">
        <v>2678</v>
      </c>
      <c r="Q228" s="61">
        <v>0.45</v>
      </c>
      <c r="R228" s="61">
        <v>1972</v>
      </c>
      <c r="S228" s="61" t="s">
        <v>2589</v>
      </c>
      <c r="T228" s="61"/>
      <c r="U228" s="61"/>
      <c r="V228" s="64"/>
      <c r="W228" s="61" t="s">
        <v>2313</v>
      </c>
    </row>
    <row r="229" spans="1:23" ht="30" x14ac:dyDescent="0.25">
      <c r="A229" s="99"/>
      <c r="B229" s="65"/>
      <c r="C229" s="61"/>
      <c r="D229" s="61"/>
      <c r="E229" s="61"/>
      <c r="F229" s="61"/>
      <c r="G229" s="64"/>
      <c r="H229" s="64"/>
      <c r="I229" s="64"/>
      <c r="J229" s="64"/>
      <c r="K229" s="61"/>
      <c r="L229" s="60"/>
      <c r="M229" s="61"/>
      <c r="N229" s="60"/>
      <c r="O229" s="61" t="s">
        <v>2679</v>
      </c>
      <c r="P229" s="61" t="s">
        <v>2680</v>
      </c>
      <c r="Q229" s="61">
        <v>7.0000000000000007E-2</v>
      </c>
      <c r="R229" s="61">
        <v>1973</v>
      </c>
      <c r="S229" s="61" t="s">
        <v>2681</v>
      </c>
      <c r="T229" s="61"/>
      <c r="U229" s="61"/>
      <c r="V229" s="64"/>
      <c r="W229" s="61" t="s">
        <v>2313</v>
      </c>
    </row>
    <row r="230" spans="1:23" ht="30" x14ac:dyDescent="0.25">
      <c r="A230" s="99"/>
      <c r="B230" s="65"/>
      <c r="C230" s="61"/>
      <c r="D230" s="61"/>
      <c r="E230" s="61"/>
      <c r="F230" s="61"/>
      <c r="G230" s="64"/>
      <c r="H230" s="64"/>
      <c r="I230" s="64"/>
      <c r="J230" s="64"/>
      <c r="K230" s="61"/>
      <c r="L230" s="60" t="s">
        <v>2315</v>
      </c>
      <c r="M230" s="61"/>
      <c r="N230" s="60"/>
      <c r="O230" s="61" t="s">
        <v>2682</v>
      </c>
      <c r="P230" s="61" t="s">
        <v>2680</v>
      </c>
      <c r="Q230" s="61">
        <v>0.06</v>
      </c>
      <c r="R230" s="61">
        <v>1973</v>
      </c>
      <c r="S230" s="61" t="s">
        <v>2681</v>
      </c>
      <c r="T230" s="61"/>
      <c r="U230" s="61"/>
      <c r="V230" s="64"/>
      <c r="W230" s="61" t="s">
        <v>2313</v>
      </c>
    </row>
    <row r="231" spans="1:23" ht="45" x14ac:dyDescent="0.25">
      <c r="A231" s="99"/>
      <c r="B231" s="65"/>
      <c r="C231" s="61"/>
      <c r="D231" s="61"/>
      <c r="E231" s="61"/>
      <c r="F231" s="61"/>
      <c r="G231" s="64"/>
      <c r="H231" s="64"/>
      <c r="I231" s="64"/>
      <c r="J231" s="64"/>
      <c r="K231" s="61"/>
      <c r="L231" s="60"/>
      <c r="M231" s="61"/>
      <c r="N231" s="60" t="s">
        <v>2683</v>
      </c>
      <c r="O231" s="61" t="s">
        <v>2684</v>
      </c>
      <c r="P231" s="61" t="s">
        <v>2320</v>
      </c>
      <c r="Q231" s="61">
        <v>0.23</v>
      </c>
      <c r="R231" s="61">
        <v>1987</v>
      </c>
      <c r="S231" s="61" t="s">
        <v>2589</v>
      </c>
      <c r="T231" s="61"/>
      <c r="U231" s="61"/>
      <c r="V231" s="64"/>
      <c r="W231" s="61"/>
    </row>
    <row r="232" spans="1:23" ht="41.25" customHeight="1" x14ac:dyDescent="0.25">
      <c r="A232" s="99"/>
      <c r="B232" s="106"/>
      <c r="C232" s="61"/>
      <c r="D232" s="61"/>
      <c r="E232" s="61"/>
      <c r="F232" s="61"/>
      <c r="G232" s="64"/>
      <c r="H232" s="64"/>
      <c r="I232" s="64"/>
      <c r="J232" s="64"/>
      <c r="K232" s="61"/>
      <c r="L232" s="60"/>
      <c r="M232" s="61"/>
      <c r="N232" s="60" t="s">
        <v>2685</v>
      </c>
      <c r="O232" s="61" t="s">
        <v>2686</v>
      </c>
      <c r="P232" s="61" t="s">
        <v>2320</v>
      </c>
      <c r="Q232" s="61">
        <v>0.14000000000000001</v>
      </c>
      <c r="R232" s="61">
        <v>1973</v>
      </c>
      <c r="S232" s="61" t="s">
        <v>2643</v>
      </c>
      <c r="T232" s="61"/>
      <c r="U232" s="61"/>
      <c r="V232" s="64"/>
      <c r="W232" s="61" t="s">
        <v>2313</v>
      </c>
    </row>
    <row r="233" spans="1:23" ht="30" x14ac:dyDescent="0.25">
      <c r="A233" s="99"/>
      <c r="B233" s="106"/>
      <c r="C233" s="61"/>
      <c r="D233" s="61"/>
      <c r="E233" s="61"/>
      <c r="F233" s="61"/>
      <c r="G233" s="64"/>
      <c r="H233" s="64"/>
      <c r="I233" s="64"/>
      <c r="J233" s="64"/>
      <c r="K233" s="61"/>
      <c r="L233" s="60"/>
      <c r="M233" s="61"/>
      <c r="N233" s="60" t="s">
        <v>2657</v>
      </c>
      <c r="O233" s="61" t="s">
        <v>2687</v>
      </c>
      <c r="P233" s="61" t="s">
        <v>2688</v>
      </c>
      <c r="Q233" s="61">
        <v>0.18</v>
      </c>
      <c r="R233" s="61">
        <v>1997</v>
      </c>
      <c r="S233" s="61" t="s">
        <v>2349</v>
      </c>
      <c r="T233" s="61"/>
      <c r="U233" s="61"/>
      <c r="V233" s="64"/>
      <c r="W233" s="61" t="s">
        <v>2313</v>
      </c>
    </row>
    <row r="234" spans="1:23" ht="30" x14ac:dyDescent="0.25">
      <c r="A234" s="99"/>
      <c r="B234" s="106"/>
      <c r="C234" s="61"/>
      <c r="D234" s="61"/>
      <c r="E234" s="61"/>
      <c r="F234" s="61"/>
      <c r="G234" s="64"/>
      <c r="H234" s="64"/>
      <c r="I234" s="64"/>
      <c r="J234" s="64"/>
      <c r="K234" s="61"/>
      <c r="L234" s="60"/>
      <c r="M234" s="61"/>
      <c r="N234" s="60" t="s">
        <v>2671</v>
      </c>
      <c r="O234" s="61" t="s">
        <v>2689</v>
      </c>
      <c r="P234" s="61" t="s">
        <v>2320</v>
      </c>
      <c r="Q234" s="61">
        <v>0.08</v>
      </c>
      <c r="R234" s="61">
        <v>1969</v>
      </c>
      <c r="S234" s="61" t="s">
        <v>2430</v>
      </c>
      <c r="T234" s="61"/>
      <c r="U234" s="61"/>
      <c r="V234" s="64"/>
      <c r="W234" s="61" t="s">
        <v>2313</v>
      </c>
    </row>
    <row r="235" spans="1:23" ht="30" x14ac:dyDescent="0.25">
      <c r="A235" s="99"/>
      <c r="B235" s="106"/>
      <c r="C235" s="61"/>
      <c r="D235" s="61"/>
      <c r="E235" s="61"/>
      <c r="F235" s="61"/>
      <c r="G235" s="64"/>
      <c r="H235" s="64"/>
      <c r="I235" s="64"/>
      <c r="J235" s="64"/>
      <c r="K235" s="61"/>
      <c r="L235" s="60"/>
      <c r="M235" s="61"/>
      <c r="N235" s="60" t="s">
        <v>2690</v>
      </c>
      <c r="O235" s="61" t="s">
        <v>2691</v>
      </c>
      <c r="P235" s="61" t="s">
        <v>2320</v>
      </c>
      <c r="Q235" s="61">
        <v>0.02</v>
      </c>
      <c r="R235" s="61">
        <v>1971</v>
      </c>
      <c r="S235" s="61" t="s">
        <v>2471</v>
      </c>
      <c r="T235" s="61"/>
      <c r="U235" s="61"/>
      <c r="V235" s="64"/>
      <c r="W235" s="61" t="s">
        <v>2313</v>
      </c>
    </row>
    <row r="236" spans="1:23" x14ac:dyDescent="0.25">
      <c r="A236" s="99"/>
      <c r="B236" s="106"/>
      <c r="C236" s="61"/>
      <c r="D236" s="61"/>
      <c r="E236" s="61"/>
      <c r="F236" s="61"/>
      <c r="G236" s="64"/>
      <c r="H236" s="64"/>
      <c r="I236" s="64"/>
      <c r="J236" s="64"/>
      <c r="K236" s="61"/>
      <c r="L236" s="60"/>
      <c r="M236" s="61"/>
      <c r="N236" s="60"/>
      <c r="O236" s="61"/>
      <c r="P236" s="61"/>
      <c r="Q236" s="61"/>
      <c r="R236" s="61"/>
      <c r="S236" s="61"/>
      <c r="T236" s="61"/>
      <c r="U236" s="61"/>
      <c r="V236" s="64"/>
      <c r="W236" s="61"/>
    </row>
    <row r="237" spans="1:23" x14ac:dyDescent="0.25">
      <c r="A237" s="99"/>
      <c r="B237" s="106"/>
      <c r="C237" s="61"/>
      <c r="D237" s="61"/>
      <c r="E237" s="61"/>
      <c r="F237" s="61"/>
      <c r="G237" s="64"/>
      <c r="H237" s="64"/>
      <c r="I237" s="64"/>
      <c r="J237" s="64"/>
      <c r="K237" s="61"/>
      <c r="L237" s="60"/>
      <c r="M237" s="61"/>
      <c r="N237" s="60"/>
      <c r="O237" s="61"/>
      <c r="P237" s="61"/>
      <c r="Q237" s="61"/>
      <c r="R237" s="61"/>
      <c r="S237" s="61"/>
      <c r="T237" s="61"/>
      <c r="U237" s="61"/>
      <c r="V237" s="64"/>
      <c r="W237" s="61"/>
    </row>
    <row r="238" spans="1:23" ht="45" x14ac:dyDescent="0.25">
      <c r="A238" s="99"/>
      <c r="B238" s="106"/>
      <c r="C238" s="52" t="s">
        <v>2692</v>
      </c>
      <c r="D238" s="52">
        <v>1.1000000000000001</v>
      </c>
      <c r="E238" s="52">
        <v>2005</v>
      </c>
      <c r="F238" s="52" t="s">
        <v>2477</v>
      </c>
      <c r="G238" s="103"/>
      <c r="H238" s="103"/>
      <c r="I238" s="103"/>
      <c r="J238" s="103"/>
      <c r="K238" s="52"/>
      <c r="L238" s="62"/>
      <c r="M238" s="52"/>
      <c r="N238" s="62"/>
      <c r="O238" s="52"/>
      <c r="P238" s="52"/>
      <c r="Q238" s="52"/>
      <c r="R238" s="52"/>
      <c r="S238" s="52"/>
      <c r="T238" s="52"/>
      <c r="U238" s="52"/>
      <c r="V238" s="103"/>
      <c r="W238" s="52" t="s">
        <v>2484</v>
      </c>
    </row>
    <row r="239" spans="1:23" x14ac:dyDescent="0.25">
      <c r="A239" s="99"/>
      <c r="B239" s="106"/>
      <c r="C239" s="61"/>
      <c r="D239" s="61"/>
      <c r="E239" s="61"/>
      <c r="F239" s="61"/>
      <c r="G239" s="64"/>
      <c r="H239" s="64"/>
      <c r="I239" s="64"/>
      <c r="J239" s="64"/>
      <c r="K239" s="61"/>
      <c r="L239" s="60"/>
      <c r="M239" s="61"/>
      <c r="N239" s="60"/>
      <c r="O239" s="61"/>
      <c r="P239" s="61"/>
      <c r="Q239" s="61"/>
      <c r="R239" s="61"/>
      <c r="S239" s="61"/>
      <c r="T239" s="61"/>
      <c r="U239" s="61"/>
      <c r="V239" s="64"/>
      <c r="W239" s="61"/>
    </row>
    <row r="240" spans="1:23" x14ac:dyDescent="0.25">
      <c r="A240" s="99"/>
      <c r="B240" s="106"/>
      <c r="C240" s="61"/>
      <c r="D240" s="61"/>
      <c r="E240" s="61"/>
      <c r="F240" s="61"/>
      <c r="G240" s="64"/>
      <c r="H240" s="64"/>
      <c r="I240" s="64"/>
      <c r="J240" s="64"/>
      <c r="K240" s="61"/>
      <c r="L240" s="60"/>
      <c r="M240" s="61"/>
      <c r="N240" s="60"/>
      <c r="O240" s="61"/>
      <c r="P240" s="61"/>
      <c r="Q240" s="61"/>
      <c r="R240" s="61"/>
      <c r="S240" s="61"/>
      <c r="T240" s="61"/>
      <c r="U240" s="61"/>
      <c r="V240" s="64"/>
      <c r="W240" s="61"/>
    </row>
    <row r="241" spans="1:23" ht="30" x14ac:dyDescent="0.25">
      <c r="A241" s="99"/>
      <c r="B241" s="65" t="s">
        <v>2304</v>
      </c>
      <c r="C241" s="61" t="s">
        <v>2693</v>
      </c>
      <c r="D241" s="61">
        <v>1.7</v>
      </c>
      <c r="E241" s="61">
        <v>2002</v>
      </c>
      <c r="F241" s="61" t="s">
        <v>2306</v>
      </c>
      <c r="G241" s="64"/>
      <c r="H241" s="64"/>
      <c r="I241" s="100"/>
      <c r="J241" s="64"/>
      <c r="K241" s="61"/>
      <c r="L241" s="60"/>
      <c r="M241" s="61"/>
      <c r="N241" s="60"/>
      <c r="O241" s="61"/>
      <c r="P241" s="61"/>
      <c r="Q241" s="61"/>
      <c r="R241" s="61"/>
      <c r="S241" s="61"/>
      <c r="T241" s="61"/>
      <c r="U241" s="61"/>
      <c r="V241" s="64"/>
      <c r="W241" s="61" t="s">
        <v>2313</v>
      </c>
    </row>
    <row r="242" spans="1:23" ht="30" x14ac:dyDescent="0.25">
      <c r="A242" s="99"/>
      <c r="B242" s="65" t="s">
        <v>2304</v>
      </c>
      <c r="C242" s="61" t="s">
        <v>2693</v>
      </c>
      <c r="D242" s="61">
        <v>1.7</v>
      </c>
      <c r="E242" s="61">
        <v>2002</v>
      </c>
      <c r="F242" s="61" t="s">
        <v>2306</v>
      </c>
      <c r="G242" s="64"/>
      <c r="H242" s="100"/>
      <c r="I242" s="100"/>
      <c r="J242" s="100"/>
      <c r="K242" s="61"/>
      <c r="L242" s="60"/>
      <c r="M242" s="61"/>
      <c r="N242" s="60"/>
      <c r="O242" s="61"/>
      <c r="P242" s="61"/>
      <c r="Q242" s="61"/>
      <c r="R242" s="61"/>
      <c r="S242" s="61"/>
      <c r="T242" s="61"/>
      <c r="U242" s="61"/>
      <c r="V242" s="64"/>
      <c r="W242" s="61" t="s">
        <v>2313</v>
      </c>
    </row>
    <row r="243" spans="1:23" ht="30" x14ac:dyDescent="0.25">
      <c r="A243" s="99"/>
      <c r="B243" s="65" t="s">
        <v>2694</v>
      </c>
      <c r="C243" s="61" t="s">
        <v>2695</v>
      </c>
      <c r="D243" s="61">
        <v>8.19</v>
      </c>
      <c r="E243" s="61" t="s">
        <v>2696</v>
      </c>
      <c r="F243" s="61" t="s">
        <v>2697</v>
      </c>
      <c r="G243" s="64"/>
      <c r="H243" s="100">
        <v>170</v>
      </c>
      <c r="I243" s="64"/>
      <c r="J243" s="100">
        <f>H243</f>
        <v>170</v>
      </c>
      <c r="K243" s="61"/>
      <c r="L243" s="60"/>
      <c r="M243" s="61"/>
      <c r="N243" s="60"/>
      <c r="O243" s="61"/>
      <c r="P243" s="61"/>
      <c r="Q243" s="61"/>
      <c r="R243" s="61"/>
      <c r="S243" s="61"/>
      <c r="T243" s="61"/>
      <c r="U243" s="61"/>
      <c r="V243" s="64"/>
      <c r="W243" s="61" t="s">
        <v>2313</v>
      </c>
    </row>
    <row r="244" spans="1:23" ht="45" x14ac:dyDescent="0.25">
      <c r="A244" s="99"/>
      <c r="B244" s="65" t="s">
        <v>2304</v>
      </c>
      <c r="C244" s="61" t="s">
        <v>2698</v>
      </c>
      <c r="D244" s="61">
        <v>0.34799999999999998</v>
      </c>
      <c r="E244" s="61">
        <v>2000</v>
      </c>
      <c r="F244" s="61" t="s">
        <v>2462</v>
      </c>
      <c r="G244" s="64"/>
      <c r="H244" s="100"/>
      <c r="I244" s="100"/>
      <c r="J244" s="100"/>
      <c r="K244" s="61"/>
      <c r="L244" s="60"/>
      <c r="M244" s="61"/>
      <c r="N244" s="60"/>
      <c r="O244" s="61"/>
      <c r="P244" s="61"/>
      <c r="Q244" s="61"/>
      <c r="R244" s="61"/>
      <c r="S244" s="61"/>
      <c r="T244" s="61"/>
      <c r="U244" s="61"/>
      <c r="V244" s="64"/>
      <c r="W244" s="61" t="s">
        <v>2313</v>
      </c>
    </row>
    <row r="245" spans="1:23" ht="45" x14ac:dyDescent="0.25">
      <c r="A245" s="99"/>
      <c r="B245" s="65" t="s">
        <v>2304</v>
      </c>
      <c r="C245" s="61" t="s">
        <v>2699</v>
      </c>
      <c r="D245" s="61">
        <v>0.34799999999999998</v>
      </c>
      <c r="E245" s="61">
        <v>2000</v>
      </c>
      <c r="F245" s="61" t="s">
        <v>2462</v>
      </c>
      <c r="G245" s="64"/>
      <c r="H245" s="100"/>
      <c r="I245" s="100"/>
      <c r="J245" s="100"/>
      <c r="K245" s="61"/>
      <c r="L245" s="60"/>
      <c r="M245" s="61"/>
      <c r="N245" s="60"/>
      <c r="O245" s="61"/>
      <c r="P245" s="61"/>
      <c r="Q245" s="61"/>
      <c r="R245" s="61"/>
      <c r="S245" s="61"/>
      <c r="T245" s="61"/>
      <c r="U245" s="61"/>
      <c r="V245" s="64"/>
      <c r="W245" s="61" t="s">
        <v>2313</v>
      </c>
    </row>
    <row r="246" spans="1:23" x14ac:dyDescent="0.25">
      <c r="A246" s="99"/>
      <c r="B246" s="65"/>
      <c r="C246" s="61"/>
      <c r="D246" s="61"/>
      <c r="E246" s="61"/>
      <c r="F246" s="61"/>
      <c r="G246" s="64"/>
      <c r="H246" s="64"/>
      <c r="I246" s="64"/>
      <c r="J246" s="64"/>
      <c r="K246" s="61"/>
      <c r="L246" s="60"/>
      <c r="M246" s="61"/>
      <c r="N246" s="60"/>
      <c r="O246" s="61"/>
      <c r="P246" s="61"/>
      <c r="Q246" s="61"/>
      <c r="R246" s="61"/>
      <c r="S246" s="61"/>
      <c r="T246" s="61"/>
      <c r="U246" s="61"/>
      <c r="V246" s="64"/>
      <c r="W246" s="61"/>
    </row>
    <row r="247" spans="1:23" x14ac:dyDescent="0.25">
      <c r="A247" s="99"/>
      <c r="B247" s="106"/>
      <c r="C247" s="61"/>
      <c r="D247" s="61"/>
      <c r="E247" s="61"/>
      <c r="F247" s="61"/>
      <c r="G247" s="64"/>
      <c r="H247" s="64"/>
      <c r="I247" s="64"/>
      <c r="J247" s="64"/>
      <c r="K247" s="61"/>
      <c r="L247" s="60"/>
      <c r="M247" s="61"/>
      <c r="N247" s="60"/>
      <c r="O247" s="61"/>
      <c r="P247" s="61"/>
      <c r="Q247" s="61"/>
      <c r="R247" s="61"/>
      <c r="S247" s="61"/>
      <c r="T247" s="61"/>
      <c r="U247" s="61"/>
      <c r="V247" s="64"/>
      <c r="W247" s="64"/>
    </row>
    <row r="248" spans="1:23" x14ac:dyDescent="0.25">
      <c r="A248" s="99"/>
      <c r="B248" s="65"/>
      <c r="C248" s="61" t="s">
        <v>2951</v>
      </c>
      <c r="D248" s="52">
        <v>0.74</v>
      </c>
      <c r="E248" s="52">
        <v>1995</v>
      </c>
      <c r="F248" s="52" t="s">
        <v>2462</v>
      </c>
      <c r="G248" s="103"/>
      <c r="H248" s="103"/>
      <c r="I248" s="103"/>
      <c r="J248" s="103"/>
      <c r="K248" s="52"/>
      <c r="L248" s="62"/>
      <c r="M248" s="52"/>
      <c r="N248" s="62"/>
      <c r="O248" s="52"/>
      <c r="P248" s="52"/>
      <c r="Q248" s="52"/>
      <c r="R248" s="52"/>
      <c r="S248" s="52"/>
      <c r="T248" s="52"/>
      <c r="U248" s="52"/>
      <c r="V248" s="103"/>
      <c r="W248" s="66" t="s">
        <v>2700</v>
      </c>
    </row>
    <row r="249" spans="1:23" x14ac:dyDescent="0.25">
      <c r="A249" s="99"/>
      <c r="B249" s="65"/>
      <c r="C249" s="61"/>
      <c r="D249" s="52"/>
      <c r="E249" s="52"/>
      <c r="F249" s="52"/>
      <c r="G249" s="103"/>
      <c r="H249" s="103"/>
      <c r="I249" s="103"/>
      <c r="J249" s="103"/>
      <c r="K249" s="62" t="s">
        <v>2701</v>
      </c>
      <c r="L249" s="63">
        <v>80001129</v>
      </c>
      <c r="M249" s="52">
        <v>63</v>
      </c>
      <c r="N249" s="62"/>
      <c r="O249" s="52"/>
      <c r="P249" s="52"/>
      <c r="Q249" s="52"/>
      <c r="R249" s="52"/>
      <c r="S249" s="52"/>
      <c r="T249" s="52"/>
      <c r="U249" s="52"/>
      <c r="V249" s="103"/>
      <c r="W249" s="61" t="s">
        <v>2313</v>
      </c>
    </row>
    <row r="250" spans="1:23" ht="30" x14ac:dyDescent="0.25">
      <c r="A250" s="99"/>
      <c r="B250" s="65"/>
      <c r="C250" s="61"/>
      <c r="D250" s="52"/>
      <c r="E250" s="52"/>
      <c r="F250" s="52"/>
      <c r="G250" s="103"/>
      <c r="H250" s="103"/>
      <c r="I250" s="103"/>
      <c r="J250" s="103"/>
      <c r="K250" s="52"/>
      <c r="L250" s="62"/>
      <c r="M250" s="52"/>
      <c r="N250" s="60" t="s">
        <v>2702</v>
      </c>
      <c r="O250" s="61" t="s">
        <v>2703</v>
      </c>
      <c r="P250" s="61" t="s">
        <v>1088</v>
      </c>
      <c r="Q250" s="61">
        <v>0.5</v>
      </c>
      <c r="R250" s="61">
        <v>2014</v>
      </c>
      <c r="S250" s="61" t="s">
        <v>2704</v>
      </c>
      <c r="T250" s="61">
        <v>17</v>
      </c>
      <c r="U250" s="61"/>
      <c r="V250" s="64">
        <v>17</v>
      </c>
      <c r="W250" s="61" t="s">
        <v>2313</v>
      </c>
    </row>
    <row r="251" spans="1:23" x14ac:dyDescent="0.25">
      <c r="A251" s="99"/>
      <c r="B251" s="65"/>
      <c r="C251" s="61"/>
      <c r="D251" s="61"/>
      <c r="E251" s="61"/>
      <c r="F251" s="61"/>
      <c r="G251" s="64"/>
      <c r="H251" s="64"/>
      <c r="I251" s="64"/>
      <c r="J251" s="64"/>
      <c r="K251" s="61"/>
      <c r="L251" s="61"/>
      <c r="M251" s="61"/>
      <c r="N251" s="60"/>
      <c r="O251" s="61"/>
      <c r="P251" s="61"/>
      <c r="Q251" s="61"/>
      <c r="R251" s="61"/>
      <c r="S251" s="61"/>
      <c r="T251" s="61"/>
      <c r="U251" s="61"/>
      <c r="V251" s="64"/>
      <c r="W251" s="100"/>
    </row>
    <row r="252" spans="1:23" x14ac:dyDescent="0.25">
      <c r="A252" s="99"/>
      <c r="B252" s="65"/>
      <c r="C252" s="61"/>
      <c r="D252" s="61"/>
      <c r="E252" s="61"/>
      <c r="F252" s="61"/>
      <c r="G252" s="64"/>
      <c r="H252" s="64"/>
      <c r="I252" s="64"/>
      <c r="J252" s="64"/>
      <c r="K252" s="61"/>
      <c r="L252" s="61"/>
      <c r="M252" s="61"/>
      <c r="N252" s="60"/>
      <c r="O252" s="61"/>
      <c r="P252" s="61"/>
      <c r="Q252" s="61"/>
      <c r="R252" s="61"/>
      <c r="S252" s="61"/>
      <c r="T252" s="61"/>
      <c r="U252" s="61"/>
      <c r="V252" s="64"/>
      <c r="W252" s="100"/>
    </row>
    <row r="253" spans="1:23" ht="18.75" x14ac:dyDescent="0.25">
      <c r="A253" s="68">
        <v>4</v>
      </c>
      <c r="B253" s="69"/>
      <c r="C253" s="70" t="s">
        <v>2705</v>
      </c>
      <c r="D253" s="71"/>
      <c r="E253" s="71"/>
      <c r="F253" s="71"/>
      <c r="G253" s="71"/>
      <c r="H253" s="71"/>
      <c r="I253" s="71"/>
      <c r="J253" s="71"/>
      <c r="K253" s="71"/>
      <c r="L253" s="71"/>
      <c r="M253" s="72"/>
      <c r="N253" s="61"/>
      <c r="O253" s="61"/>
      <c r="P253" s="61"/>
      <c r="Q253" s="61"/>
      <c r="R253" s="61"/>
      <c r="S253" s="61"/>
      <c r="T253" s="61"/>
      <c r="U253" s="61"/>
      <c r="V253" s="64"/>
      <c r="W253" s="100"/>
    </row>
    <row r="254" spans="1:23" ht="30" x14ac:dyDescent="0.25">
      <c r="A254" s="99"/>
      <c r="B254" s="65" t="s">
        <v>2706</v>
      </c>
      <c r="C254" s="61" t="s">
        <v>2707</v>
      </c>
      <c r="D254" s="61">
        <v>1.53</v>
      </c>
      <c r="E254" s="61">
        <v>2001</v>
      </c>
      <c r="F254" s="61" t="s">
        <v>2708</v>
      </c>
      <c r="G254" s="64"/>
      <c r="H254" s="64"/>
      <c r="I254" s="64"/>
      <c r="J254" s="64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4"/>
      <c r="W254" s="100" t="s">
        <v>2313</v>
      </c>
    </row>
    <row r="255" spans="1:23" x14ac:dyDescent="0.25">
      <c r="A255" s="99"/>
      <c r="B255" s="65"/>
      <c r="C255" s="61"/>
      <c r="D255" s="61"/>
      <c r="E255" s="61"/>
      <c r="F255" s="61"/>
      <c r="G255" s="64"/>
      <c r="H255" s="64"/>
      <c r="I255" s="64"/>
      <c r="J255" s="64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4"/>
      <c r="W255" s="100"/>
    </row>
    <row r="256" spans="1:23" ht="45" x14ac:dyDescent="0.25">
      <c r="A256" s="99"/>
      <c r="B256" s="65" t="s">
        <v>2709</v>
      </c>
      <c r="C256" s="61" t="s">
        <v>2710</v>
      </c>
      <c r="D256" s="61">
        <v>0.08</v>
      </c>
      <c r="E256" s="61">
        <v>2000</v>
      </c>
      <c r="F256" s="61" t="s">
        <v>2462</v>
      </c>
      <c r="G256" s="64"/>
      <c r="H256" s="64"/>
      <c r="I256" s="64"/>
      <c r="J256" s="64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4"/>
      <c r="W256" s="100" t="s">
        <v>2313</v>
      </c>
    </row>
    <row r="257" spans="1:23" ht="45" x14ac:dyDescent="0.25">
      <c r="A257" s="99"/>
      <c r="B257" s="65" t="s">
        <v>2709</v>
      </c>
      <c r="C257" s="61" t="s">
        <v>2711</v>
      </c>
      <c r="D257" s="61">
        <v>0.09</v>
      </c>
      <c r="E257" s="61">
        <v>2000</v>
      </c>
      <c r="F257" s="61" t="s">
        <v>2462</v>
      </c>
      <c r="G257" s="64"/>
      <c r="H257" s="64"/>
      <c r="I257" s="64"/>
      <c r="J257" s="64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4"/>
      <c r="W257" s="100" t="s">
        <v>2313</v>
      </c>
    </row>
    <row r="258" spans="1:23" ht="45" x14ac:dyDescent="0.25">
      <c r="A258" s="99"/>
      <c r="B258" s="65"/>
      <c r="C258" s="61" t="s">
        <v>2712</v>
      </c>
      <c r="D258" s="61">
        <v>0.08</v>
      </c>
      <c r="E258" s="61">
        <v>2000</v>
      </c>
      <c r="F258" s="61" t="s">
        <v>2462</v>
      </c>
      <c r="G258" s="64"/>
      <c r="H258" s="64"/>
      <c r="I258" s="64"/>
      <c r="J258" s="64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4"/>
      <c r="W258" s="100" t="s">
        <v>2313</v>
      </c>
    </row>
    <row r="259" spans="1:23" x14ac:dyDescent="0.25">
      <c r="A259" s="99"/>
      <c r="B259" s="65"/>
      <c r="C259" s="61"/>
      <c r="D259" s="61"/>
      <c r="E259" s="61"/>
      <c r="F259" s="61"/>
      <c r="G259" s="64"/>
      <c r="H259" s="64"/>
      <c r="I259" s="64"/>
      <c r="J259" s="64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4"/>
      <c r="W259" s="100"/>
    </row>
    <row r="260" spans="1:23" x14ac:dyDescent="0.25">
      <c r="A260" s="99"/>
      <c r="B260" s="65"/>
      <c r="C260" s="61"/>
      <c r="D260" s="61"/>
      <c r="E260" s="61"/>
      <c r="F260" s="61"/>
      <c r="G260" s="64"/>
      <c r="H260" s="64"/>
      <c r="I260" s="64"/>
      <c r="J260" s="64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4"/>
      <c r="W260" s="100"/>
    </row>
    <row r="261" spans="1:23" ht="45" x14ac:dyDescent="0.25">
      <c r="A261" s="99"/>
      <c r="B261" s="65" t="s">
        <v>2713</v>
      </c>
      <c r="C261" s="61" t="s">
        <v>2714</v>
      </c>
      <c r="D261" s="61">
        <v>2.9449999999999998</v>
      </c>
      <c r="E261" s="61">
        <v>2000</v>
      </c>
      <c r="F261" s="61" t="s">
        <v>2715</v>
      </c>
      <c r="G261" s="64"/>
      <c r="H261" s="64"/>
      <c r="I261" s="64"/>
      <c r="J261" s="64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4"/>
      <c r="W261" s="100" t="s">
        <v>2313</v>
      </c>
    </row>
    <row r="262" spans="1:23" ht="45" x14ac:dyDescent="0.25">
      <c r="A262" s="99"/>
      <c r="B262" s="65" t="s">
        <v>2713</v>
      </c>
      <c r="C262" s="61" t="s">
        <v>2716</v>
      </c>
      <c r="D262" s="61">
        <v>3.0710000000000002</v>
      </c>
      <c r="E262" s="61">
        <v>2000</v>
      </c>
      <c r="F262" s="61" t="s">
        <v>2715</v>
      </c>
      <c r="G262" s="100"/>
      <c r="H262" s="100">
        <v>104</v>
      </c>
      <c r="I262" s="100"/>
      <c r="J262" s="100">
        <f>H262</f>
        <v>104</v>
      </c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4"/>
      <c r="W262" s="100" t="s">
        <v>2313</v>
      </c>
    </row>
    <row r="263" spans="1:23" x14ac:dyDescent="0.25">
      <c r="A263" s="99"/>
      <c r="B263" s="65"/>
      <c r="C263" s="61"/>
      <c r="D263" s="61"/>
      <c r="E263" s="61"/>
      <c r="F263" s="61"/>
      <c r="G263" s="64"/>
      <c r="H263" s="64"/>
      <c r="I263" s="64"/>
      <c r="J263" s="64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4"/>
      <c r="W263" s="100"/>
    </row>
    <row r="264" spans="1:23" x14ac:dyDescent="0.25">
      <c r="A264" s="99"/>
      <c r="B264" s="65"/>
      <c r="C264" s="61"/>
      <c r="D264" s="61"/>
      <c r="E264" s="61"/>
      <c r="F264" s="61"/>
      <c r="G264" s="64"/>
      <c r="H264" s="64"/>
      <c r="I264" s="64"/>
      <c r="J264" s="64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4"/>
      <c r="W264" s="100"/>
    </row>
    <row r="265" spans="1:23" x14ac:dyDescent="0.25">
      <c r="A265" s="99"/>
      <c r="B265" s="65"/>
      <c r="C265" s="61"/>
      <c r="D265" s="61"/>
      <c r="E265" s="61"/>
      <c r="F265" s="61"/>
      <c r="G265" s="64"/>
      <c r="H265" s="64"/>
      <c r="I265" s="64"/>
      <c r="J265" s="64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4"/>
      <c r="W265" s="100"/>
    </row>
    <row r="266" spans="1:23" x14ac:dyDescent="0.25">
      <c r="A266" s="99"/>
      <c r="B266" s="65"/>
      <c r="C266" s="61"/>
      <c r="D266" s="61"/>
      <c r="E266" s="61"/>
      <c r="F266" s="61"/>
      <c r="G266" s="64"/>
      <c r="H266" s="64"/>
      <c r="I266" s="64" t="s">
        <v>2315</v>
      </c>
      <c r="J266" s="64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4"/>
      <c r="W266" s="100"/>
    </row>
    <row r="267" spans="1:23" ht="30" x14ac:dyDescent="0.25">
      <c r="A267" s="99"/>
      <c r="B267" s="65" t="s">
        <v>2706</v>
      </c>
      <c r="C267" s="61" t="s">
        <v>2717</v>
      </c>
      <c r="D267" s="61">
        <v>0.81399999999999995</v>
      </c>
      <c r="E267" s="61">
        <v>2001</v>
      </c>
      <c r="F267" s="61" t="s">
        <v>2306</v>
      </c>
      <c r="G267" s="64"/>
      <c r="H267" s="64"/>
      <c r="I267" s="64"/>
      <c r="J267" s="64"/>
      <c r="K267" s="52" t="s">
        <v>2718</v>
      </c>
      <c r="L267" s="60" t="s">
        <v>2719</v>
      </c>
      <c r="M267" s="61">
        <v>250</v>
      </c>
      <c r="N267" s="60" t="s">
        <v>2720</v>
      </c>
      <c r="O267" s="61" t="s">
        <v>2721</v>
      </c>
      <c r="P267" s="61" t="s">
        <v>2722</v>
      </c>
      <c r="Q267" s="61">
        <v>0.11</v>
      </c>
      <c r="R267" s="61"/>
      <c r="S267" s="61" t="s">
        <v>2454</v>
      </c>
      <c r="T267" s="61">
        <v>6</v>
      </c>
      <c r="U267" s="61"/>
      <c r="V267" s="100">
        <f>T267</f>
        <v>6</v>
      </c>
      <c r="W267" s="100" t="s">
        <v>2313</v>
      </c>
    </row>
    <row r="268" spans="1:23" ht="30" x14ac:dyDescent="0.25">
      <c r="A268" s="99"/>
      <c r="B268" s="100"/>
      <c r="C268" s="61"/>
      <c r="D268" s="61"/>
      <c r="E268" s="61"/>
      <c r="F268" s="61"/>
      <c r="G268" s="64"/>
      <c r="H268" s="64"/>
      <c r="I268" s="64"/>
      <c r="J268" s="64"/>
      <c r="K268" s="61"/>
      <c r="L268" s="60"/>
      <c r="M268" s="61"/>
      <c r="N268" s="60" t="s">
        <v>2720</v>
      </c>
      <c r="O268" s="61" t="s">
        <v>2723</v>
      </c>
      <c r="P268" s="61" t="s">
        <v>2724</v>
      </c>
      <c r="Q268" s="61">
        <v>0.53</v>
      </c>
      <c r="R268" s="61"/>
      <c r="S268" s="61" t="s">
        <v>2454</v>
      </c>
      <c r="T268" s="61">
        <v>20</v>
      </c>
      <c r="U268" s="61"/>
      <c r="V268" s="100">
        <f t="shared" ref="V268" si="1">T268</f>
        <v>20</v>
      </c>
      <c r="W268" s="100" t="s">
        <v>2313</v>
      </c>
    </row>
    <row r="269" spans="1:23" ht="30" x14ac:dyDescent="0.25">
      <c r="A269" s="99"/>
      <c r="B269" s="100"/>
      <c r="C269" s="61"/>
      <c r="D269" s="61"/>
      <c r="E269" s="61"/>
      <c r="F269" s="61"/>
      <c r="G269" s="64"/>
      <c r="H269" s="64"/>
      <c r="I269" s="64"/>
      <c r="J269" s="64"/>
      <c r="K269" s="61"/>
      <c r="L269" s="60"/>
      <c r="M269" s="61"/>
      <c r="N269" s="60" t="s">
        <v>2720</v>
      </c>
      <c r="O269" s="61" t="s">
        <v>2725</v>
      </c>
      <c r="P269" s="61" t="s">
        <v>2726</v>
      </c>
      <c r="Q269" s="61">
        <v>0.4</v>
      </c>
      <c r="R269" s="61"/>
      <c r="S269" s="61" t="s">
        <v>2454</v>
      </c>
      <c r="T269" s="61">
        <v>15</v>
      </c>
      <c r="U269" s="61"/>
      <c r="V269" s="100">
        <v>15</v>
      </c>
      <c r="W269" s="100" t="s">
        <v>2313</v>
      </c>
    </row>
    <row r="270" spans="1:23" ht="30" x14ac:dyDescent="0.25">
      <c r="A270" s="99"/>
      <c r="B270" s="100"/>
      <c r="C270" s="61"/>
      <c r="D270" s="61"/>
      <c r="E270" s="61"/>
      <c r="F270" s="61"/>
      <c r="G270" s="64"/>
      <c r="H270" s="64"/>
      <c r="I270" s="64"/>
      <c r="J270" s="64"/>
      <c r="K270" s="61"/>
      <c r="L270" s="60"/>
      <c r="M270" s="61"/>
      <c r="N270" s="60" t="s">
        <v>2720</v>
      </c>
      <c r="O270" s="61" t="s">
        <v>2727</v>
      </c>
      <c r="P270" s="61" t="s">
        <v>2728</v>
      </c>
      <c r="Q270" s="61">
        <v>0.42</v>
      </c>
      <c r="R270" s="61"/>
      <c r="S270" s="61" t="s">
        <v>2314</v>
      </c>
      <c r="T270" s="61">
        <v>14</v>
      </c>
      <c r="U270" s="61"/>
      <c r="V270" s="100">
        <f>T270+U270</f>
        <v>14</v>
      </c>
      <c r="W270" s="100" t="s">
        <v>2313</v>
      </c>
    </row>
    <row r="271" spans="1:23" ht="30" x14ac:dyDescent="0.25">
      <c r="A271" s="99"/>
      <c r="B271" s="100"/>
      <c r="C271" s="61"/>
      <c r="D271" s="61"/>
      <c r="E271" s="61"/>
      <c r="F271" s="61"/>
      <c r="G271" s="64"/>
      <c r="H271" s="64"/>
      <c r="I271" s="64"/>
      <c r="J271" s="64"/>
      <c r="K271" s="61"/>
      <c r="L271" s="60"/>
      <c r="M271" s="61"/>
      <c r="N271" s="60" t="s">
        <v>2720</v>
      </c>
      <c r="O271" s="61" t="s">
        <v>2729</v>
      </c>
      <c r="P271" s="61" t="s">
        <v>2730</v>
      </c>
      <c r="Q271" s="61">
        <v>0.4</v>
      </c>
      <c r="R271" s="61"/>
      <c r="S271" s="61" t="s">
        <v>2314</v>
      </c>
      <c r="T271" s="61">
        <v>12</v>
      </c>
      <c r="U271" s="61"/>
      <c r="V271" s="100">
        <f>T271+U271</f>
        <v>12</v>
      </c>
      <c r="W271" s="100" t="s">
        <v>2313</v>
      </c>
    </row>
    <row r="272" spans="1:23" ht="30" x14ac:dyDescent="0.25">
      <c r="A272" s="99"/>
      <c r="B272" s="100"/>
      <c r="C272" s="61"/>
      <c r="D272" s="61"/>
      <c r="E272" s="61"/>
      <c r="F272" s="61"/>
      <c r="G272" s="64"/>
      <c r="H272" s="64"/>
      <c r="I272" s="64"/>
      <c r="J272" s="64"/>
      <c r="K272" s="61"/>
      <c r="L272" s="60"/>
      <c r="M272" s="61"/>
      <c r="N272" s="60" t="s">
        <v>2720</v>
      </c>
      <c r="O272" s="61" t="s">
        <v>2731</v>
      </c>
      <c r="P272" s="61" t="s">
        <v>2732</v>
      </c>
      <c r="Q272" s="61">
        <v>0.82</v>
      </c>
      <c r="R272" s="61"/>
      <c r="S272" s="61" t="s">
        <v>2454</v>
      </c>
      <c r="T272" s="61">
        <v>22</v>
      </c>
      <c r="U272" s="61"/>
      <c r="V272" s="100">
        <f>T272+U272</f>
        <v>22</v>
      </c>
      <c r="W272" s="100" t="s">
        <v>2313</v>
      </c>
    </row>
    <row r="273" spans="1:23" ht="45" x14ac:dyDescent="0.25">
      <c r="A273" s="99"/>
      <c r="B273" s="100"/>
      <c r="C273" s="61"/>
      <c r="D273" s="61"/>
      <c r="E273" s="61"/>
      <c r="F273" s="61"/>
      <c r="G273" s="64"/>
      <c r="H273" s="64"/>
      <c r="I273" s="64"/>
      <c r="J273" s="64"/>
      <c r="K273" s="61"/>
      <c r="L273" s="60"/>
      <c r="M273" s="61"/>
      <c r="N273" s="60"/>
      <c r="O273" s="61" t="s">
        <v>2733</v>
      </c>
      <c r="P273" s="61" t="s">
        <v>2734</v>
      </c>
      <c r="Q273" s="61">
        <v>2.5000000000000001E-2</v>
      </c>
      <c r="R273" s="61">
        <v>2002</v>
      </c>
      <c r="S273" s="61" t="s">
        <v>2318</v>
      </c>
      <c r="T273" s="61"/>
      <c r="U273" s="61"/>
      <c r="V273" s="64"/>
      <c r="W273" s="100" t="s">
        <v>2313</v>
      </c>
    </row>
    <row r="274" spans="1:23" ht="45" x14ac:dyDescent="0.25">
      <c r="A274" s="99"/>
      <c r="B274" s="100"/>
      <c r="C274" s="61"/>
      <c r="D274" s="61"/>
      <c r="E274" s="61"/>
      <c r="F274" s="61"/>
      <c r="G274" s="64"/>
      <c r="H274" s="64"/>
      <c r="I274" s="64"/>
      <c r="J274" s="64"/>
      <c r="K274" s="61"/>
      <c r="L274" s="61"/>
      <c r="M274" s="61"/>
      <c r="N274" s="60"/>
      <c r="O274" s="61" t="s">
        <v>2735</v>
      </c>
      <c r="P274" s="61" t="s">
        <v>2736</v>
      </c>
      <c r="Q274" s="61">
        <v>0.04</v>
      </c>
      <c r="R274" s="61">
        <v>2002</v>
      </c>
      <c r="S274" s="61" t="s">
        <v>2318</v>
      </c>
      <c r="T274" s="61"/>
      <c r="U274" s="61"/>
      <c r="V274" s="64"/>
      <c r="W274" s="100" t="s">
        <v>2313</v>
      </c>
    </row>
    <row r="275" spans="1:23" x14ac:dyDescent="0.25">
      <c r="A275" s="99"/>
      <c r="B275" s="100"/>
      <c r="C275" s="61"/>
      <c r="D275" s="61"/>
      <c r="E275" s="61"/>
      <c r="F275" s="61"/>
      <c r="G275" s="64"/>
      <c r="H275" s="64"/>
      <c r="I275" s="64"/>
      <c r="J275" s="64"/>
      <c r="K275" s="61"/>
      <c r="L275" s="61"/>
      <c r="M275" s="61"/>
      <c r="N275" s="60"/>
      <c r="O275" s="61"/>
      <c r="P275" s="61"/>
      <c r="Q275" s="61"/>
      <c r="R275" s="61"/>
      <c r="S275" s="61"/>
      <c r="T275" s="61"/>
      <c r="U275" s="61"/>
      <c r="V275" s="64"/>
      <c r="W275" s="100"/>
    </row>
    <row r="276" spans="1:23" x14ac:dyDescent="0.25">
      <c r="A276" s="99"/>
      <c r="B276" s="100"/>
      <c r="C276" s="61"/>
      <c r="D276" s="61"/>
      <c r="E276" s="61"/>
      <c r="F276" s="61"/>
      <c r="G276" s="64"/>
      <c r="H276" s="64"/>
      <c r="I276" s="64"/>
      <c r="J276" s="64"/>
      <c r="K276" s="61"/>
      <c r="L276" s="61"/>
      <c r="M276" s="61"/>
      <c r="N276" s="60"/>
      <c r="O276" s="61"/>
      <c r="P276" s="61"/>
      <c r="Q276" s="61"/>
      <c r="R276" s="61"/>
      <c r="S276" s="61"/>
      <c r="T276" s="61"/>
      <c r="U276" s="61"/>
      <c r="V276" s="64"/>
      <c r="W276" s="100"/>
    </row>
    <row r="277" spans="1:23" ht="30" x14ac:dyDescent="0.25">
      <c r="A277" s="99"/>
      <c r="B277" s="65" t="s">
        <v>2447</v>
      </c>
      <c r="C277" s="61" t="s">
        <v>2737</v>
      </c>
      <c r="D277" s="61">
        <v>0.97</v>
      </c>
      <c r="E277" s="61">
        <v>1979</v>
      </c>
      <c r="F277" s="61" t="s">
        <v>2359</v>
      </c>
      <c r="G277" s="64"/>
      <c r="H277" s="64"/>
      <c r="I277" s="64"/>
      <c r="J277" s="64"/>
      <c r="K277" s="66" t="s">
        <v>2738</v>
      </c>
      <c r="L277" s="65" t="s">
        <v>2739</v>
      </c>
      <c r="M277" s="100" t="s">
        <v>454</v>
      </c>
      <c r="N277" s="106"/>
      <c r="O277" s="61" t="s">
        <v>2740</v>
      </c>
      <c r="P277" s="69" t="s">
        <v>2741</v>
      </c>
      <c r="Q277" s="61">
        <v>0.05</v>
      </c>
      <c r="R277" s="61">
        <v>2004</v>
      </c>
      <c r="S277" s="69" t="s">
        <v>2318</v>
      </c>
      <c r="T277" s="64"/>
      <c r="U277" s="64"/>
      <c r="V277" s="64"/>
      <c r="W277" s="100" t="s">
        <v>2313</v>
      </c>
    </row>
    <row r="278" spans="1:23" ht="30" x14ac:dyDescent="0.25">
      <c r="A278" s="99"/>
      <c r="B278" s="100"/>
      <c r="C278" s="61"/>
      <c r="D278" s="61"/>
      <c r="E278" s="61"/>
      <c r="F278" s="61"/>
      <c r="G278" s="64"/>
      <c r="H278" s="64"/>
      <c r="I278" s="64"/>
      <c r="J278" s="64"/>
      <c r="K278" s="64"/>
      <c r="L278" s="106"/>
      <c r="M278" s="64"/>
      <c r="N278" s="106"/>
      <c r="O278" s="61" t="s">
        <v>2742</v>
      </c>
      <c r="P278" s="61" t="s">
        <v>2743</v>
      </c>
      <c r="Q278" s="61">
        <v>7.0000000000000007E-2</v>
      </c>
      <c r="R278" s="61">
        <v>2004</v>
      </c>
      <c r="S278" s="61" t="s">
        <v>2318</v>
      </c>
      <c r="T278" s="64"/>
      <c r="U278" s="64"/>
      <c r="V278" s="64"/>
      <c r="W278" s="61" t="s">
        <v>2313</v>
      </c>
    </row>
    <row r="279" spans="1:23" ht="30" x14ac:dyDescent="0.25">
      <c r="A279" s="99"/>
      <c r="B279" s="100"/>
      <c r="C279" s="61"/>
      <c r="D279" s="61"/>
      <c r="E279" s="61"/>
      <c r="F279" s="61"/>
      <c r="G279" s="64"/>
      <c r="H279" s="64"/>
      <c r="I279" s="64"/>
      <c r="J279" s="64"/>
      <c r="K279" s="64"/>
      <c r="L279" s="106"/>
      <c r="M279" s="64"/>
      <c r="N279" s="65" t="s">
        <v>2385</v>
      </c>
      <c r="O279" s="61" t="s">
        <v>2744</v>
      </c>
      <c r="P279" s="61" t="s">
        <v>2743</v>
      </c>
      <c r="Q279" s="61">
        <v>0.2276</v>
      </c>
      <c r="R279" s="61"/>
      <c r="S279" s="61" t="s">
        <v>2454</v>
      </c>
      <c r="T279" s="100">
        <v>6</v>
      </c>
      <c r="U279" s="100"/>
      <c r="V279" s="100">
        <f>T279</f>
        <v>6</v>
      </c>
      <c r="W279" s="61" t="s">
        <v>2313</v>
      </c>
    </row>
    <row r="280" spans="1:23" ht="30" x14ac:dyDescent="0.25">
      <c r="A280" s="99"/>
      <c r="B280" s="100"/>
      <c r="C280" s="61"/>
      <c r="D280" s="61"/>
      <c r="E280" s="61"/>
      <c r="F280" s="61"/>
      <c r="G280" s="64"/>
      <c r="H280" s="64"/>
      <c r="I280" s="64"/>
      <c r="J280" s="64"/>
      <c r="K280" s="64"/>
      <c r="L280" s="106"/>
      <c r="M280" s="64"/>
      <c r="N280" s="65" t="s">
        <v>2385</v>
      </c>
      <c r="O280" s="61" t="s">
        <v>2745</v>
      </c>
      <c r="P280" s="61" t="s">
        <v>2726</v>
      </c>
      <c r="Q280" s="61">
        <v>0.55630000000000002</v>
      </c>
      <c r="R280" s="61"/>
      <c r="S280" s="61" t="s">
        <v>2454</v>
      </c>
      <c r="T280" s="100">
        <v>18</v>
      </c>
      <c r="U280" s="100"/>
      <c r="V280" s="100">
        <f>T280</f>
        <v>18</v>
      </c>
      <c r="W280" s="61" t="s">
        <v>2313</v>
      </c>
    </row>
    <row r="281" spans="1:23" ht="30" x14ac:dyDescent="0.25">
      <c r="A281" s="99"/>
      <c r="B281" s="100"/>
      <c r="C281" s="61"/>
      <c r="D281" s="61"/>
      <c r="E281" s="61"/>
      <c r="F281" s="61"/>
      <c r="G281" s="64"/>
      <c r="H281" s="64"/>
      <c r="I281" s="64"/>
      <c r="J281" s="64"/>
      <c r="K281" s="64"/>
      <c r="L281" s="106"/>
      <c r="M281" s="64"/>
      <c r="N281" s="65" t="s">
        <v>2385</v>
      </c>
      <c r="O281" s="61" t="s">
        <v>2746</v>
      </c>
      <c r="P281" s="61" t="s">
        <v>2747</v>
      </c>
      <c r="Q281" s="61">
        <v>0.1</v>
      </c>
      <c r="R281" s="61"/>
      <c r="S281" s="61" t="s">
        <v>2531</v>
      </c>
      <c r="T281" s="100">
        <v>7</v>
      </c>
      <c r="U281" s="100"/>
      <c r="V281" s="100">
        <f>T281</f>
        <v>7</v>
      </c>
      <c r="W281" s="61" t="s">
        <v>2313</v>
      </c>
    </row>
    <row r="282" spans="1:23" ht="30" x14ac:dyDescent="0.25">
      <c r="A282" s="99"/>
      <c r="B282" s="100"/>
      <c r="C282" s="61"/>
      <c r="D282" s="61"/>
      <c r="E282" s="61"/>
      <c r="F282" s="61"/>
      <c r="G282" s="64"/>
      <c r="H282" s="64"/>
      <c r="I282" s="64"/>
      <c r="J282" s="64"/>
      <c r="K282" s="64"/>
      <c r="L282" s="106"/>
      <c r="M282" s="64"/>
      <c r="N282" s="65" t="s">
        <v>2385</v>
      </c>
      <c r="O282" s="61" t="s">
        <v>2748</v>
      </c>
      <c r="P282" s="61" t="s">
        <v>2458</v>
      </c>
      <c r="Q282" s="61">
        <v>0.2974</v>
      </c>
      <c r="R282" s="61"/>
      <c r="S282" s="61" t="s">
        <v>2454</v>
      </c>
      <c r="T282" s="100">
        <v>13</v>
      </c>
      <c r="U282" s="100"/>
      <c r="V282" s="100">
        <f>T282</f>
        <v>13</v>
      </c>
      <c r="W282" s="61" t="s">
        <v>2313</v>
      </c>
    </row>
    <row r="283" spans="1:23" x14ac:dyDescent="0.25">
      <c r="A283" s="99"/>
      <c r="B283" s="100"/>
      <c r="C283" s="61"/>
      <c r="D283" s="61"/>
      <c r="E283" s="61"/>
      <c r="F283" s="61"/>
      <c r="G283" s="64"/>
      <c r="H283" s="64"/>
      <c r="I283" s="64"/>
      <c r="J283" s="64"/>
      <c r="K283" s="64"/>
      <c r="L283" s="106"/>
      <c r="M283" s="64"/>
      <c r="N283" s="65"/>
      <c r="O283" s="61"/>
      <c r="P283" s="61"/>
      <c r="Q283" s="61"/>
      <c r="R283" s="61"/>
      <c r="S283" s="61"/>
      <c r="T283" s="100"/>
      <c r="U283" s="100"/>
      <c r="V283" s="100"/>
      <c r="W283" s="61"/>
    </row>
    <row r="284" spans="1:23" x14ac:dyDescent="0.25">
      <c r="A284" s="99"/>
      <c r="B284" s="100"/>
      <c r="C284" s="61"/>
      <c r="D284" s="61"/>
      <c r="E284" s="61"/>
      <c r="F284" s="61"/>
      <c r="G284" s="64"/>
      <c r="H284" s="64"/>
      <c r="I284" s="64"/>
      <c r="J284" s="64"/>
      <c r="K284" s="64"/>
      <c r="L284" s="106"/>
      <c r="M284" s="64"/>
      <c r="N284" s="106"/>
      <c r="O284" s="61"/>
      <c r="P284" s="61"/>
      <c r="Q284" s="61"/>
      <c r="R284" s="61"/>
      <c r="S284" s="61"/>
      <c r="T284" s="64"/>
      <c r="U284" s="64"/>
      <c r="V284" s="64"/>
      <c r="W284" s="64"/>
    </row>
    <row r="285" spans="1:23" x14ac:dyDescent="0.25">
      <c r="A285" s="99"/>
      <c r="B285" s="100"/>
      <c r="C285" s="64"/>
      <c r="D285" s="64"/>
      <c r="E285" s="64"/>
      <c r="F285" s="64"/>
      <c r="G285" s="64"/>
      <c r="H285" s="64"/>
      <c r="I285" s="64"/>
      <c r="J285" s="64"/>
      <c r="K285" s="64"/>
      <c r="L285" s="106"/>
      <c r="M285" s="64"/>
      <c r="N285" s="106"/>
      <c r="O285" s="64"/>
      <c r="P285" s="64"/>
      <c r="Q285" s="64"/>
      <c r="R285" s="64"/>
      <c r="S285" s="64"/>
      <c r="T285" s="64"/>
      <c r="U285" s="64"/>
      <c r="V285" s="64"/>
      <c r="W285" s="64"/>
    </row>
    <row r="286" spans="1:23" ht="30" x14ac:dyDescent="0.25">
      <c r="A286" s="99"/>
      <c r="B286" s="65" t="s">
        <v>2447</v>
      </c>
      <c r="C286" s="61" t="s">
        <v>2749</v>
      </c>
      <c r="D286" s="100">
        <v>0.27500000000000002</v>
      </c>
      <c r="E286" s="100">
        <v>1964</v>
      </c>
      <c r="F286" s="100" t="s">
        <v>2359</v>
      </c>
      <c r="G286" s="64"/>
      <c r="H286" s="64"/>
      <c r="I286" s="64"/>
      <c r="J286" s="64"/>
      <c r="K286" s="66" t="s">
        <v>2750</v>
      </c>
      <c r="L286" s="65" t="s">
        <v>2751</v>
      </c>
      <c r="M286" s="100">
        <v>400</v>
      </c>
      <c r="N286" s="60" t="s">
        <v>2620</v>
      </c>
      <c r="O286" s="60" t="s">
        <v>2752</v>
      </c>
      <c r="P286" s="61" t="s">
        <v>2753</v>
      </c>
      <c r="Q286" s="61">
        <v>0.1</v>
      </c>
      <c r="R286" s="61">
        <v>1979</v>
      </c>
      <c r="S286" s="61" t="s">
        <v>2367</v>
      </c>
      <c r="T286" s="61"/>
      <c r="U286" s="61"/>
      <c r="V286" s="61"/>
      <c r="W286" s="100" t="s">
        <v>2313</v>
      </c>
    </row>
    <row r="287" spans="1:23" ht="30" x14ac:dyDescent="0.25">
      <c r="A287" s="99"/>
      <c r="B287" s="64"/>
      <c r="C287" s="61"/>
      <c r="D287" s="100"/>
      <c r="E287" s="100"/>
      <c r="F287" s="100"/>
      <c r="G287" s="64"/>
      <c r="H287" s="64"/>
      <c r="I287" s="64"/>
      <c r="J287" s="64"/>
      <c r="K287" s="100"/>
      <c r="L287" s="65"/>
      <c r="M287" s="100"/>
      <c r="N287" s="60"/>
      <c r="O287" s="60" t="s">
        <v>2754</v>
      </c>
      <c r="P287" s="61" t="s">
        <v>2320</v>
      </c>
      <c r="Q287" s="61">
        <v>0.04</v>
      </c>
      <c r="R287" s="61">
        <v>1979</v>
      </c>
      <c r="S287" s="61" t="s">
        <v>2755</v>
      </c>
      <c r="T287" s="61"/>
      <c r="U287" s="61"/>
      <c r="V287" s="61"/>
      <c r="W287" s="100" t="s">
        <v>2313</v>
      </c>
    </row>
    <row r="288" spans="1:23" ht="30" x14ac:dyDescent="0.25">
      <c r="A288" s="99"/>
      <c r="B288" s="64"/>
      <c r="C288" s="61"/>
      <c r="D288" s="100"/>
      <c r="E288" s="100"/>
      <c r="F288" s="100"/>
      <c r="G288" s="64"/>
      <c r="H288" s="64"/>
      <c r="I288" s="64"/>
      <c r="J288" s="64"/>
      <c r="K288" s="100"/>
      <c r="L288" s="65"/>
      <c r="M288" s="100"/>
      <c r="N288" s="60"/>
      <c r="O288" s="60" t="s">
        <v>2756</v>
      </c>
      <c r="P288" s="61" t="s">
        <v>2320</v>
      </c>
      <c r="Q288" s="61">
        <v>0.05</v>
      </c>
      <c r="R288" s="61">
        <v>1979</v>
      </c>
      <c r="S288" s="61" t="s">
        <v>2755</v>
      </c>
      <c r="T288" s="61"/>
      <c r="U288" s="61"/>
      <c r="V288" s="61"/>
      <c r="W288" s="100" t="s">
        <v>2313</v>
      </c>
    </row>
    <row r="289" spans="1:23" ht="30" x14ac:dyDescent="0.25">
      <c r="A289" s="99"/>
      <c r="B289" s="64"/>
      <c r="C289" s="61"/>
      <c r="D289" s="100"/>
      <c r="E289" s="100"/>
      <c r="F289" s="100"/>
      <c r="G289" s="64"/>
      <c r="H289" s="64"/>
      <c r="I289" s="64"/>
      <c r="J289" s="64"/>
      <c r="K289" s="100"/>
      <c r="L289" s="65"/>
      <c r="M289" s="100"/>
      <c r="N289" s="60"/>
      <c r="O289" s="60" t="s">
        <v>2757</v>
      </c>
      <c r="P289" s="61" t="s">
        <v>2758</v>
      </c>
      <c r="Q289" s="61">
        <v>0.1</v>
      </c>
      <c r="R289" s="61">
        <v>1985</v>
      </c>
      <c r="S289" s="61" t="s">
        <v>2755</v>
      </c>
      <c r="T289" s="61"/>
      <c r="U289" s="61"/>
      <c r="V289" s="61"/>
      <c r="W289" s="100" t="s">
        <v>2313</v>
      </c>
    </row>
    <row r="290" spans="1:23" ht="30" x14ac:dyDescent="0.25">
      <c r="A290" s="99"/>
      <c r="B290" s="64"/>
      <c r="C290" s="61"/>
      <c r="D290" s="100"/>
      <c r="E290" s="100"/>
      <c r="F290" s="100"/>
      <c r="G290" s="64"/>
      <c r="H290" s="64"/>
      <c r="I290" s="64"/>
      <c r="J290" s="64"/>
      <c r="K290" s="100"/>
      <c r="L290" s="65"/>
      <c r="M290" s="100"/>
      <c r="N290" s="60"/>
      <c r="O290" s="60" t="s">
        <v>2759</v>
      </c>
      <c r="P290" s="61" t="s">
        <v>2760</v>
      </c>
      <c r="Q290" s="61">
        <v>0.14000000000000001</v>
      </c>
      <c r="R290" s="61">
        <v>1989</v>
      </c>
      <c r="S290" s="61" t="s">
        <v>2335</v>
      </c>
      <c r="T290" s="61"/>
      <c r="U290" s="61"/>
      <c r="V290" s="61"/>
      <c r="W290" s="100" t="s">
        <v>2313</v>
      </c>
    </row>
    <row r="291" spans="1:23" ht="30" x14ac:dyDescent="0.25">
      <c r="A291" s="99"/>
      <c r="B291" s="64"/>
      <c r="C291" s="61"/>
      <c r="D291" s="100"/>
      <c r="E291" s="100"/>
      <c r="F291" s="100"/>
      <c r="G291" s="64"/>
      <c r="H291" s="64"/>
      <c r="I291" s="64"/>
      <c r="J291" s="64"/>
      <c r="K291" s="100"/>
      <c r="L291" s="65"/>
      <c r="M291" s="100"/>
      <c r="N291" s="60"/>
      <c r="O291" s="60" t="s">
        <v>2761</v>
      </c>
      <c r="P291" s="61" t="s">
        <v>2760</v>
      </c>
      <c r="Q291" s="61">
        <v>0.13</v>
      </c>
      <c r="R291" s="61">
        <v>1990</v>
      </c>
      <c r="S291" s="61" t="s">
        <v>2367</v>
      </c>
      <c r="T291" s="61"/>
      <c r="U291" s="61"/>
      <c r="V291" s="61"/>
      <c r="W291" s="100" t="s">
        <v>2313</v>
      </c>
    </row>
    <row r="292" spans="1:23" ht="30" x14ac:dyDescent="0.25">
      <c r="A292" s="99"/>
      <c r="B292" s="64"/>
      <c r="C292" s="61"/>
      <c r="D292" s="100"/>
      <c r="E292" s="100"/>
      <c r="F292" s="100"/>
      <c r="G292" s="64"/>
      <c r="H292" s="64"/>
      <c r="I292" s="64"/>
      <c r="J292" s="64"/>
      <c r="K292" s="100"/>
      <c r="L292" s="65"/>
      <c r="M292" s="100"/>
      <c r="N292" s="60"/>
      <c r="O292" s="60" t="s">
        <v>2762</v>
      </c>
      <c r="P292" s="61" t="s">
        <v>2320</v>
      </c>
      <c r="Q292" s="61">
        <v>0.04</v>
      </c>
      <c r="R292" s="61">
        <v>1990</v>
      </c>
      <c r="S292" s="61" t="s">
        <v>2763</v>
      </c>
      <c r="T292" s="61"/>
      <c r="U292" s="61"/>
      <c r="V292" s="61"/>
      <c r="W292" s="100" t="s">
        <v>2313</v>
      </c>
    </row>
    <row r="293" spans="1:23" ht="30" x14ac:dyDescent="0.25">
      <c r="A293" s="99"/>
      <c r="B293" s="64"/>
      <c r="C293" s="61"/>
      <c r="D293" s="100"/>
      <c r="E293" s="100"/>
      <c r="F293" s="100"/>
      <c r="G293" s="64"/>
      <c r="H293" s="64"/>
      <c r="I293" s="64"/>
      <c r="J293" s="64"/>
      <c r="K293" s="100"/>
      <c r="L293" s="65"/>
      <c r="M293" s="100"/>
      <c r="N293" s="60"/>
      <c r="O293" s="60" t="s">
        <v>2764</v>
      </c>
      <c r="P293" s="61" t="s">
        <v>2320</v>
      </c>
      <c r="Q293" s="61">
        <v>0.09</v>
      </c>
      <c r="R293" s="61">
        <v>1991</v>
      </c>
      <c r="S293" s="61" t="s">
        <v>2367</v>
      </c>
      <c r="T293" s="61"/>
      <c r="U293" s="61"/>
      <c r="V293" s="61"/>
      <c r="W293" s="100" t="s">
        <v>2313</v>
      </c>
    </row>
    <row r="294" spans="1:23" ht="30" x14ac:dyDescent="0.25">
      <c r="A294" s="99"/>
      <c r="B294" s="64"/>
      <c r="C294" s="61"/>
      <c r="D294" s="100"/>
      <c r="E294" s="100"/>
      <c r="F294" s="100"/>
      <c r="G294" s="64"/>
      <c r="H294" s="64"/>
      <c r="I294" s="64"/>
      <c r="J294" s="64"/>
      <c r="K294" s="100"/>
      <c r="L294" s="65"/>
      <c r="M294" s="100"/>
      <c r="N294" s="60"/>
      <c r="O294" s="60" t="s">
        <v>2765</v>
      </c>
      <c r="P294" s="61" t="s">
        <v>2766</v>
      </c>
      <c r="Q294" s="61">
        <v>0.22</v>
      </c>
      <c r="R294" s="61">
        <v>1991</v>
      </c>
      <c r="S294" s="61" t="s">
        <v>2767</v>
      </c>
      <c r="T294" s="61"/>
      <c r="U294" s="61"/>
      <c r="V294" s="61"/>
      <c r="W294" s="100" t="s">
        <v>2313</v>
      </c>
    </row>
    <row r="295" spans="1:23" ht="30" x14ac:dyDescent="0.25">
      <c r="A295" s="99"/>
      <c r="B295" s="64"/>
      <c r="C295" s="61"/>
      <c r="D295" s="100"/>
      <c r="E295" s="100"/>
      <c r="F295" s="100"/>
      <c r="G295" s="64"/>
      <c r="H295" s="64"/>
      <c r="I295" s="64"/>
      <c r="J295" s="64"/>
      <c r="K295" s="100"/>
      <c r="L295" s="65"/>
      <c r="M295" s="100"/>
      <c r="N295" s="60"/>
      <c r="O295" s="60" t="s">
        <v>2765</v>
      </c>
      <c r="P295" s="61" t="s">
        <v>2766</v>
      </c>
      <c r="Q295" s="61">
        <v>0.22</v>
      </c>
      <c r="R295" s="61">
        <v>1991</v>
      </c>
      <c r="S295" s="61" t="s">
        <v>2515</v>
      </c>
      <c r="T295" s="61"/>
      <c r="U295" s="61"/>
      <c r="V295" s="61"/>
      <c r="W295" s="100" t="s">
        <v>2313</v>
      </c>
    </row>
    <row r="296" spans="1:23" ht="30" x14ac:dyDescent="0.25">
      <c r="A296" s="99"/>
      <c r="B296" s="64"/>
      <c r="C296" s="61"/>
      <c r="D296" s="100"/>
      <c r="E296" s="100"/>
      <c r="F296" s="100"/>
      <c r="G296" s="64"/>
      <c r="H296" s="64"/>
      <c r="I296" s="64"/>
      <c r="J296" s="64"/>
      <c r="K296" s="100"/>
      <c r="L296" s="65"/>
      <c r="M296" s="100"/>
      <c r="N296" s="60"/>
      <c r="O296" s="62" t="s">
        <v>2768</v>
      </c>
      <c r="P296" s="52" t="s">
        <v>2769</v>
      </c>
      <c r="Q296" s="52">
        <v>0.15</v>
      </c>
      <c r="R296" s="52">
        <v>1979</v>
      </c>
      <c r="S296" s="52" t="s">
        <v>2375</v>
      </c>
      <c r="T296" s="52"/>
      <c r="U296" s="52"/>
      <c r="V296" s="52"/>
      <c r="W296" s="52" t="s">
        <v>2769</v>
      </c>
    </row>
    <row r="297" spans="1:23" ht="30" x14ac:dyDescent="0.25">
      <c r="A297" s="99"/>
      <c r="B297" s="64"/>
      <c r="C297" s="61"/>
      <c r="D297" s="100"/>
      <c r="E297" s="100"/>
      <c r="F297" s="100"/>
      <c r="G297" s="64"/>
      <c r="H297" s="64"/>
      <c r="I297" s="64"/>
      <c r="J297" s="64"/>
      <c r="K297" s="100"/>
      <c r="L297" s="65"/>
      <c r="M297" s="100"/>
      <c r="N297" s="60"/>
      <c r="O297" s="62" t="s">
        <v>2768</v>
      </c>
      <c r="P297" s="52" t="s">
        <v>2769</v>
      </c>
      <c r="Q297" s="52">
        <v>0.15</v>
      </c>
      <c r="R297" s="52">
        <v>1979</v>
      </c>
      <c r="S297" s="52" t="s">
        <v>2375</v>
      </c>
      <c r="T297" s="52"/>
      <c r="U297" s="52"/>
      <c r="V297" s="52"/>
      <c r="W297" s="52" t="s">
        <v>2769</v>
      </c>
    </row>
    <row r="298" spans="1:23" ht="30" x14ac:dyDescent="0.25">
      <c r="A298" s="99"/>
      <c r="B298" s="64"/>
      <c r="C298" s="61"/>
      <c r="D298" s="100"/>
      <c r="E298" s="100"/>
      <c r="F298" s="100"/>
      <c r="G298" s="64"/>
      <c r="H298" s="64"/>
      <c r="I298" s="64"/>
      <c r="J298" s="64"/>
      <c r="K298" s="100"/>
      <c r="L298" s="65"/>
      <c r="M298" s="100"/>
      <c r="N298" s="60"/>
      <c r="O298" s="62" t="s">
        <v>2770</v>
      </c>
      <c r="P298" s="52" t="s">
        <v>2769</v>
      </c>
      <c r="Q298" s="52">
        <v>0.15</v>
      </c>
      <c r="R298" s="52">
        <v>1979</v>
      </c>
      <c r="S298" s="52" t="s">
        <v>2375</v>
      </c>
      <c r="T298" s="52"/>
      <c r="U298" s="52"/>
      <c r="V298" s="52"/>
      <c r="W298" s="52" t="s">
        <v>2769</v>
      </c>
    </row>
    <row r="299" spans="1:23" ht="30" x14ac:dyDescent="0.25">
      <c r="A299" s="99"/>
      <c r="B299" s="64"/>
      <c r="C299" s="61"/>
      <c r="D299" s="100"/>
      <c r="E299" s="100"/>
      <c r="F299" s="100"/>
      <c r="G299" s="64"/>
      <c r="H299" s="64"/>
      <c r="I299" s="64"/>
      <c r="J299" s="64"/>
      <c r="K299" s="100"/>
      <c r="L299" s="65"/>
      <c r="M299" s="100"/>
      <c r="N299" s="60"/>
      <c r="O299" s="62" t="s">
        <v>2770</v>
      </c>
      <c r="P299" s="52" t="s">
        <v>2769</v>
      </c>
      <c r="Q299" s="52">
        <v>0.15</v>
      </c>
      <c r="R299" s="52">
        <v>1979</v>
      </c>
      <c r="S299" s="52" t="s">
        <v>2375</v>
      </c>
      <c r="T299" s="52"/>
      <c r="U299" s="52"/>
      <c r="V299" s="52"/>
      <c r="W299" s="52" t="s">
        <v>2769</v>
      </c>
    </row>
    <row r="300" spans="1:23" x14ac:dyDescent="0.25">
      <c r="A300" s="99"/>
      <c r="B300" s="64"/>
      <c r="C300" s="61"/>
      <c r="D300" s="64"/>
      <c r="E300" s="64"/>
      <c r="F300" s="64"/>
      <c r="G300" s="64"/>
      <c r="H300" s="64"/>
      <c r="I300" s="64"/>
      <c r="J300" s="64"/>
      <c r="K300" s="100"/>
      <c r="L300" s="65"/>
      <c r="M300" s="100"/>
      <c r="N300" s="60"/>
      <c r="O300" s="64"/>
      <c r="P300" s="64"/>
      <c r="Q300" s="64"/>
      <c r="R300" s="64"/>
      <c r="S300" s="64"/>
      <c r="T300" s="64"/>
      <c r="U300" s="64"/>
      <c r="V300" s="64"/>
      <c r="W300" s="100"/>
    </row>
    <row r="301" spans="1:23" x14ac:dyDescent="0.25">
      <c r="A301" s="99"/>
      <c r="B301" s="64"/>
      <c r="C301" s="61"/>
      <c r="D301" s="64"/>
      <c r="E301" s="64"/>
      <c r="F301" s="64"/>
      <c r="G301" s="64"/>
      <c r="H301" s="64"/>
      <c r="I301" s="64"/>
      <c r="J301" s="64"/>
      <c r="K301" s="100"/>
      <c r="L301" s="65"/>
      <c r="M301" s="100"/>
      <c r="N301" s="60"/>
      <c r="O301" s="64"/>
      <c r="P301" s="64"/>
      <c r="Q301" s="64"/>
      <c r="R301" s="64"/>
      <c r="S301" s="64"/>
      <c r="T301" s="64"/>
      <c r="U301" s="64"/>
      <c r="V301" s="64"/>
      <c r="W301" s="64"/>
    </row>
    <row r="302" spans="1:23" ht="30" x14ac:dyDescent="0.25">
      <c r="A302" s="99"/>
      <c r="B302" s="65" t="s">
        <v>2447</v>
      </c>
      <c r="C302" s="61" t="s">
        <v>2771</v>
      </c>
      <c r="D302" s="100">
        <v>0.27500000000000002</v>
      </c>
      <c r="E302" s="100">
        <v>1995</v>
      </c>
      <c r="F302" s="100" t="s">
        <v>2359</v>
      </c>
      <c r="G302" s="64"/>
      <c r="H302" s="64"/>
      <c r="I302" s="64"/>
      <c r="J302" s="64"/>
      <c r="K302" s="66" t="s">
        <v>2772</v>
      </c>
      <c r="L302" s="65" t="s">
        <v>2773</v>
      </c>
      <c r="M302" s="100" t="s">
        <v>454</v>
      </c>
      <c r="N302" s="65" t="s">
        <v>2774</v>
      </c>
      <c r="O302" s="101" t="s">
        <v>2775</v>
      </c>
      <c r="P302" s="69" t="s">
        <v>2776</v>
      </c>
      <c r="Q302" s="61">
        <v>0.08</v>
      </c>
      <c r="R302" s="61">
        <v>1987</v>
      </c>
      <c r="S302" s="100" t="s">
        <v>2777</v>
      </c>
      <c r="T302" s="64"/>
      <c r="U302" s="64"/>
      <c r="V302" s="64"/>
      <c r="W302" s="100" t="s">
        <v>2313</v>
      </c>
    </row>
    <row r="303" spans="1:23" ht="30" x14ac:dyDescent="0.25">
      <c r="A303" s="99"/>
      <c r="B303" s="65" t="s">
        <v>2447</v>
      </c>
      <c r="C303" s="61" t="s">
        <v>2778</v>
      </c>
      <c r="D303" s="100">
        <v>1.272</v>
      </c>
      <c r="E303" s="100">
        <v>2013</v>
      </c>
      <c r="F303" s="100" t="s">
        <v>2471</v>
      </c>
      <c r="G303" s="64"/>
      <c r="H303" s="64"/>
      <c r="I303" s="64"/>
      <c r="J303" s="64"/>
      <c r="K303" s="100"/>
      <c r="L303" s="65"/>
      <c r="M303" s="100"/>
      <c r="N303" s="65" t="s">
        <v>2779</v>
      </c>
      <c r="O303" s="101" t="s">
        <v>2780</v>
      </c>
      <c r="P303" s="101" t="s">
        <v>2781</v>
      </c>
      <c r="Q303" s="61">
        <v>0.05</v>
      </c>
      <c r="R303" s="61">
        <v>1992</v>
      </c>
      <c r="S303" s="61" t="s">
        <v>2782</v>
      </c>
      <c r="T303" s="64"/>
      <c r="U303" s="64"/>
      <c r="V303" s="64"/>
      <c r="W303" s="100" t="s">
        <v>2313</v>
      </c>
    </row>
    <row r="304" spans="1:23" ht="30" x14ac:dyDescent="0.25">
      <c r="A304" s="99"/>
      <c r="B304" s="64"/>
      <c r="C304" s="61"/>
      <c r="D304" s="64"/>
      <c r="E304" s="64"/>
      <c r="F304" s="64"/>
      <c r="G304" s="64"/>
      <c r="H304" s="64"/>
      <c r="I304" s="64"/>
      <c r="J304" s="64"/>
      <c r="K304" s="100"/>
      <c r="L304" s="65"/>
      <c r="M304" s="100"/>
      <c r="N304" s="65" t="s">
        <v>2783</v>
      </c>
      <c r="O304" s="101" t="s">
        <v>2784</v>
      </c>
      <c r="P304" s="61" t="s">
        <v>2785</v>
      </c>
      <c r="Q304" s="61">
        <v>0.1</v>
      </c>
      <c r="R304" s="61">
        <v>1987</v>
      </c>
      <c r="S304" s="61" t="s">
        <v>2786</v>
      </c>
      <c r="T304" s="64"/>
      <c r="U304" s="64"/>
      <c r="V304" s="64"/>
      <c r="W304" s="100" t="s">
        <v>2313</v>
      </c>
    </row>
    <row r="305" spans="1:23" ht="30" x14ac:dyDescent="0.25">
      <c r="A305" s="99"/>
      <c r="B305" s="64"/>
      <c r="C305" s="61"/>
      <c r="D305" s="64"/>
      <c r="E305" s="64"/>
      <c r="F305" s="64"/>
      <c r="G305" s="64"/>
      <c r="H305" s="64"/>
      <c r="I305" s="64"/>
      <c r="J305" s="64"/>
      <c r="K305" s="100"/>
      <c r="L305" s="65"/>
      <c r="M305" s="100"/>
      <c r="N305" s="65" t="s">
        <v>2783</v>
      </c>
      <c r="O305" s="101" t="s">
        <v>2784</v>
      </c>
      <c r="P305" s="61" t="s">
        <v>2785</v>
      </c>
      <c r="Q305" s="61">
        <v>0.1</v>
      </c>
      <c r="R305" s="61">
        <v>1987</v>
      </c>
      <c r="S305" s="61" t="s">
        <v>2786</v>
      </c>
      <c r="T305" s="64"/>
      <c r="U305" s="64"/>
      <c r="V305" s="64"/>
      <c r="W305" s="100" t="s">
        <v>2313</v>
      </c>
    </row>
    <row r="306" spans="1:23" ht="30" x14ac:dyDescent="0.25">
      <c r="A306" s="99"/>
      <c r="B306" s="64"/>
      <c r="C306" s="61"/>
      <c r="D306" s="64"/>
      <c r="E306" s="64"/>
      <c r="F306" s="64"/>
      <c r="G306" s="64"/>
      <c r="H306" s="64"/>
      <c r="I306" s="64"/>
      <c r="J306" s="64"/>
      <c r="K306" s="100"/>
      <c r="L306" s="65"/>
      <c r="M306" s="100"/>
      <c r="N306" s="65"/>
      <c r="O306" s="101" t="s">
        <v>2787</v>
      </c>
      <c r="P306" s="61" t="s">
        <v>2788</v>
      </c>
      <c r="Q306" s="61">
        <v>0.16</v>
      </c>
      <c r="R306" s="61">
        <v>1982</v>
      </c>
      <c r="S306" s="61" t="s">
        <v>2782</v>
      </c>
      <c r="T306" s="64"/>
      <c r="U306" s="64"/>
      <c r="V306" s="64"/>
      <c r="W306" s="100" t="s">
        <v>2313</v>
      </c>
    </row>
    <row r="307" spans="1:23" ht="30" x14ac:dyDescent="0.25">
      <c r="A307" s="99"/>
      <c r="B307" s="64"/>
      <c r="C307" s="61"/>
      <c r="D307" s="64"/>
      <c r="E307" s="64"/>
      <c r="F307" s="64"/>
      <c r="G307" s="64"/>
      <c r="H307" s="64"/>
      <c r="I307" s="64"/>
      <c r="J307" s="64"/>
      <c r="K307" s="100"/>
      <c r="L307" s="65"/>
      <c r="M307" s="100"/>
      <c r="N307" s="65"/>
      <c r="O307" s="101" t="s">
        <v>2789</v>
      </c>
      <c r="P307" s="61" t="s">
        <v>2788</v>
      </c>
      <c r="Q307" s="61">
        <v>0.21</v>
      </c>
      <c r="R307" s="61">
        <v>1983</v>
      </c>
      <c r="S307" s="61" t="s">
        <v>2635</v>
      </c>
      <c r="T307" s="64"/>
      <c r="U307" s="64"/>
      <c r="V307" s="64"/>
      <c r="W307" s="100" t="s">
        <v>2313</v>
      </c>
    </row>
    <row r="308" spans="1:23" ht="30" x14ac:dyDescent="0.25">
      <c r="A308" s="99"/>
      <c r="B308" s="64"/>
      <c r="C308" s="61"/>
      <c r="D308" s="64"/>
      <c r="E308" s="64"/>
      <c r="F308" s="64"/>
      <c r="G308" s="64"/>
      <c r="H308" s="64"/>
      <c r="I308" s="64"/>
      <c r="J308" s="64"/>
      <c r="K308" s="100"/>
      <c r="L308" s="65"/>
      <c r="M308" s="100"/>
      <c r="N308" s="65"/>
      <c r="O308" s="101" t="s">
        <v>2790</v>
      </c>
      <c r="P308" s="61" t="s">
        <v>2791</v>
      </c>
      <c r="Q308" s="61">
        <v>0.3</v>
      </c>
      <c r="R308" s="61">
        <v>1987</v>
      </c>
      <c r="S308" s="61" t="s">
        <v>2521</v>
      </c>
      <c r="T308" s="64"/>
      <c r="U308" s="64"/>
      <c r="V308" s="64"/>
      <c r="W308" s="100" t="s">
        <v>2313</v>
      </c>
    </row>
    <row r="309" spans="1:23" x14ac:dyDescent="0.25">
      <c r="A309" s="99"/>
      <c r="B309" s="64"/>
      <c r="C309" s="61"/>
      <c r="D309" s="64"/>
      <c r="E309" s="64"/>
      <c r="F309" s="64"/>
      <c r="G309" s="64"/>
      <c r="H309" s="64"/>
      <c r="I309" s="64"/>
      <c r="J309" s="64"/>
      <c r="K309" s="100"/>
      <c r="L309" s="65"/>
      <c r="M309" s="100"/>
      <c r="N309" s="65"/>
      <c r="O309" s="101" t="s">
        <v>2792</v>
      </c>
      <c r="P309" s="61" t="s">
        <v>2320</v>
      </c>
      <c r="Q309" s="61">
        <v>0.12</v>
      </c>
      <c r="R309" s="61">
        <v>1979</v>
      </c>
      <c r="S309" s="61" t="s">
        <v>2635</v>
      </c>
      <c r="T309" s="64"/>
      <c r="U309" s="64"/>
      <c r="V309" s="64"/>
      <c r="W309" s="100" t="s">
        <v>2313</v>
      </c>
    </row>
    <row r="310" spans="1:23" ht="30" x14ac:dyDescent="0.25">
      <c r="A310" s="99"/>
      <c r="B310" s="64"/>
      <c r="C310" s="61"/>
      <c r="D310" s="64"/>
      <c r="E310" s="64"/>
      <c r="F310" s="64"/>
      <c r="G310" s="64"/>
      <c r="H310" s="64"/>
      <c r="I310" s="64"/>
      <c r="J310" s="64"/>
      <c r="K310" s="100"/>
      <c r="L310" s="65"/>
      <c r="M310" s="100"/>
      <c r="N310" s="65"/>
      <c r="O310" s="61" t="s">
        <v>2793</v>
      </c>
      <c r="P310" s="61" t="s">
        <v>2758</v>
      </c>
      <c r="Q310" s="61">
        <v>0.21</v>
      </c>
      <c r="R310" s="61">
        <v>1985</v>
      </c>
      <c r="S310" s="61" t="s">
        <v>2635</v>
      </c>
      <c r="T310" s="64"/>
      <c r="U310" s="64"/>
      <c r="V310" s="64"/>
      <c r="W310" s="100" t="s">
        <v>2313</v>
      </c>
    </row>
    <row r="311" spans="1:23" ht="30" x14ac:dyDescent="0.25">
      <c r="A311" s="99"/>
      <c r="B311" s="64"/>
      <c r="C311" s="61"/>
      <c r="D311" s="64"/>
      <c r="E311" s="64"/>
      <c r="F311" s="64"/>
      <c r="G311" s="64"/>
      <c r="H311" s="64"/>
      <c r="I311" s="64"/>
      <c r="J311" s="64"/>
      <c r="K311" s="100"/>
      <c r="L311" s="65"/>
      <c r="M311" s="100"/>
      <c r="N311" s="65" t="s">
        <v>2794</v>
      </c>
      <c r="O311" s="61" t="s">
        <v>2795</v>
      </c>
      <c r="P311" s="61" t="s">
        <v>2753</v>
      </c>
      <c r="Q311" s="61">
        <v>0.17</v>
      </c>
      <c r="R311" s="61">
        <v>1979</v>
      </c>
      <c r="S311" s="61" t="s">
        <v>2763</v>
      </c>
      <c r="T311" s="64"/>
      <c r="U311" s="64"/>
      <c r="V311" s="64"/>
      <c r="W311" s="100" t="s">
        <v>2313</v>
      </c>
    </row>
    <row r="312" spans="1:23" ht="30" x14ac:dyDescent="0.25">
      <c r="A312" s="99"/>
      <c r="B312" s="64"/>
      <c r="C312" s="61"/>
      <c r="D312" s="64"/>
      <c r="E312" s="64"/>
      <c r="F312" s="64"/>
      <c r="G312" s="64"/>
      <c r="H312" s="64"/>
      <c r="I312" s="64"/>
      <c r="J312" s="64"/>
      <c r="K312" s="100"/>
      <c r="L312" s="65"/>
      <c r="M312" s="100"/>
      <c r="N312" s="65"/>
      <c r="O312" s="61" t="s">
        <v>2796</v>
      </c>
      <c r="P312" s="61" t="s">
        <v>2320</v>
      </c>
      <c r="Q312" s="61">
        <v>0.03</v>
      </c>
      <c r="R312" s="61">
        <v>1979</v>
      </c>
      <c r="S312" s="61" t="s">
        <v>2755</v>
      </c>
      <c r="T312" s="64"/>
      <c r="U312" s="64"/>
      <c r="V312" s="64"/>
      <c r="W312" s="100" t="s">
        <v>2313</v>
      </c>
    </row>
    <row r="313" spans="1:23" ht="30" x14ac:dyDescent="0.25">
      <c r="A313" s="99"/>
      <c r="B313" s="64"/>
      <c r="C313" s="61"/>
      <c r="D313" s="64"/>
      <c r="E313" s="64"/>
      <c r="F313" s="64"/>
      <c r="G313" s="64"/>
      <c r="H313" s="64"/>
      <c r="I313" s="64"/>
      <c r="J313" s="64"/>
      <c r="K313" s="100"/>
      <c r="L313" s="65"/>
      <c r="M313" s="100"/>
      <c r="N313" s="65"/>
      <c r="O313" s="61" t="s">
        <v>2797</v>
      </c>
      <c r="P313" s="61" t="s">
        <v>2320</v>
      </c>
      <c r="Q313" s="61">
        <v>0.14000000000000001</v>
      </c>
      <c r="R313" s="61">
        <v>1997</v>
      </c>
      <c r="S313" s="61" t="s">
        <v>2782</v>
      </c>
      <c r="T313" s="64"/>
      <c r="U313" s="64"/>
      <c r="V313" s="64"/>
      <c r="W313" s="100" t="s">
        <v>2313</v>
      </c>
    </row>
    <row r="314" spans="1:23" ht="30" x14ac:dyDescent="0.25">
      <c r="A314" s="99"/>
      <c r="B314" s="64"/>
      <c r="C314" s="61"/>
      <c r="D314" s="64"/>
      <c r="E314" s="64"/>
      <c r="F314" s="64"/>
      <c r="G314" s="64"/>
      <c r="H314" s="64"/>
      <c r="I314" s="64"/>
      <c r="J314" s="64"/>
      <c r="K314" s="100"/>
      <c r="L314" s="65"/>
      <c r="M314" s="100"/>
      <c r="N314" s="65"/>
      <c r="O314" s="61" t="s">
        <v>2798</v>
      </c>
      <c r="P314" s="61" t="s">
        <v>2320</v>
      </c>
      <c r="Q314" s="61">
        <v>0.05</v>
      </c>
      <c r="R314" s="61">
        <v>1989</v>
      </c>
      <c r="S314" s="61" t="s">
        <v>2763</v>
      </c>
      <c r="T314" s="64"/>
      <c r="U314" s="64"/>
      <c r="V314" s="64"/>
      <c r="W314" s="100" t="s">
        <v>2313</v>
      </c>
    </row>
    <row r="315" spans="1:23" ht="30" x14ac:dyDescent="0.25">
      <c r="A315" s="99"/>
      <c r="B315" s="64"/>
      <c r="C315" s="61"/>
      <c r="D315" s="64"/>
      <c r="E315" s="64"/>
      <c r="F315" s="64"/>
      <c r="G315" s="64"/>
      <c r="H315" s="64"/>
      <c r="I315" s="64"/>
      <c r="J315" s="64"/>
      <c r="K315" s="100"/>
      <c r="L315" s="65"/>
      <c r="M315" s="100"/>
      <c r="N315" s="65" t="s">
        <v>2799</v>
      </c>
      <c r="O315" s="61" t="s">
        <v>2800</v>
      </c>
      <c r="P315" s="61" t="s">
        <v>2801</v>
      </c>
      <c r="Q315" s="61">
        <v>0.18</v>
      </c>
      <c r="R315" s="61">
        <v>1993</v>
      </c>
      <c r="S315" s="61" t="s">
        <v>2755</v>
      </c>
      <c r="T315" s="64"/>
      <c r="U315" s="64"/>
      <c r="V315" s="64"/>
      <c r="W315" s="100" t="s">
        <v>2313</v>
      </c>
    </row>
    <row r="316" spans="1:23" ht="30" x14ac:dyDescent="0.25">
      <c r="A316" s="99"/>
      <c r="B316" s="64"/>
      <c r="C316" s="61"/>
      <c r="D316" s="64"/>
      <c r="E316" s="64"/>
      <c r="F316" s="64"/>
      <c r="G316" s="64"/>
      <c r="H316" s="64"/>
      <c r="I316" s="64"/>
      <c r="J316" s="64"/>
      <c r="K316" s="100"/>
      <c r="L316" s="65" t="s">
        <v>2315</v>
      </c>
      <c r="M316" s="100"/>
      <c r="N316" s="65" t="s">
        <v>2802</v>
      </c>
      <c r="O316" s="61" t="s">
        <v>2803</v>
      </c>
      <c r="P316" s="61" t="s">
        <v>2804</v>
      </c>
      <c r="Q316" s="61">
        <v>0.18</v>
      </c>
      <c r="R316" s="61">
        <v>1990</v>
      </c>
      <c r="S316" s="61" t="s">
        <v>2521</v>
      </c>
      <c r="T316" s="64"/>
      <c r="U316" s="64"/>
      <c r="V316" s="64"/>
      <c r="W316" s="100" t="s">
        <v>2313</v>
      </c>
    </row>
    <row r="317" spans="1:23" ht="30" x14ac:dyDescent="0.25">
      <c r="A317" s="99"/>
      <c r="B317" s="64"/>
      <c r="C317" s="61"/>
      <c r="D317" s="64"/>
      <c r="E317" s="64"/>
      <c r="F317" s="64"/>
      <c r="G317" s="64"/>
      <c r="H317" s="64"/>
      <c r="I317" s="64"/>
      <c r="J317" s="64"/>
      <c r="K317" s="100"/>
      <c r="L317" s="65"/>
      <c r="M317" s="100"/>
      <c r="N317" s="65"/>
      <c r="O317" s="61" t="s">
        <v>2805</v>
      </c>
      <c r="P317" s="61" t="s">
        <v>2806</v>
      </c>
      <c r="Q317" s="61">
        <v>0.17</v>
      </c>
      <c r="R317" s="61">
        <v>1979</v>
      </c>
      <c r="S317" s="61" t="s">
        <v>2635</v>
      </c>
      <c r="T317" s="64"/>
      <c r="U317" s="64"/>
      <c r="V317" s="64"/>
      <c r="W317" s="100" t="s">
        <v>2313</v>
      </c>
    </row>
    <row r="318" spans="1:23" x14ac:dyDescent="0.25">
      <c r="A318" s="99"/>
      <c r="B318" s="64"/>
      <c r="C318" s="61"/>
      <c r="D318" s="64"/>
      <c r="E318" s="64"/>
      <c r="F318" s="64"/>
      <c r="G318" s="64"/>
      <c r="H318" s="64"/>
      <c r="I318" s="64"/>
      <c r="J318" s="64"/>
      <c r="K318" s="100"/>
      <c r="L318" s="65"/>
      <c r="M318" s="100"/>
      <c r="N318" s="65"/>
      <c r="O318" s="61"/>
      <c r="P318" s="61"/>
      <c r="Q318" s="61"/>
      <c r="R318" s="61"/>
      <c r="S318" s="61"/>
      <c r="T318" s="64"/>
      <c r="U318" s="64"/>
      <c r="V318" s="64"/>
      <c r="W318" s="100"/>
    </row>
    <row r="319" spans="1:23" x14ac:dyDescent="0.25">
      <c r="A319" s="99"/>
      <c r="B319" s="64"/>
      <c r="C319" s="61"/>
      <c r="D319" s="64"/>
      <c r="E319" s="64"/>
      <c r="F319" s="64"/>
      <c r="G319" s="64"/>
      <c r="H319" s="64"/>
      <c r="I319" s="64"/>
      <c r="J319" s="64"/>
      <c r="K319" s="100"/>
      <c r="L319" s="65"/>
      <c r="M319" s="100"/>
      <c r="N319" s="65"/>
      <c r="O319" s="61"/>
      <c r="P319" s="61"/>
      <c r="Q319" s="61"/>
      <c r="R319" s="61"/>
      <c r="S319" s="61"/>
      <c r="T319" s="64"/>
      <c r="U319" s="64"/>
      <c r="V319" s="64"/>
      <c r="W319" s="100"/>
    </row>
    <row r="320" spans="1:23" x14ac:dyDescent="0.25">
      <c r="A320" s="99"/>
      <c r="B320" s="64"/>
      <c r="C320" s="61"/>
      <c r="D320" s="64"/>
      <c r="E320" s="64"/>
      <c r="F320" s="64"/>
      <c r="G320" s="64"/>
      <c r="H320" s="64"/>
      <c r="I320" s="64"/>
      <c r="J320" s="64"/>
      <c r="K320" s="100"/>
      <c r="L320" s="65"/>
      <c r="M320" s="100"/>
      <c r="N320" s="65"/>
      <c r="O320" s="64"/>
      <c r="P320" s="64"/>
      <c r="Q320" s="64"/>
      <c r="R320" s="64"/>
      <c r="S320" s="64"/>
      <c r="T320" s="64"/>
      <c r="U320" s="64"/>
      <c r="V320" s="64"/>
      <c r="W320" s="64"/>
    </row>
    <row r="321" spans="1:23" ht="30" x14ac:dyDescent="0.25">
      <c r="A321" s="99"/>
      <c r="B321" s="64"/>
      <c r="C321" s="61" t="s">
        <v>2807</v>
      </c>
      <c r="D321" s="100">
        <v>0.4</v>
      </c>
      <c r="E321" s="100">
        <v>1995</v>
      </c>
      <c r="F321" s="100" t="s">
        <v>2359</v>
      </c>
      <c r="G321" s="64"/>
      <c r="H321" s="64"/>
      <c r="I321" s="64"/>
      <c r="J321" s="64"/>
      <c r="K321" s="66" t="s">
        <v>2808</v>
      </c>
      <c r="L321" s="65" t="s">
        <v>2809</v>
      </c>
      <c r="M321" s="100" t="s">
        <v>506</v>
      </c>
      <c r="N321" s="65" t="s">
        <v>2810</v>
      </c>
      <c r="O321" s="85" t="s">
        <v>2811</v>
      </c>
      <c r="P321" s="61" t="s">
        <v>2812</v>
      </c>
      <c r="Q321" s="61">
        <v>0.08</v>
      </c>
      <c r="R321" s="61">
        <v>1994</v>
      </c>
      <c r="S321" s="61" t="s">
        <v>2521</v>
      </c>
      <c r="T321" s="64"/>
      <c r="U321" s="64"/>
      <c r="V321" s="64"/>
      <c r="W321" s="100" t="s">
        <v>2313</v>
      </c>
    </row>
    <row r="322" spans="1:23" ht="30" x14ac:dyDescent="0.25">
      <c r="A322" s="99"/>
      <c r="B322" s="64"/>
      <c r="C322" s="61"/>
      <c r="D322" s="100"/>
      <c r="E322" s="100"/>
      <c r="F322" s="100"/>
      <c r="G322" s="64"/>
      <c r="H322" s="64"/>
      <c r="I322" s="64"/>
      <c r="J322" s="64"/>
      <c r="K322" s="100"/>
      <c r="L322" s="65"/>
      <c r="M322" s="100"/>
      <c r="N322" s="65" t="s">
        <v>2813</v>
      </c>
      <c r="O322" s="85" t="s">
        <v>2814</v>
      </c>
      <c r="P322" s="85" t="s">
        <v>2815</v>
      </c>
      <c r="Q322" s="61">
        <v>0.32</v>
      </c>
      <c r="R322" s="61">
        <v>2015</v>
      </c>
      <c r="S322" s="61" t="s">
        <v>2816</v>
      </c>
      <c r="T322" s="64"/>
      <c r="U322" s="64"/>
      <c r="V322" s="64"/>
      <c r="W322" s="100" t="s">
        <v>2313</v>
      </c>
    </row>
    <row r="323" spans="1:23" ht="30" x14ac:dyDescent="0.25">
      <c r="A323" s="99"/>
      <c r="B323" s="64"/>
      <c r="C323" s="61"/>
      <c r="D323" s="100"/>
      <c r="E323" s="100"/>
      <c r="F323" s="100"/>
      <c r="G323" s="64"/>
      <c r="H323" s="64"/>
      <c r="I323" s="64"/>
      <c r="J323" s="64"/>
      <c r="K323" s="100"/>
      <c r="L323" s="65"/>
      <c r="M323" s="100"/>
      <c r="N323" s="65" t="s">
        <v>2813</v>
      </c>
      <c r="O323" s="85" t="s">
        <v>2814</v>
      </c>
      <c r="P323" s="85" t="s">
        <v>2815</v>
      </c>
      <c r="Q323" s="61">
        <v>0.317</v>
      </c>
      <c r="R323" s="61">
        <v>2015</v>
      </c>
      <c r="S323" s="61" t="s">
        <v>2816</v>
      </c>
      <c r="T323" s="64"/>
      <c r="U323" s="64"/>
      <c r="V323" s="64"/>
      <c r="W323" s="100" t="s">
        <v>2313</v>
      </c>
    </row>
    <row r="324" spans="1:23" x14ac:dyDescent="0.25">
      <c r="A324" s="99"/>
      <c r="B324" s="64"/>
      <c r="C324" s="61"/>
      <c r="D324" s="100"/>
      <c r="E324" s="100"/>
      <c r="F324" s="100"/>
      <c r="G324" s="64"/>
      <c r="H324" s="64"/>
      <c r="I324" s="64"/>
      <c r="J324" s="64"/>
      <c r="K324" s="100"/>
      <c r="L324" s="65"/>
      <c r="M324" s="100"/>
      <c r="N324" s="65"/>
      <c r="O324" s="64"/>
      <c r="P324" s="64"/>
      <c r="Q324" s="64"/>
      <c r="R324" s="64"/>
      <c r="S324" s="64"/>
      <c r="T324" s="64"/>
      <c r="U324" s="64"/>
      <c r="V324" s="64"/>
      <c r="W324" s="64"/>
    </row>
    <row r="325" spans="1:23" x14ac:dyDescent="0.25">
      <c r="A325" s="99"/>
      <c r="B325" s="64"/>
      <c r="C325" s="61"/>
      <c r="D325" s="100"/>
      <c r="E325" s="100"/>
      <c r="F325" s="100"/>
      <c r="G325" s="64"/>
      <c r="H325" s="64"/>
      <c r="I325" s="64"/>
      <c r="J325" s="64"/>
      <c r="K325" s="100"/>
      <c r="L325" s="65"/>
      <c r="M325" s="100"/>
      <c r="N325" s="65"/>
      <c r="O325" s="64"/>
      <c r="P325" s="64"/>
      <c r="Q325" s="64"/>
      <c r="R325" s="64"/>
      <c r="S325" s="64"/>
      <c r="T325" s="64"/>
      <c r="U325" s="64"/>
      <c r="V325" s="64"/>
      <c r="W325" s="64"/>
    </row>
    <row r="326" spans="1:23" ht="30" x14ac:dyDescent="0.25">
      <c r="A326" s="99"/>
      <c r="B326" s="65" t="s">
        <v>2817</v>
      </c>
      <c r="C326" s="61" t="s">
        <v>2818</v>
      </c>
      <c r="D326" s="100">
        <v>0.31</v>
      </c>
      <c r="E326" s="100">
        <v>1982</v>
      </c>
      <c r="F326" s="61" t="s">
        <v>2335</v>
      </c>
      <c r="G326" s="64"/>
      <c r="H326" s="64"/>
      <c r="I326" s="64"/>
      <c r="J326" s="64"/>
      <c r="K326" s="66" t="s">
        <v>2819</v>
      </c>
      <c r="L326" s="65" t="s">
        <v>2820</v>
      </c>
      <c r="M326" s="100" t="s">
        <v>454</v>
      </c>
      <c r="N326" s="65" t="s">
        <v>2821</v>
      </c>
      <c r="O326" s="61" t="s">
        <v>2822</v>
      </c>
      <c r="P326" s="61" t="s">
        <v>2823</v>
      </c>
      <c r="Q326" s="61">
        <v>0.17799999999999999</v>
      </c>
      <c r="R326" s="61">
        <v>1989</v>
      </c>
      <c r="S326" s="61" t="s">
        <v>2824</v>
      </c>
      <c r="T326" s="64"/>
      <c r="U326" s="64"/>
      <c r="V326" s="64"/>
      <c r="W326" s="100" t="s">
        <v>2313</v>
      </c>
    </row>
    <row r="327" spans="1:23" ht="30" x14ac:dyDescent="0.25">
      <c r="A327" s="99"/>
      <c r="B327" s="64"/>
      <c r="C327" s="61"/>
      <c r="D327" s="100"/>
      <c r="E327" s="100"/>
      <c r="F327" s="61"/>
      <c r="G327" s="64"/>
      <c r="H327" s="64"/>
      <c r="I327" s="64"/>
      <c r="J327" s="64"/>
      <c r="K327" s="100"/>
      <c r="L327" s="65"/>
      <c r="M327" s="100"/>
      <c r="N327" s="65" t="s">
        <v>2821</v>
      </c>
      <c r="O327" s="61" t="s">
        <v>2825</v>
      </c>
      <c r="P327" s="61" t="s">
        <v>2823</v>
      </c>
      <c r="Q327" s="61">
        <v>3.5000000000000003E-2</v>
      </c>
      <c r="R327" s="61">
        <v>1989</v>
      </c>
      <c r="S327" s="61" t="s">
        <v>2826</v>
      </c>
      <c r="T327" s="64"/>
      <c r="U327" s="64"/>
      <c r="V327" s="64"/>
      <c r="W327" s="100" t="s">
        <v>2313</v>
      </c>
    </row>
    <row r="328" spans="1:23" ht="30" x14ac:dyDescent="0.25">
      <c r="A328" s="99"/>
      <c r="B328" s="64"/>
      <c r="C328" s="61"/>
      <c r="D328" s="100"/>
      <c r="E328" s="100"/>
      <c r="F328" s="61"/>
      <c r="G328" s="64"/>
      <c r="H328" s="64"/>
      <c r="I328" s="64"/>
      <c r="J328" s="64"/>
      <c r="K328" s="100"/>
      <c r="L328" s="65"/>
      <c r="M328" s="100"/>
      <c r="N328" s="65" t="s">
        <v>2821</v>
      </c>
      <c r="O328" s="61" t="s">
        <v>2825</v>
      </c>
      <c r="P328" s="61" t="s">
        <v>2823</v>
      </c>
      <c r="Q328" s="61">
        <v>3.5000000000000003E-2</v>
      </c>
      <c r="R328" s="61">
        <v>1989</v>
      </c>
      <c r="S328" s="61" t="s">
        <v>2826</v>
      </c>
      <c r="T328" s="64"/>
      <c r="U328" s="64"/>
      <c r="V328" s="64"/>
      <c r="W328" s="100" t="s">
        <v>2313</v>
      </c>
    </row>
    <row r="329" spans="1:23" ht="30" x14ac:dyDescent="0.25">
      <c r="A329" s="99"/>
      <c r="B329" s="64"/>
      <c r="C329" s="61"/>
      <c r="D329" s="100"/>
      <c r="E329" s="100"/>
      <c r="F329" s="61"/>
      <c r="G329" s="64"/>
      <c r="H329" s="64"/>
      <c r="I329" s="64"/>
      <c r="J329" s="64"/>
      <c r="K329" s="100"/>
      <c r="L329" s="65"/>
      <c r="M329" s="100"/>
      <c r="N329" s="65" t="s">
        <v>2821</v>
      </c>
      <c r="O329" s="61" t="s">
        <v>2827</v>
      </c>
      <c r="P329" s="61" t="s">
        <v>2828</v>
      </c>
      <c r="Q329" s="61">
        <v>0.04</v>
      </c>
      <c r="R329" s="61">
        <v>1989</v>
      </c>
      <c r="S329" s="61" t="s">
        <v>2405</v>
      </c>
      <c r="T329" s="64"/>
      <c r="U329" s="64"/>
      <c r="V329" s="64"/>
      <c r="W329" s="100" t="s">
        <v>2313</v>
      </c>
    </row>
    <row r="330" spans="1:23" ht="30" x14ac:dyDescent="0.25">
      <c r="A330" s="99"/>
      <c r="B330" s="64"/>
      <c r="C330" s="61"/>
      <c r="D330" s="100"/>
      <c r="E330" s="100"/>
      <c r="F330" s="61"/>
      <c r="G330" s="64"/>
      <c r="H330" s="64"/>
      <c r="I330" s="64"/>
      <c r="J330" s="64"/>
      <c r="K330" s="100"/>
      <c r="L330" s="65"/>
      <c r="M330" s="100"/>
      <c r="N330" s="65" t="s">
        <v>2821</v>
      </c>
      <c r="O330" s="61" t="s">
        <v>2829</v>
      </c>
      <c r="P330" s="61" t="s">
        <v>2830</v>
      </c>
      <c r="Q330" s="61">
        <v>7.0000000000000007E-2</v>
      </c>
      <c r="R330" s="61">
        <v>1982</v>
      </c>
      <c r="S330" s="61" t="s">
        <v>2763</v>
      </c>
      <c r="T330" s="64"/>
      <c r="U330" s="64"/>
      <c r="V330" s="64"/>
      <c r="W330" s="100" t="s">
        <v>2313</v>
      </c>
    </row>
    <row r="331" spans="1:23" ht="30" x14ac:dyDescent="0.25">
      <c r="A331" s="99"/>
      <c r="B331" s="64"/>
      <c r="C331" s="61"/>
      <c r="D331" s="100"/>
      <c r="E331" s="100"/>
      <c r="F331" s="61"/>
      <c r="G331" s="64"/>
      <c r="H331" s="64"/>
      <c r="I331" s="64"/>
      <c r="J331" s="64"/>
      <c r="K331" s="100"/>
      <c r="L331" s="65"/>
      <c r="M331" s="100"/>
      <c r="N331" s="65" t="s">
        <v>2821</v>
      </c>
      <c r="O331" s="61" t="s">
        <v>2831</v>
      </c>
      <c r="P331" s="61" t="s">
        <v>2832</v>
      </c>
      <c r="Q331" s="61">
        <v>0.12</v>
      </c>
      <c r="R331" s="61">
        <v>1982</v>
      </c>
      <c r="S331" s="61" t="s">
        <v>2763</v>
      </c>
      <c r="T331" s="64"/>
      <c r="U331" s="64"/>
      <c r="V331" s="64"/>
      <c r="W331" s="100" t="s">
        <v>2313</v>
      </c>
    </row>
    <row r="332" spans="1:23" ht="30" x14ac:dyDescent="0.25">
      <c r="A332" s="99"/>
      <c r="B332" s="64"/>
      <c r="C332" s="61"/>
      <c r="D332" s="100"/>
      <c r="E332" s="100"/>
      <c r="F332" s="61"/>
      <c r="G332" s="64"/>
      <c r="H332" s="64"/>
      <c r="I332" s="64"/>
      <c r="J332" s="64"/>
      <c r="K332" s="100"/>
      <c r="L332" s="65"/>
      <c r="M332" s="100"/>
      <c r="N332" s="65" t="s">
        <v>2821</v>
      </c>
      <c r="O332" s="61" t="s">
        <v>2833</v>
      </c>
      <c r="P332" s="61" t="s">
        <v>2834</v>
      </c>
      <c r="Q332" s="61">
        <v>0.22</v>
      </c>
      <c r="R332" s="61">
        <v>1985</v>
      </c>
      <c r="S332" s="61" t="s">
        <v>2824</v>
      </c>
      <c r="T332" s="64"/>
      <c r="U332" s="64"/>
      <c r="V332" s="64"/>
      <c r="W332" s="100" t="s">
        <v>2313</v>
      </c>
    </row>
    <row r="333" spans="1:23" ht="30" x14ac:dyDescent="0.25">
      <c r="A333" s="99"/>
      <c r="B333" s="64"/>
      <c r="C333" s="61"/>
      <c r="D333" s="100"/>
      <c r="E333" s="100"/>
      <c r="F333" s="61"/>
      <c r="G333" s="64"/>
      <c r="H333" s="64"/>
      <c r="I333" s="64"/>
      <c r="J333" s="64"/>
      <c r="K333" s="100"/>
      <c r="L333" s="65"/>
      <c r="M333" s="100"/>
      <c r="N333" s="65" t="s">
        <v>2821</v>
      </c>
      <c r="O333" s="61" t="s">
        <v>2835</v>
      </c>
      <c r="P333" s="61" t="s">
        <v>2836</v>
      </c>
      <c r="Q333" s="61">
        <v>0.15</v>
      </c>
      <c r="R333" s="61">
        <v>1982</v>
      </c>
      <c r="S333" s="61" t="s">
        <v>2824</v>
      </c>
      <c r="T333" s="64"/>
      <c r="U333" s="64"/>
      <c r="V333" s="64"/>
      <c r="W333" s="100" t="s">
        <v>2313</v>
      </c>
    </row>
    <row r="334" spans="1:23" ht="45" x14ac:dyDescent="0.25">
      <c r="A334" s="99"/>
      <c r="B334" s="64"/>
      <c r="C334" s="61"/>
      <c r="D334" s="100"/>
      <c r="E334" s="100"/>
      <c r="F334" s="61"/>
      <c r="G334" s="64"/>
      <c r="H334" s="64"/>
      <c r="I334" s="64"/>
      <c r="J334" s="64"/>
      <c r="K334" s="100"/>
      <c r="L334" s="65"/>
      <c r="M334" s="100"/>
      <c r="N334" s="65"/>
      <c r="O334" s="61" t="s">
        <v>2837</v>
      </c>
      <c r="P334" s="61" t="s">
        <v>2836</v>
      </c>
      <c r="Q334" s="61">
        <v>0.05</v>
      </c>
      <c r="R334" s="61">
        <v>1982</v>
      </c>
      <c r="S334" s="61" t="s">
        <v>2405</v>
      </c>
      <c r="T334" s="64"/>
      <c r="U334" s="64"/>
      <c r="V334" s="64"/>
      <c r="W334" s="100" t="s">
        <v>2313</v>
      </c>
    </row>
    <row r="335" spans="1:23" ht="30" x14ac:dyDescent="0.25">
      <c r="A335" s="99"/>
      <c r="B335" s="64"/>
      <c r="C335" s="61"/>
      <c r="D335" s="100"/>
      <c r="E335" s="100"/>
      <c r="F335" s="61"/>
      <c r="G335" s="64"/>
      <c r="H335" s="64"/>
      <c r="I335" s="64"/>
      <c r="J335" s="64"/>
      <c r="K335" s="100"/>
      <c r="L335" s="65"/>
      <c r="M335" s="100"/>
      <c r="N335" s="65" t="s">
        <v>2838</v>
      </c>
      <c r="O335" s="61" t="s">
        <v>2839</v>
      </c>
      <c r="P335" s="61" t="s">
        <v>2832</v>
      </c>
      <c r="Q335" s="61">
        <v>0.2</v>
      </c>
      <c r="R335" s="61">
        <v>1989</v>
      </c>
      <c r="S335" s="61" t="s">
        <v>2763</v>
      </c>
      <c r="T335" s="64" t="s">
        <v>2315</v>
      </c>
      <c r="U335" s="64"/>
      <c r="V335" s="64"/>
      <c r="W335" s="100" t="s">
        <v>2313</v>
      </c>
    </row>
    <row r="336" spans="1:23" ht="30" x14ac:dyDescent="0.25">
      <c r="A336" s="99"/>
      <c r="B336" s="64"/>
      <c r="C336" s="61"/>
      <c r="D336" s="100"/>
      <c r="E336" s="100"/>
      <c r="F336" s="61"/>
      <c r="G336" s="64"/>
      <c r="H336" s="64"/>
      <c r="I336" s="64"/>
      <c r="J336" s="64"/>
      <c r="K336" s="100"/>
      <c r="L336" s="65"/>
      <c r="M336" s="100"/>
      <c r="N336" s="65" t="s">
        <v>2838</v>
      </c>
      <c r="O336" s="61" t="s">
        <v>2840</v>
      </c>
      <c r="P336" s="61" t="s">
        <v>2320</v>
      </c>
      <c r="Q336" s="61">
        <v>0.2</v>
      </c>
      <c r="R336" s="61">
        <v>1986</v>
      </c>
      <c r="S336" s="61" t="s">
        <v>2841</v>
      </c>
      <c r="T336" s="64"/>
      <c r="U336" s="64"/>
      <c r="V336" s="64"/>
      <c r="W336" s="100" t="s">
        <v>2313</v>
      </c>
    </row>
    <row r="337" spans="1:23" x14ac:dyDescent="0.25">
      <c r="A337" s="99"/>
      <c r="B337" s="64"/>
      <c r="C337" s="61"/>
      <c r="D337" s="100"/>
      <c r="E337" s="100"/>
      <c r="F337" s="61"/>
      <c r="G337" s="64"/>
      <c r="H337" s="64"/>
      <c r="I337" s="64"/>
      <c r="J337" s="64"/>
      <c r="K337" s="100"/>
      <c r="L337" s="65"/>
      <c r="M337" s="100"/>
      <c r="N337" s="65" t="s">
        <v>2838</v>
      </c>
      <c r="O337" s="61" t="s">
        <v>2842</v>
      </c>
      <c r="P337" s="61" t="s">
        <v>2320</v>
      </c>
      <c r="Q337" s="61">
        <v>0.14000000000000001</v>
      </c>
      <c r="R337" s="61">
        <v>1989</v>
      </c>
      <c r="S337" s="61" t="s">
        <v>2763</v>
      </c>
      <c r="T337" s="64"/>
      <c r="U337" s="64"/>
      <c r="V337" s="64"/>
      <c r="W337" s="100" t="s">
        <v>2313</v>
      </c>
    </row>
    <row r="338" spans="1:23" ht="30" x14ac:dyDescent="0.25">
      <c r="A338" s="99"/>
      <c r="B338" s="64"/>
      <c r="C338" s="61"/>
      <c r="D338" s="100"/>
      <c r="E338" s="100"/>
      <c r="F338" s="100"/>
      <c r="G338" s="64"/>
      <c r="H338" s="64"/>
      <c r="I338" s="64"/>
      <c r="J338" s="64"/>
      <c r="K338" s="100"/>
      <c r="L338" s="65"/>
      <c r="M338" s="100"/>
      <c r="N338" s="65" t="s">
        <v>2843</v>
      </c>
      <c r="O338" s="61" t="s">
        <v>2844</v>
      </c>
      <c r="P338" s="61" t="s">
        <v>2845</v>
      </c>
      <c r="Q338" s="61">
        <v>0.12</v>
      </c>
      <c r="R338" s="107">
        <v>40634</v>
      </c>
      <c r="S338" s="61" t="s">
        <v>2497</v>
      </c>
      <c r="T338" s="64"/>
      <c r="U338" s="64"/>
      <c r="V338" s="64"/>
      <c r="W338" s="100" t="s">
        <v>2313</v>
      </c>
    </row>
    <row r="339" spans="1:23" x14ac:dyDescent="0.25">
      <c r="A339" s="99"/>
      <c r="B339" s="64"/>
      <c r="C339" s="61"/>
      <c r="D339" s="100"/>
      <c r="E339" s="100"/>
      <c r="F339" s="100"/>
      <c r="G339" s="64"/>
      <c r="H339" s="64"/>
      <c r="I339" s="64"/>
      <c r="J339" s="64"/>
      <c r="K339" s="100"/>
      <c r="L339" s="65"/>
      <c r="M339" s="100"/>
      <c r="N339" s="65"/>
      <c r="O339" s="61"/>
      <c r="P339" s="61"/>
      <c r="Q339" s="61"/>
      <c r="R339" s="61"/>
      <c r="S339" s="61"/>
      <c r="T339" s="64"/>
      <c r="U339" s="64"/>
      <c r="V339" s="64"/>
      <c r="W339" s="64"/>
    </row>
    <row r="340" spans="1:23" x14ac:dyDescent="0.25">
      <c r="A340" s="99"/>
      <c r="B340" s="64"/>
      <c r="C340" s="61"/>
      <c r="D340" s="100"/>
      <c r="E340" s="100"/>
      <c r="F340" s="100"/>
      <c r="G340" s="64"/>
      <c r="H340" s="64"/>
      <c r="I340" s="64"/>
      <c r="J340" s="64"/>
      <c r="K340" s="100"/>
      <c r="L340" s="100"/>
      <c r="M340" s="100"/>
      <c r="N340" s="65"/>
      <c r="O340" s="61"/>
      <c r="P340" s="61"/>
      <c r="Q340" s="61"/>
      <c r="R340" s="61"/>
      <c r="S340" s="61"/>
      <c r="T340" s="64"/>
      <c r="U340" s="64"/>
      <c r="V340" s="64"/>
      <c r="W340" s="64"/>
    </row>
    <row r="341" spans="1:23" ht="30" x14ac:dyDescent="0.25">
      <c r="A341" s="99"/>
      <c r="B341" s="65" t="s">
        <v>2447</v>
      </c>
      <c r="C341" s="61" t="s">
        <v>2846</v>
      </c>
      <c r="D341" s="100">
        <v>0.43</v>
      </c>
      <c r="E341" s="100">
        <v>1979</v>
      </c>
      <c r="F341" s="61" t="s">
        <v>2335</v>
      </c>
      <c r="G341" s="64"/>
      <c r="H341" s="64"/>
      <c r="I341" s="64"/>
      <c r="J341" s="64"/>
      <c r="K341" s="66" t="s">
        <v>2847</v>
      </c>
      <c r="L341" s="65" t="s">
        <v>2848</v>
      </c>
      <c r="M341" s="61" t="s">
        <v>2849</v>
      </c>
      <c r="N341" s="65" t="s">
        <v>2850</v>
      </c>
      <c r="O341" s="61" t="s">
        <v>2851</v>
      </c>
      <c r="P341" s="61" t="s">
        <v>2852</v>
      </c>
      <c r="Q341" s="61">
        <v>7.0000000000000007E-2</v>
      </c>
      <c r="R341" s="61">
        <v>2000</v>
      </c>
      <c r="S341" s="61" t="s">
        <v>2544</v>
      </c>
      <c r="T341" s="64"/>
      <c r="U341" s="64"/>
      <c r="V341" s="64"/>
      <c r="W341" s="100" t="s">
        <v>2313</v>
      </c>
    </row>
    <row r="342" spans="1:23" ht="30" x14ac:dyDescent="0.25">
      <c r="A342" s="99"/>
      <c r="B342" s="64"/>
      <c r="C342" s="61"/>
      <c r="D342" s="100"/>
      <c r="E342" s="100"/>
      <c r="F342" s="61"/>
      <c r="G342" s="64"/>
      <c r="H342" s="64"/>
      <c r="I342" s="64"/>
      <c r="J342" s="64"/>
      <c r="K342" s="100"/>
      <c r="L342" s="65"/>
      <c r="M342" s="61"/>
      <c r="N342" s="65" t="s">
        <v>2850</v>
      </c>
      <c r="O342" s="61" t="s">
        <v>2853</v>
      </c>
      <c r="P342" s="61" t="s">
        <v>2854</v>
      </c>
      <c r="Q342" s="61">
        <v>0.06</v>
      </c>
      <c r="R342" s="61">
        <v>1981</v>
      </c>
      <c r="S342" s="61" t="s">
        <v>2841</v>
      </c>
      <c r="T342" s="64"/>
      <c r="U342" s="64"/>
      <c r="V342" s="64"/>
      <c r="W342" s="100" t="s">
        <v>2313</v>
      </c>
    </row>
    <row r="343" spans="1:23" ht="30" x14ac:dyDescent="0.25">
      <c r="A343" s="99"/>
      <c r="B343" s="64"/>
      <c r="C343" s="61"/>
      <c r="D343" s="100"/>
      <c r="E343" s="100"/>
      <c r="F343" s="61"/>
      <c r="G343" s="64"/>
      <c r="H343" s="64"/>
      <c r="I343" s="64"/>
      <c r="J343" s="64"/>
      <c r="K343" s="100"/>
      <c r="L343" s="65"/>
      <c r="M343" s="61"/>
      <c r="N343" s="65" t="s">
        <v>2850</v>
      </c>
      <c r="O343" s="61" t="s">
        <v>2855</v>
      </c>
      <c r="P343" s="61" t="s">
        <v>2320</v>
      </c>
      <c r="Q343" s="61">
        <v>0.02</v>
      </c>
      <c r="R343" s="61">
        <v>1983</v>
      </c>
      <c r="S343" s="61" t="s">
        <v>2856</v>
      </c>
      <c r="T343" s="64"/>
      <c r="U343" s="64"/>
      <c r="V343" s="64"/>
      <c r="W343" s="100" t="s">
        <v>2313</v>
      </c>
    </row>
    <row r="344" spans="1:23" ht="30" x14ac:dyDescent="0.25">
      <c r="A344" s="99"/>
      <c r="B344" s="64"/>
      <c r="C344" s="61"/>
      <c r="D344" s="100"/>
      <c r="E344" s="100"/>
      <c r="F344" s="61"/>
      <c r="G344" s="64"/>
      <c r="H344" s="64"/>
      <c r="I344" s="64"/>
      <c r="J344" s="64"/>
      <c r="K344" s="100"/>
      <c r="L344" s="65"/>
      <c r="M344" s="61"/>
      <c r="N344" s="65" t="s">
        <v>2857</v>
      </c>
      <c r="O344" s="61" t="s">
        <v>2858</v>
      </c>
      <c r="P344" s="61" t="s">
        <v>2320</v>
      </c>
      <c r="Q344" s="61">
        <v>3.4000000000000002E-2</v>
      </c>
      <c r="R344" s="61">
        <v>1983</v>
      </c>
      <c r="S344" s="61" t="s">
        <v>2367</v>
      </c>
      <c r="T344" s="64"/>
      <c r="U344" s="64"/>
      <c r="V344" s="64"/>
      <c r="W344" s="100" t="s">
        <v>2313</v>
      </c>
    </row>
    <row r="345" spans="1:23" ht="30" x14ac:dyDescent="0.25">
      <c r="A345" s="99"/>
      <c r="B345" s="64"/>
      <c r="C345" s="61"/>
      <c r="D345" s="100"/>
      <c r="E345" s="100"/>
      <c r="F345" s="61"/>
      <c r="G345" s="64"/>
      <c r="H345" s="64"/>
      <c r="I345" s="64"/>
      <c r="J345" s="64"/>
      <c r="K345" s="100"/>
      <c r="L345" s="65"/>
      <c r="M345" s="61"/>
      <c r="N345" s="65" t="s">
        <v>2850</v>
      </c>
      <c r="O345" s="61" t="s">
        <v>2859</v>
      </c>
      <c r="P345" s="61" t="s">
        <v>2860</v>
      </c>
      <c r="Q345" s="61">
        <v>7.0000000000000007E-2</v>
      </c>
      <c r="R345" s="61">
        <v>1985</v>
      </c>
      <c r="S345" s="61" t="s">
        <v>2856</v>
      </c>
      <c r="T345" s="64"/>
      <c r="U345" s="64"/>
      <c r="V345" s="64"/>
      <c r="W345" s="100" t="s">
        <v>2313</v>
      </c>
    </row>
    <row r="346" spans="1:23" ht="30" x14ac:dyDescent="0.25">
      <c r="A346" s="99"/>
      <c r="B346" s="64"/>
      <c r="C346" s="61"/>
      <c r="D346" s="100"/>
      <c r="E346" s="100"/>
      <c r="F346" s="61"/>
      <c r="G346" s="64"/>
      <c r="H346" s="64"/>
      <c r="I346" s="64"/>
      <c r="J346" s="64"/>
      <c r="K346" s="100"/>
      <c r="L346" s="65"/>
      <c r="M346" s="61"/>
      <c r="N346" s="65" t="s">
        <v>2850</v>
      </c>
      <c r="O346" s="61" t="s">
        <v>2861</v>
      </c>
      <c r="P346" s="61" t="s">
        <v>2860</v>
      </c>
      <c r="Q346" s="61">
        <v>0.12</v>
      </c>
      <c r="R346" s="61">
        <v>1985</v>
      </c>
      <c r="S346" s="61" t="s">
        <v>2856</v>
      </c>
      <c r="T346" s="64"/>
      <c r="U346" s="64"/>
      <c r="V346" s="64"/>
      <c r="W346" s="100" t="s">
        <v>2313</v>
      </c>
    </row>
    <row r="347" spans="1:23" x14ac:dyDescent="0.25">
      <c r="A347" s="99"/>
      <c r="B347" s="64"/>
      <c r="C347" s="61"/>
      <c r="D347" s="100"/>
      <c r="E347" s="100"/>
      <c r="F347" s="61"/>
      <c r="G347" s="64"/>
      <c r="H347" s="64"/>
      <c r="I347" s="64"/>
      <c r="J347" s="64"/>
      <c r="K347" s="100"/>
      <c r="L347" s="65"/>
      <c r="M347" s="61"/>
      <c r="N347" s="65" t="s">
        <v>2850</v>
      </c>
      <c r="O347" s="61" t="s">
        <v>2862</v>
      </c>
      <c r="P347" s="61" t="s">
        <v>2320</v>
      </c>
      <c r="Q347" s="61">
        <v>0.2</v>
      </c>
      <c r="R347" s="61">
        <v>1985</v>
      </c>
      <c r="S347" s="61" t="s">
        <v>2824</v>
      </c>
      <c r="T347" s="64"/>
      <c r="U347" s="64"/>
      <c r="V347" s="64"/>
      <c r="W347" s="100" t="s">
        <v>2313</v>
      </c>
    </row>
    <row r="348" spans="1:23" ht="30" x14ac:dyDescent="0.25">
      <c r="A348" s="99"/>
      <c r="B348" s="64"/>
      <c r="C348" s="61"/>
      <c r="D348" s="100"/>
      <c r="E348" s="100"/>
      <c r="F348" s="61"/>
      <c r="G348" s="64"/>
      <c r="H348" s="64"/>
      <c r="I348" s="64"/>
      <c r="J348" s="64"/>
      <c r="K348" s="100"/>
      <c r="L348" s="65"/>
      <c r="M348" s="61"/>
      <c r="N348" s="65" t="s">
        <v>2863</v>
      </c>
      <c r="O348" s="61" t="s">
        <v>2864</v>
      </c>
      <c r="P348" s="61" t="s">
        <v>2852</v>
      </c>
      <c r="Q348" s="61">
        <v>0.11</v>
      </c>
      <c r="R348" s="61">
        <v>1982</v>
      </c>
      <c r="S348" s="61" t="s">
        <v>2638</v>
      </c>
      <c r="T348" s="64"/>
      <c r="U348" s="64"/>
      <c r="V348" s="64"/>
      <c r="W348" s="100" t="s">
        <v>2313</v>
      </c>
    </row>
    <row r="349" spans="1:23" ht="30" x14ac:dyDescent="0.25">
      <c r="A349" s="99"/>
      <c r="B349" s="64"/>
      <c r="C349" s="61"/>
      <c r="D349" s="100"/>
      <c r="E349" s="100"/>
      <c r="F349" s="61"/>
      <c r="G349" s="64"/>
      <c r="H349" s="64"/>
      <c r="I349" s="64"/>
      <c r="J349" s="64"/>
      <c r="K349" s="100"/>
      <c r="L349" s="65"/>
      <c r="M349" s="61"/>
      <c r="N349" s="65" t="s">
        <v>2863</v>
      </c>
      <c r="O349" s="61" t="s">
        <v>2865</v>
      </c>
      <c r="P349" s="61" t="s">
        <v>2866</v>
      </c>
      <c r="Q349" s="61">
        <v>0.11</v>
      </c>
      <c r="R349" s="61">
        <v>1990</v>
      </c>
      <c r="S349" s="61" t="s">
        <v>2867</v>
      </c>
      <c r="T349" s="64"/>
      <c r="U349" s="64"/>
      <c r="V349" s="64"/>
      <c r="W349" s="100" t="s">
        <v>2313</v>
      </c>
    </row>
    <row r="350" spans="1:23" ht="30" x14ac:dyDescent="0.25">
      <c r="A350" s="99"/>
      <c r="B350" s="64"/>
      <c r="C350" s="61"/>
      <c r="D350" s="100"/>
      <c r="E350" s="100"/>
      <c r="F350" s="61"/>
      <c r="G350" s="64"/>
      <c r="H350" s="64"/>
      <c r="I350" s="64"/>
      <c r="J350" s="64"/>
      <c r="K350" s="100"/>
      <c r="L350" s="65"/>
      <c r="M350" s="61"/>
      <c r="N350" s="65" t="s">
        <v>2863</v>
      </c>
      <c r="O350" s="61" t="s">
        <v>2865</v>
      </c>
      <c r="P350" s="61" t="s">
        <v>2866</v>
      </c>
      <c r="Q350" s="61">
        <v>0.11</v>
      </c>
      <c r="R350" s="61">
        <v>1990</v>
      </c>
      <c r="S350" s="61" t="s">
        <v>2868</v>
      </c>
      <c r="T350" s="64"/>
      <c r="U350" s="64"/>
      <c r="V350" s="64"/>
      <c r="W350" s="100" t="s">
        <v>2313</v>
      </c>
    </row>
    <row r="351" spans="1:23" ht="30" x14ac:dyDescent="0.25">
      <c r="A351" s="99"/>
      <c r="B351" s="64"/>
      <c r="C351" s="61"/>
      <c r="D351" s="100"/>
      <c r="E351" s="100"/>
      <c r="F351" s="61"/>
      <c r="G351" s="64"/>
      <c r="H351" s="64"/>
      <c r="I351" s="64"/>
      <c r="J351" s="64"/>
      <c r="K351" s="100"/>
      <c r="L351" s="65"/>
      <c r="M351" s="61"/>
      <c r="N351" s="65" t="s">
        <v>2863</v>
      </c>
      <c r="O351" s="61" t="s">
        <v>2869</v>
      </c>
      <c r="P351" s="61" t="s">
        <v>2870</v>
      </c>
      <c r="Q351" s="61">
        <v>0.12</v>
      </c>
      <c r="R351" s="61">
        <v>2000</v>
      </c>
      <c r="S351" s="61" t="s">
        <v>2419</v>
      </c>
      <c r="T351" s="64"/>
      <c r="U351" s="64"/>
      <c r="V351" s="64"/>
      <c r="W351" s="100" t="s">
        <v>2313</v>
      </c>
    </row>
    <row r="352" spans="1:23" ht="30" x14ac:dyDescent="0.25">
      <c r="A352" s="99"/>
      <c r="B352" s="64"/>
      <c r="C352" s="61"/>
      <c r="D352" s="100"/>
      <c r="E352" s="100"/>
      <c r="F352" s="61"/>
      <c r="G352" s="64"/>
      <c r="H352" s="64"/>
      <c r="I352" s="64"/>
      <c r="J352" s="64"/>
      <c r="K352" s="100"/>
      <c r="L352" s="65"/>
      <c r="M352" s="61"/>
      <c r="N352" s="65"/>
      <c r="O352" s="61" t="s">
        <v>2871</v>
      </c>
      <c r="P352" s="61" t="s">
        <v>2872</v>
      </c>
      <c r="Q352" s="61">
        <v>0.02</v>
      </c>
      <c r="R352" s="61">
        <v>1990</v>
      </c>
      <c r="S352" s="61" t="s">
        <v>2419</v>
      </c>
      <c r="T352" s="64"/>
      <c r="U352" s="64"/>
      <c r="V352" s="64"/>
      <c r="W352" s="100" t="s">
        <v>2313</v>
      </c>
    </row>
    <row r="353" spans="1:23" x14ac:dyDescent="0.25">
      <c r="A353" s="99"/>
      <c r="B353" s="64"/>
      <c r="C353" s="64"/>
      <c r="D353" s="100"/>
      <c r="E353" s="100"/>
      <c r="F353" s="100"/>
      <c r="G353" s="64"/>
      <c r="H353" s="64"/>
      <c r="I353" s="64"/>
      <c r="J353" s="64"/>
      <c r="K353" s="64"/>
      <c r="L353" s="106"/>
      <c r="M353" s="64"/>
      <c r="N353" s="65" t="s">
        <v>2863</v>
      </c>
      <c r="O353" s="61" t="s">
        <v>2873</v>
      </c>
      <c r="P353" s="61" t="s">
        <v>2320</v>
      </c>
      <c r="Q353" s="61">
        <v>7.0000000000000007E-2</v>
      </c>
      <c r="R353" s="61">
        <v>2000</v>
      </c>
      <c r="S353" s="61" t="s">
        <v>2874</v>
      </c>
      <c r="T353" s="64"/>
      <c r="U353" s="64"/>
      <c r="V353" s="64"/>
      <c r="W353" s="100" t="s">
        <v>2313</v>
      </c>
    </row>
    <row r="354" spans="1:23" x14ac:dyDescent="0.25">
      <c r="A354" s="99"/>
      <c r="B354" s="64"/>
      <c r="C354" s="64"/>
      <c r="D354" s="100"/>
      <c r="E354" s="100"/>
      <c r="F354" s="100"/>
      <c r="G354" s="64"/>
      <c r="H354" s="64"/>
      <c r="I354" s="64"/>
      <c r="J354" s="64"/>
      <c r="K354" s="64"/>
      <c r="L354" s="106"/>
      <c r="M354" s="64"/>
      <c r="N354" s="65"/>
      <c r="O354" s="61" t="s">
        <v>2875</v>
      </c>
      <c r="P354" s="61" t="s">
        <v>2320</v>
      </c>
      <c r="Q354" s="61">
        <v>0.02</v>
      </c>
      <c r="R354" s="61">
        <v>1985</v>
      </c>
      <c r="S354" s="61" t="s">
        <v>2824</v>
      </c>
      <c r="T354" s="64"/>
      <c r="U354" s="64"/>
      <c r="V354" s="64"/>
      <c r="W354" s="100" t="s">
        <v>2313</v>
      </c>
    </row>
    <row r="355" spans="1:23" ht="30" x14ac:dyDescent="0.25">
      <c r="A355" s="99"/>
      <c r="B355" s="64"/>
      <c r="C355" s="64"/>
      <c r="D355" s="100"/>
      <c r="E355" s="100"/>
      <c r="F355" s="100"/>
      <c r="G355" s="64"/>
      <c r="H355" s="64"/>
      <c r="I355" s="64"/>
      <c r="J355" s="64"/>
      <c r="K355" s="64"/>
      <c r="L355" s="106"/>
      <c r="M355" s="64"/>
      <c r="N355" s="65" t="s">
        <v>2857</v>
      </c>
      <c r="O355" s="61" t="s">
        <v>2876</v>
      </c>
      <c r="P355" s="61" t="s">
        <v>2320</v>
      </c>
      <c r="Q355" s="61">
        <v>0.18</v>
      </c>
      <c r="R355" s="61">
        <v>1985</v>
      </c>
      <c r="S355" s="61" t="s">
        <v>2824</v>
      </c>
      <c r="T355" s="64"/>
      <c r="U355" s="64"/>
      <c r="V355" s="64"/>
      <c r="W355" s="100" t="s">
        <v>2313</v>
      </c>
    </row>
    <row r="356" spans="1:23" ht="30" x14ac:dyDescent="0.25">
      <c r="A356" s="99"/>
      <c r="B356" s="64"/>
      <c r="C356" s="64"/>
      <c r="D356" s="100"/>
      <c r="E356" s="100"/>
      <c r="F356" s="100"/>
      <c r="G356" s="64"/>
      <c r="H356" s="64"/>
      <c r="I356" s="64"/>
      <c r="J356" s="64"/>
      <c r="K356" s="64"/>
      <c r="L356" s="106"/>
      <c r="M356" s="64"/>
      <c r="N356" s="65" t="s">
        <v>2857</v>
      </c>
      <c r="O356" s="61" t="s">
        <v>2877</v>
      </c>
      <c r="P356" s="61" t="s">
        <v>2320</v>
      </c>
      <c r="Q356" s="61">
        <v>7.0000000000000007E-2</v>
      </c>
      <c r="R356" s="61">
        <v>1982</v>
      </c>
      <c r="S356" s="61" t="s">
        <v>2841</v>
      </c>
      <c r="T356" s="64"/>
      <c r="U356" s="64"/>
      <c r="V356" s="64"/>
      <c r="W356" s="100" t="s">
        <v>2313</v>
      </c>
    </row>
    <row r="357" spans="1:23" ht="30" x14ac:dyDescent="0.25">
      <c r="A357" s="99"/>
      <c r="B357" s="64"/>
      <c r="C357" s="64"/>
      <c r="D357" s="100"/>
      <c r="E357" s="100"/>
      <c r="F357" s="100"/>
      <c r="G357" s="64"/>
      <c r="H357" s="64"/>
      <c r="I357" s="64"/>
      <c r="J357" s="64"/>
      <c r="K357" s="64"/>
      <c r="L357" s="106"/>
      <c r="M357" s="64"/>
      <c r="N357" s="65"/>
      <c r="O357" s="61" t="s">
        <v>2878</v>
      </c>
      <c r="P357" s="61" t="s">
        <v>2879</v>
      </c>
      <c r="Q357" s="61">
        <v>0.15</v>
      </c>
      <c r="R357" s="61">
        <v>1981</v>
      </c>
      <c r="S357" s="61" t="s">
        <v>2880</v>
      </c>
      <c r="T357" s="64"/>
      <c r="U357" s="64"/>
      <c r="V357" s="64"/>
      <c r="W357" s="100" t="s">
        <v>2313</v>
      </c>
    </row>
    <row r="358" spans="1:23" ht="30" x14ac:dyDescent="0.25">
      <c r="A358" s="99"/>
      <c r="B358" s="64"/>
      <c r="C358" s="64"/>
      <c r="D358" s="100"/>
      <c r="E358" s="100"/>
      <c r="F358" s="100"/>
      <c r="G358" s="64"/>
      <c r="H358" s="64"/>
      <c r="I358" s="64"/>
      <c r="J358" s="64"/>
      <c r="K358" s="64"/>
      <c r="L358" s="106"/>
      <c r="M358" s="64"/>
      <c r="N358" s="65"/>
      <c r="O358" s="61" t="s">
        <v>2878</v>
      </c>
      <c r="P358" s="61" t="s">
        <v>2879</v>
      </c>
      <c r="Q358" s="61">
        <v>0.15</v>
      </c>
      <c r="R358" s="61">
        <v>2001</v>
      </c>
      <c r="S358" s="61" t="s">
        <v>2335</v>
      </c>
      <c r="T358" s="64"/>
      <c r="U358" s="64"/>
      <c r="V358" s="64"/>
      <c r="W358" s="100" t="s">
        <v>2313</v>
      </c>
    </row>
    <row r="359" spans="1:23" ht="45" x14ac:dyDescent="0.25">
      <c r="A359" s="99"/>
      <c r="B359" s="64"/>
      <c r="C359" s="64"/>
      <c r="D359" s="100"/>
      <c r="E359" s="100"/>
      <c r="F359" s="100"/>
      <c r="G359" s="64"/>
      <c r="H359" s="64"/>
      <c r="I359" s="64"/>
      <c r="J359" s="64"/>
      <c r="K359" s="64"/>
      <c r="L359" s="106"/>
      <c r="M359" s="64"/>
      <c r="N359" s="65" t="s">
        <v>2309</v>
      </c>
      <c r="O359" s="61" t="s">
        <v>2881</v>
      </c>
      <c r="P359" s="61" t="s">
        <v>2882</v>
      </c>
      <c r="Q359" s="61">
        <v>0.4073</v>
      </c>
      <c r="R359" s="61"/>
      <c r="S359" s="61" t="s">
        <v>2314</v>
      </c>
      <c r="T359" s="100">
        <v>15</v>
      </c>
      <c r="U359" s="64"/>
      <c r="V359" s="100">
        <f>T359</f>
        <v>15</v>
      </c>
      <c r="W359" s="100" t="s">
        <v>2313</v>
      </c>
    </row>
    <row r="360" spans="1:23" ht="30" x14ac:dyDescent="0.25">
      <c r="A360" s="99"/>
      <c r="B360" s="64"/>
      <c r="C360" s="64"/>
      <c r="D360" s="100"/>
      <c r="E360" s="100"/>
      <c r="F360" s="100"/>
      <c r="G360" s="64"/>
      <c r="H360" s="64"/>
      <c r="I360" s="64"/>
      <c r="J360" s="64"/>
      <c r="K360" s="64"/>
      <c r="L360" s="106"/>
      <c r="M360" s="64"/>
      <c r="N360" s="65" t="s">
        <v>2309</v>
      </c>
      <c r="O360" s="61" t="s">
        <v>2883</v>
      </c>
      <c r="P360" s="61" t="s">
        <v>2884</v>
      </c>
      <c r="Q360" s="61">
        <v>0.17180000000000001</v>
      </c>
      <c r="R360" s="61"/>
      <c r="S360" s="61" t="s">
        <v>2314</v>
      </c>
      <c r="T360" s="100">
        <v>6</v>
      </c>
      <c r="U360" s="64"/>
      <c r="V360" s="100">
        <f t="shared" ref="V360:V364" si="2">T360</f>
        <v>6</v>
      </c>
      <c r="W360" s="100" t="s">
        <v>2313</v>
      </c>
    </row>
    <row r="361" spans="1:23" ht="45" x14ac:dyDescent="0.25">
      <c r="A361" s="99"/>
      <c r="B361" s="64"/>
      <c r="C361" s="64"/>
      <c r="D361" s="100"/>
      <c r="E361" s="100"/>
      <c r="F361" s="100"/>
      <c r="G361" s="64"/>
      <c r="H361" s="64"/>
      <c r="I361" s="64"/>
      <c r="J361" s="64"/>
      <c r="K361" s="64"/>
      <c r="L361" s="106"/>
      <c r="M361" s="64"/>
      <c r="N361" s="65" t="s">
        <v>2309</v>
      </c>
      <c r="O361" s="61" t="s">
        <v>2885</v>
      </c>
      <c r="P361" s="61" t="s">
        <v>1081</v>
      </c>
      <c r="Q361" s="61">
        <v>0.51839999999999997</v>
      </c>
      <c r="R361" s="61"/>
      <c r="S361" s="61" t="s">
        <v>2314</v>
      </c>
      <c r="T361" s="100">
        <v>19</v>
      </c>
      <c r="U361" s="64"/>
      <c r="V361" s="100">
        <f t="shared" si="2"/>
        <v>19</v>
      </c>
      <c r="W361" s="100" t="s">
        <v>2313</v>
      </c>
    </row>
    <row r="362" spans="1:23" ht="30" x14ac:dyDescent="0.25">
      <c r="A362" s="99"/>
      <c r="B362" s="64"/>
      <c r="C362" s="64"/>
      <c r="D362" s="100"/>
      <c r="E362" s="100"/>
      <c r="F362" s="100"/>
      <c r="G362" s="64"/>
      <c r="H362" s="64"/>
      <c r="I362" s="64"/>
      <c r="J362" s="64"/>
      <c r="K362" s="64"/>
      <c r="L362" s="106"/>
      <c r="M362" s="64"/>
      <c r="N362" s="65" t="s">
        <v>2309</v>
      </c>
      <c r="O362" s="61" t="s">
        <v>2886</v>
      </c>
      <c r="P362" s="61" t="s">
        <v>2887</v>
      </c>
      <c r="Q362" s="61">
        <v>0.1656</v>
      </c>
      <c r="R362" s="61"/>
      <c r="S362" s="61" t="s">
        <v>2384</v>
      </c>
      <c r="T362" s="100">
        <v>4</v>
      </c>
      <c r="U362" s="64"/>
      <c r="V362" s="100">
        <f t="shared" si="2"/>
        <v>4</v>
      </c>
      <c r="W362" s="100" t="s">
        <v>2313</v>
      </c>
    </row>
    <row r="363" spans="1:23" ht="45" x14ac:dyDescent="0.25">
      <c r="A363" s="99"/>
      <c r="B363" s="64"/>
      <c r="C363" s="64"/>
      <c r="D363" s="100"/>
      <c r="E363" s="100"/>
      <c r="F363" s="100"/>
      <c r="G363" s="64"/>
      <c r="H363" s="64"/>
      <c r="I363" s="64"/>
      <c r="J363" s="64"/>
      <c r="K363" s="64"/>
      <c r="L363" s="106"/>
      <c r="M363" s="64"/>
      <c r="N363" s="65" t="s">
        <v>2309</v>
      </c>
      <c r="O363" s="61" t="s">
        <v>2888</v>
      </c>
      <c r="P363" s="61" t="s">
        <v>2889</v>
      </c>
      <c r="Q363" s="61">
        <v>0.27400000000000002</v>
      </c>
      <c r="R363" s="61"/>
      <c r="S363" s="61" t="s">
        <v>2384</v>
      </c>
      <c r="T363" s="100">
        <v>8</v>
      </c>
      <c r="U363" s="64"/>
      <c r="V363" s="100">
        <f t="shared" si="2"/>
        <v>8</v>
      </c>
      <c r="W363" s="100" t="s">
        <v>2313</v>
      </c>
    </row>
    <row r="364" spans="1:23" ht="30" x14ac:dyDescent="0.25">
      <c r="A364" s="99"/>
      <c r="B364" s="64"/>
      <c r="C364" s="64"/>
      <c r="D364" s="100"/>
      <c r="E364" s="100"/>
      <c r="F364" s="100"/>
      <c r="G364" s="64"/>
      <c r="H364" s="64"/>
      <c r="I364" s="64"/>
      <c r="J364" s="64"/>
      <c r="K364" s="64"/>
      <c r="L364" s="106"/>
      <c r="M364" s="64"/>
      <c r="N364" s="65" t="s">
        <v>2309</v>
      </c>
      <c r="O364" s="61" t="s">
        <v>2890</v>
      </c>
      <c r="P364" s="61" t="s">
        <v>2726</v>
      </c>
      <c r="Q364" s="61">
        <v>0.36399999999999999</v>
      </c>
      <c r="R364" s="61"/>
      <c r="S364" s="61" t="s">
        <v>2314</v>
      </c>
      <c r="T364" s="100">
        <v>10</v>
      </c>
      <c r="U364" s="64"/>
      <c r="V364" s="100">
        <f t="shared" si="2"/>
        <v>10</v>
      </c>
      <c r="W364" s="100" t="s">
        <v>2313</v>
      </c>
    </row>
    <row r="365" spans="1:23" x14ac:dyDescent="0.25">
      <c r="A365" s="99"/>
      <c r="B365" s="64"/>
      <c r="C365" s="64"/>
      <c r="D365" s="100"/>
      <c r="E365" s="100"/>
      <c r="F365" s="100"/>
      <c r="G365" s="64"/>
      <c r="H365" s="64"/>
      <c r="I365" s="64"/>
      <c r="J365" s="64"/>
      <c r="K365" s="64"/>
      <c r="L365" s="106"/>
      <c r="M365" s="64"/>
      <c r="N365" s="65"/>
      <c r="O365" s="61"/>
      <c r="P365" s="61"/>
      <c r="Q365" s="61"/>
      <c r="R365" s="61"/>
      <c r="S365" s="61"/>
      <c r="T365" s="64"/>
      <c r="U365" s="64"/>
      <c r="V365" s="64"/>
      <c r="W365" s="100"/>
    </row>
    <row r="366" spans="1:23" x14ac:dyDescent="0.25">
      <c r="A366" s="99"/>
      <c r="B366" s="64"/>
      <c r="C366" s="64"/>
      <c r="D366" s="100"/>
      <c r="E366" s="100"/>
      <c r="F366" s="100"/>
      <c r="G366" s="64"/>
      <c r="H366" s="64"/>
      <c r="I366" s="64"/>
      <c r="J366" s="64"/>
      <c r="K366" s="64"/>
      <c r="L366" s="106"/>
      <c r="M366" s="64"/>
      <c r="N366" s="65"/>
      <c r="O366" s="61"/>
      <c r="P366" s="61"/>
      <c r="Q366" s="61"/>
      <c r="R366" s="61"/>
      <c r="S366" s="61"/>
      <c r="T366" s="64"/>
      <c r="U366" s="64"/>
      <c r="V366" s="64"/>
      <c r="W366" s="64"/>
    </row>
    <row r="367" spans="1:23" ht="30" x14ac:dyDescent="0.25">
      <c r="A367" s="99"/>
      <c r="B367" s="65" t="s">
        <v>2409</v>
      </c>
      <c r="C367" s="61" t="s">
        <v>2891</v>
      </c>
      <c r="D367" s="61">
        <v>0.42</v>
      </c>
      <c r="E367" s="61">
        <v>1970</v>
      </c>
      <c r="F367" s="61" t="s">
        <v>2335</v>
      </c>
      <c r="G367" s="64"/>
      <c r="H367" s="64"/>
      <c r="I367" s="64"/>
      <c r="J367" s="64"/>
      <c r="K367" s="66" t="s">
        <v>2892</v>
      </c>
      <c r="L367" s="65" t="s">
        <v>2893</v>
      </c>
      <c r="M367" s="100" t="s">
        <v>246</v>
      </c>
      <c r="N367" s="65" t="s">
        <v>2894</v>
      </c>
      <c r="O367" s="61" t="s">
        <v>2895</v>
      </c>
      <c r="P367" s="61" t="s">
        <v>2896</v>
      </c>
      <c r="Q367" s="61">
        <v>0.12</v>
      </c>
      <c r="R367" s="61">
        <v>1985</v>
      </c>
      <c r="S367" s="61" t="s">
        <v>2897</v>
      </c>
      <c r="T367" s="64"/>
      <c r="U367" s="64"/>
      <c r="V367" s="64"/>
      <c r="W367" s="100" t="s">
        <v>2313</v>
      </c>
    </row>
    <row r="368" spans="1:23" ht="30" x14ac:dyDescent="0.25">
      <c r="A368" s="99"/>
      <c r="B368" s="64"/>
      <c r="C368" s="61"/>
      <c r="D368" s="61"/>
      <c r="E368" s="61"/>
      <c r="F368" s="61"/>
      <c r="G368" s="64"/>
      <c r="H368" s="64"/>
      <c r="I368" s="64"/>
      <c r="J368" s="64"/>
      <c r="K368" s="100"/>
      <c r="L368" s="65"/>
      <c r="M368" s="100"/>
      <c r="N368" s="65" t="s">
        <v>2894</v>
      </c>
      <c r="O368" s="61" t="s">
        <v>2895</v>
      </c>
      <c r="P368" s="61" t="s">
        <v>2896</v>
      </c>
      <c r="Q368" s="61">
        <v>0.12</v>
      </c>
      <c r="R368" s="61">
        <v>1985</v>
      </c>
      <c r="S368" s="61" t="s">
        <v>2897</v>
      </c>
      <c r="T368" s="64"/>
      <c r="U368" s="64"/>
      <c r="V368" s="64"/>
      <c r="W368" s="100" t="s">
        <v>2313</v>
      </c>
    </row>
    <row r="369" spans="1:23" ht="30" x14ac:dyDescent="0.25">
      <c r="A369" s="99"/>
      <c r="B369" s="64"/>
      <c r="C369" s="61"/>
      <c r="D369" s="61"/>
      <c r="E369" s="61"/>
      <c r="F369" s="61"/>
      <c r="G369" s="64"/>
      <c r="H369" s="64"/>
      <c r="I369" s="64"/>
      <c r="J369" s="64"/>
      <c r="K369" s="100"/>
      <c r="L369" s="65"/>
      <c r="M369" s="100"/>
      <c r="N369" s="65" t="s">
        <v>2894</v>
      </c>
      <c r="O369" s="61" t="s">
        <v>2895</v>
      </c>
      <c r="P369" s="61" t="s">
        <v>2896</v>
      </c>
      <c r="Q369" s="61">
        <v>0.12</v>
      </c>
      <c r="R369" s="61">
        <v>1985</v>
      </c>
      <c r="S369" s="61" t="s">
        <v>2897</v>
      </c>
      <c r="T369" s="64"/>
      <c r="U369" s="64"/>
      <c r="V369" s="64"/>
      <c r="W369" s="100" t="s">
        <v>2313</v>
      </c>
    </row>
    <row r="370" spans="1:23" ht="30" x14ac:dyDescent="0.25">
      <c r="A370" s="99"/>
      <c r="B370" s="64"/>
      <c r="C370" s="61"/>
      <c r="D370" s="61"/>
      <c r="E370" s="61"/>
      <c r="F370" s="61"/>
      <c r="G370" s="64"/>
      <c r="H370" s="64"/>
      <c r="I370" s="64"/>
      <c r="J370" s="64"/>
      <c r="K370" s="100"/>
      <c r="L370" s="65"/>
      <c r="M370" s="100"/>
      <c r="N370" s="65" t="s">
        <v>2894</v>
      </c>
      <c r="O370" s="61" t="s">
        <v>2895</v>
      </c>
      <c r="P370" s="61" t="s">
        <v>2896</v>
      </c>
      <c r="Q370" s="61">
        <v>0.12</v>
      </c>
      <c r="R370" s="61">
        <v>1985</v>
      </c>
      <c r="S370" s="61" t="s">
        <v>2897</v>
      </c>
      <c r="T370" s="64"/>
      <c r="U370" s="64"/>
      <c r="V370" s="64"/>
      <c r="W370" s="100" t="s">
        <v>2313</v>
      </c>
    </row>
    <row r="371" spans="1:23" ht="30" x14ac:dyDescent="0.25">
      <c r="A371" s="99"/>
      <c r="B371" s="64"/>
      <c r="C371" s="61"/>
      <c r="D371" s="61"/>
      <c r="E371" s="61"/>
      <c r="F371" s="61"/>
      <c r="G371" s="64"/>
      <c r="H371" s="64"/>
      <c r="I371" s="64"/>
      <c r="J371" s="64"/>
      <c r="K371" s="100"/>
      <c r="L371" s="65"/>
      <c r="M371" s="100"/>
      <c r="N371" s="65" t="s">
        <v>2894</v>
      </c>
      <c r="O371" s="61" t="s">
        <v>2898</v>
      </c>
      <c r="P371" s="61" t="s">
        <v>2320</v>
      </c>
      <c r="Q371" s="61">
        <v>0.06</v>
      </c>
      <c r="R371" s="61">
        <v>2002</v>
      </c>
      <c r="S371" s="61" t="s">
        <v>2899</v>
      </c>
      <c r="T371" s="64"/>
      <c r="U371" s="64"/>
      <c r="V371" s="64"/>
      <c r="W371" s="100" t="s">
        <v>2313</v>
      </c>
    </row>
    <row r="372" spans="1:23" ht="30" x14ac:dyDescent="0.25">
      <c r="A372" s="99"/>
      <c r="B372" s="64"/>
      <c r="C372" s="61"/>
      <c r="D372" s="61"/>
      <c r="E372" s="61"/>
      <c r="F372" s="61"/>
      <c r="G372" s="64"/>
      <c r="H372" s="64"/>
      <c r="I372" s="64"/>
      <c r="J372" s="64"/>
      <c r="K372" s="100"/>
      <c r="L372" s="65"/>
      <c r="M372" s="100"/>
      <c r="N372" s="65" t="s">
        <v>2894</v>
      </c>
      <c r="O372" s="61" t="s">
        <v>2900</v>
      </c>
      <c r="P372" s="61" t="s">
        <v>2901</v>
      </c>
      <c r="Q372" s="61">
        <v>0.1</v>
      </c>
      <c r="R372" s="61">
        <v>2002</v>
      </c>
      <c r="S372" s="61" t="s">
        <v>2899</v>
      </c>
      <c r="T372" s="64"/>
      <c r="U372" s="64"/>
      <c r="V372" s="64"/>
      <c r="W372" s="100" t="s">
        <v>2313</v>
      </c>
    </row>
    <row r="373" spans="1:23" ht="30" x14ac:dyDescent="0.25">
      <c r="A373" s="99"/>
      <c r="B373" s="64"/>
      <c r="C373" s="61"/>
      <c r="D373" s="61"/>
      <c r="E373" s="61"/>
      <c r="F373" s="61"/>
      <c r="G373" s="64"/>
      <c r="H373" s="64"/>
      <c r="I373" s="64"/>
      <c r="J373" s="64"/>
      <c r="K373" s="100"/>
      <c r="L373" s="65"/>
      <c r="M373" s="100"/>
      <c r="N373" s="65" t="s">
        <v>2894</v>
      </c>
      <c r="O373" s="61" t="s">
        <v>2902</v>
      </c>
      <c r="P373" s="61" t="s">
        <v>2320</v>
      </c>
      <c r="Q373" s="61">
        <v>0.04</v>
      </c>
      <c r="R373" s="61">
        <v>2002</v>
      </c>
      <c r="S373" s="61" t="s">
        <v>2899</v>
      </c>
      <c r="T373" s="64"/>
      <c r="U373" s="64"/>
      <c r="V373" s="64"/>
      <c r="W373" s="100" t="s">
        <v>2313</v>
      </c>
    </row>
    <row r="374" spans="1:23" ht="30" x14ac:dyDescent="0.25">
      <c r="A374" s="99"/>
      <c r="B374" s="64"/>
      <c r="C374" s="61"/>
      <c r="D374" s="61"/>
      <c r="E374" s="61"/>
      <c r="F374" s="61"/>
      <c r="G374" s="64"/>
      <c r="H374" s="64"/>
      <c r="I374" s="64"/>
      <c r="J374" s="64"/>
      <c r="K374" s="100"/>
      <c r="L374" s="65"/>
      <c r="M374" s="100"/>
      <c r="N374" s="65" t="s">
        <v>2894</v>
      </c>
      <c r="O374" s="61" t="s">
        <v>2903</v>
      </c>
      <c r="P374" s="61" t="s">
        <v>2904</v>
      </c>
      <c r="Q374" s="61">
        <v>0.05</v>
      </c>
      <c r="R374" s="61">
        <v>2002</v>
      </c>
      <c r="S374" s="61" t="s">
        <v>2899</v>
      </c>
      <c r="T374" s="64"/>
      <c r="U374" s="64"/>
      <c r="V374" s="64"/>
      <c r="W374" s="100" t="s">
        <v>2313</v>
      </c>
    </row>
    <row r="375" spans="1:23" ht="30" x14ac:dyDescent="0.25">
      <c r="A375" s="99"/>
      <c r="B375" s="64"/>
      <c r="C375" s="61"/>
      <c r="D375" s="61"/>
      <c r="E375" s="61"/>
      <c r="F375" s="61"/>
      <c r="G375" s="64"/>
      <c r="H375" s="64"/>
      <c r="I375" s="64"/>
      <c r="J375" s="64"/>
      <c r="K375" s="100"/>
      <c r="L375" s="65"/>
      <c r="M375" s="100"/>
      <c r="N375" s="65" t="s">
        <v>2905</v>
      </c>
      <c r="O375" s="61" t="s">
        <v>2906</v>
      </c>
      <c r="P375" s="61" t="s">
        <v>2907</v>
      </c>
      <c r="Q375" s="61">
        <v>0.12</v>
      </c>
      <c r="R375" s="61">
        <v>1982</v>
      </c>
      <c r="S375" s="61" t="s">
        <v>2782</v>
      </c>
      <c r="T375" s="64"/>
      <c r="U375" s="64"/>
      <c r="V375" s="64"/>
      <c r="W375" s="100" t="s">
        <v>2313</v>
      </c>
    </row>
    <row r="376" spans="1:23" ht="30" x14ac:dyDescent="0.25">
      <c r="A376" s="99"/>
      <c r="B376" s="64"/>
      <c r="C376" s="61"/>
      <c r="D376" s="61"/>
      <c r="E376" s="61"/>
      <c r="F376" s="61"/>
      <c r="G376" s="64"/>
      <c r="H376" s="64"/>
      <c r="I376" s="64"/>
      <c r="J376" s="64"/>
      <c r="K376" s="100"/>
      <c r="L376" s="65"/>
      <c r="M376" s="100"/>
      <c r="N376" s="65" t="s">
        <v>2905</v>
      </c>
      <c r="O376" s="61" t="s">
        <v>2908</v>
      </c>
      <c r="P376" s="61" t="s">
        <v>2907</v>
      </c>
      <c r="Q376" s="61">
        <v>0.08</v>
      </c>
      <c r="R376" s="61">
        <v>1982</v>
      </c>
      <c r="S376" s="61" t="s">
        <v>2782</v>
      </c>
      <c r="T376" s="64"/>
      <c r="U376" s="64"/>
      <c r="V376" s="64"/>
      <c r="W376" s="100" t="s">
        <v>2313</v>
      </c>
    </row>
    <row r="377" spans="1:23" x14ac:dyDescent="0.25">
      <c r="A377" s="99"/>
      <c r="B377" s="64"/>
      <c r="C377" s="61"/>
      <c r="D377" s="61"/>
      <c r="E377" s="61"/>
      <c r="F377" s="61"/>
      <c r="G377" s="64"/>
      <c r="H377" s="64"/>
      <c r="I377" s="64"/>
      <c r="J377" s="64"/>
      <c r="K377" s="100"/>
      <c r="L377" s="65"/>
      <c r="M377" s="100"/>
      <c r="N377" s="65" t="s">
        <v>2905</v>
      </c>
      <c r="O377" s="61" t="s">
        <v>2909</v>
      </c>
      <c r="P377" s="61" t="s">
        <v>2320</v>
      </c>
      <c r="Q377" s="61">
        <v>0.04</v>
      </c>
      <c r="R377" s="61">
        <v>1982</v>
      </c>
      <c r="S377" s="61" t="s">
        <v>2782</v>
      </c>
      <c r="T377" s="64"/>
      <c r="U377" s="64"/>
      <c r="V377" s="64"/>
      <c r="W377" s="100" t="s">
        <v>2313</v>
      </c>
    </row>
    <row r="378" spans="1:23" ht="30" x14ac:dyDescent="0.25">
      <c r="A378" s="99"/>
      <c r="B378" s="64"/>
      <c r="C378" s="61"/>
      <c r="D378" s="61"/>
      <c r="E378" s="61"/>
      <c r="F378" s="61"/>
      <c r="G378" s="64"/>
      <c r="H378" s="64"/>
      <c r="I378" s="64"/>
      <c r="J378" s="64"/>
      <c r="K378" s="100"/>
      <c r="L378" s="65"/>
      <c r="M378" s="100"/>
      <c r="N378" s="65"/>
      <c r="O378" s="61" t="s">
        <v>2910</v>
      </c>
      <c r="P378" s="61" t="s">
        <v>2524</v>
      </c>
      <c r="Q378" s="61">
        <v>0.15</v>
      </c>
      <c r="R378" s="61">
        <v>2005</v>
      </c>
      <c r="S378" s="61" t="s">
        <v>2911</v>
      </c>
      <c r="T378" s="64"/>
      <c r="U378" s="64"/>
      <c r="V378" s="64"/>
      <c r="W378" s="100" t="s">
        <v>2313</v>
      </c>
    </row>
    <row r="379" spans="1:23" ht="30" x14ac:dyDescent="0.25">
      <c r="A379" s="99"/>
      <c r="B379" s="64"/>
      <c r="C379" s="61"/>
      <c r="D379" s="61"/>
      <c r="E379" s="61"/>
      <c r="F379" s="61"/>
      <c r="G379" s="64"/>
      <c r="H379" s="64"/>
      <c r="I379" s="64"/>
      <c r="J379" s="64"/>
      <c r="K379" s="100"/>
      <c r="L379" s="65"/>
      <c r="M379" s="100"/>
      <c r="N379" s="65" t="s">
        <v>2912</v>
      </c>
      <c r="O379" s="61" t="s">
        <v>2913</v>
      </c>
      <c r="P379" s="61"/>
      <c r="Q379" s="61">
        <v>0.5</v>
      </c>
      <c r="R379" s="61">
        <v>2012</v>
      </c>
      <c r="S379" s="61"/>
      <c r="T379" s="64"/>
      <c r="U379" s="64"/>
      <c r="V379" s="64"/>
      <c r="W379" s="100" t="s">
        <v>2313</v>
      </c>
    </row>
    <row r="380" spans="1:23" x14ac:dyDescent="0.25">
      <c r="A380" s="99"/>
      <c r="B380" s="64"/>
      <c r="C380" s="61"/>
      <c r="D380" s="61"/>
      <c r="E380" s="61"/>
      <c r="F380" s="61"/>
      <c r="G380" s="64"/>
      <c r="H380" s="64"/>
      <c r="I380" s="64"/>
      <c r="J380" s="64"/>
      <c r="K380" s="100"/>
      <c r="L380" s="65"/>
      <c r="M380" s="100"/>
      <c r="N380" s="65"/>
      <c r="O380" s="61"/>
      <c r="P380" s="61"/>
      <c r="Q380" s="61"/>
      <c r="R380" s="61"/>
      <c r="S380" s="61"/>
      <c r="T380" s="64"/>
      <c r="U380" s="64"/>
      <c r="V380" s="64"/>
      <c r="W380" s="100"/>
    </row>
    <row r="381" spans="1:23" x14ac:dyDescent="0.25">
      <c r="A381" s="99"/>
      <c r="B381" s="64"/>
      <c r="C381" s="61" t="s">
        <v>2952</v>
      </c>
      <c r="D381" s="52">
        <v>0.31</v>
      </c>
      <c r="E381" s="52">
        <v>1969</v>
      </c>
      <c r="F381" s="52" t="s">
        <v>2361</v>
      </c>
      <c r="G381" s="103"/>
      <c r="H381" s="103"/>
      <c r="I381" s="103"/>
      <c r="J381" s="103"/>
      <c r="K381" s="66" t="s">
        <v>2914</v>
      </c>
      <c r="L381" s="108"/>
      <c r="M381" s="66" t="s">
        <v>246</v>
      </c>
      <c r="N381" s="108"/>
      <c r="O381" s="52"/>
      <c r="P381" s="52"/>
      <c r="Q381" s="52"/>
      <c r="R381" s="52"/>
      <c r="S381" s="52"/>
      <c r="T381" s="103"/>
      <c r="U381" s="103"/>
      <c r="V381" s="103"/>
      <c r="W381" s="66" t="s">
        <v>2915</v>
      </c>
    </row>
    <row r="382" spans="1:23" x14ac:dyDescent="0.25">
      <c r="A382" s="99"/>
      <c r="B382" s="64"/>
      <c r="C382" s="61"/>
      <c r="D382" s="52"/>
      <c r="E382" s="52"/>
      <c r="F382" s="52"/>
      <c r="G382" s="103"/>
      <c r="H382" s="103"/>
      <c r="I382" s="103"/>
      <c r="J382" s="103"/>
      <c r="K382" s="66"/>
      <c r="L382" s="108"/>
      <c r="M382" s="66"/>
      <c r="N382" s="108"/>
      <c r="O382" s="52"/>
      <c r="P382" s="52"/>
      <c r="Q382" s="52"/>
      <c r="R382" s="52"/>
      <c r="S382" s="52"/>
      <c r="T382" s="103"/>
      <c r="U382" s="103"/>
      <c r="V382" s="103"/>
      <c r="W382" s="66"/>
    </row>
    <row r="383" spans="1:23" ht="33" customHeight="1" x14ac:dyDescent="0.25">
      <c r="A383" s="99"/>
      <c r="B383" s="64"/>
      <c r="C383" s="61"/>
      <c r="D383" s="52"/>
      <c r="E383" s="52"/>
      <c r="F383" s="52"/>
      <c r="G383" s="103"/>
      <c r="H383" s="103"/>
      <c r="I383" s="103"/>
      <c r="J383" s="103"/>
      <c r="K383" s="66" t="s">
        <v>2916</v>
      </c>
      <c r="L383" s="106" t="s">
        <v>2917</v>
      </c>
      <c r="M383" s="66" t="s">
        <v>2918</v>
      </c>
      <c r="N383" s="108"/>
      <c r="O383" s="52"/>
      <c r="P383" s="52"/>
      <c r="Q383" s="52"/>
      <c r="R383" s="52"/>
      <c r="S383" s="52"/>
      <c r="T383" s="103"/>
      <c r="U383" s="103"/>
      <c r="V383" s="103"/>
      <c r="W383" s="100" t="s">
        <v>2313</v>
      </c>
    </row>
    <row r="384" spans="1:23" x14ac:dyDescent="0.25">
      <c r="A384" s="99"/>
      <c r="B384" s="64"/>
      <c r="C384" s="61"/>
      <c r="D384" s="52"/>
      <c r="E384" s="52"/>
      <c r="F384" s="52"/>
      <c r="G384" s="103"/>
      <c r="H384" s="103"/>
      <c r="I384" s="103"/>
      <c r="J384" s="103"/>
      <c r="K384" s="66"/>
      <c r="L384" s="108"/>
      <c r="M384" s="66"/>
      <c r="N384" s="108"/>
      <c r="O384" s="52"/>
      <c r="P384" s="52"/>
      <c r="Q384" s="52"/>
      <c r="R384" s="52"/>
      <c r="S384" s="52"/>
      <c r="T384" s="103"/>
      <c r="U384" s="103"/>
      <c r="V384" s="103"/>
      <c r="W384" s="66"/>
    </row>
    <row r="385" spans="1:23" ht="30" x14ac:dyDescent="0.25">
      <c r="A385" s="99"/>
      <c r="B385" s="64">
        <v>80001218</v>
      </c>
      <c r="C385" s="61" t="s">
        <v>2919</v>
      </c>
      <c r="D385" s="61">
        <v>0.16500000000000001</v>
      </c>
      <c r="E385" s="61">
        <v>2012</v>
      </c>
      <c r="F385" s="61" t="s">
        <v>44</v>
      </c>
      <c r="G385" s="64"/>
      <c r="H385" s="64"/>
      <c r="I385" s="64"/>
      <c r="J385" s="64"/>
      <c r="K385" s="109" t="s">
        <v>2920</v>
      </c>
      <c r="L385" s="65" t="s">
        <v>2921</v>
      </c>
      <c r="M385" s="64">
        <v>160</v>
      </c>
      <c r="O385" s="61"/>
      <c r="P385" s="61"/>
      <c r="Q385" s="61"/>
      <c r="R385" s="61" t="s">
        <v>2315</v>
      </c>
      <c r="S385" s="61"/>
      <c r="T385" s="64"/>
      <c r="U385" s="64"/>
      <c r="V385" s="64"/>
      <c r="W385" s="100" t="s">
        <v>2313</v>
      </c>
    </row>
    <row r="386" spans="1:23" ht="30" x14ac:dyDescent="0.25">
      <c r="A386" s="99"/>
      <c r="B386" s="64"/>
      <c r="C386" s="61"/>
      <c r="D386" s="61"/>
      <c r="E386" s="61"/>
      <c r="F386" s="61"/>
      <c r="G386" s="64"/>
      <c r="H386" s="64"/>
      <c r="I386" s="64"/>
      <c r="J386" s="64"/>
      <c r="K386" s="64"/>
      <c r="L386" s="106"/>
      <c r="M386" s="64"/>
      <c r="N386" s="65" t="s">
        <v>2922</v>
      </c>
      <c r="O386" s="61" t="s">
        <v>2923</v>
      </c>
      <c r="P386" s="61" t="s">
        <v>2924</v>
      </c>
      <c r="Q386" s="61">
        <v>0.34</v>
      </c>
      <c r="R386" s="61">
        <v>2012</v>
      </c>
      <c r="S386" s="61" t="s">
        <v>2925</v>
      </c>
      <c r="T386" s="64">
        <v>12</v>
      </c>
      <c r="U386" s="64"/>
      <c r="V386" s="64">
        <v>12</v>
      </c>
      <c r="W386" s="100" t="s">
        <v>2313</v>
      </c>
    </row>
    <row r="387" spans="1:23" ht="32.25" customHeight="1" x14ac:dyDescent="0.25">
      <c r="A387" s="99"/>
      <c r="B387" s="65" t="s">
        <v>2409</v>
      </c>
      <c r="C387" s="61" t="s">
        <v>2926</v>
      </c>
      <c r="D387" s="61">
        <v>0.32</v>
      </c>
      <c r="E387" s="61">
        <v>1980</v>
      </c>
      <c r="F387" s="61" t="s">
        <v>2335</v>
      </c>
      <c r="G387" s="64"/>
      <c r="H387" s="64"/>
      <c r="I387" s="64"/>
      <c r="J387" s="64"/>
      <c r="K387" s="64"/>
      <c r="L387" s="106"/>
      <c r="M387" s="64"/>
      <c r="N387" s="65" t="s">
        <v>2927</v>
      </c>
      <c r="O387" s="61" t="s">
        <v>2928</v>
      </c>
      <c r="P387" s="61"/>
      <c r="Q387" s="61">
        <v>0.16</v>
      </c>
      <c r="R387" s="61">
        <v>2012</v>
      </c>
      <c r="S387" s="61" t="s">
        <v>2929</v>
      </c>
      <c r="T387" s="100">
        <v>3</v>
      </c>
      <c r="U387" s="100"/>
      <c r="V387" s="100">
        <v>3</v>
      </c>
      <c r="W387" s="100" t="s">
        <v>2313</v>
      </c>
    </row>
    <row r="388" spans="1:23" ht="30" customHeight="1" x14ac:dyDescent="0.25">
      <c r="A388" s="99"/>
      <c r="B388" s="65"/>
      <c r="C388" s="61"/>
      <c r="D388" s="61"/>
      <c r="E388" s="61"/>
      <c r="F388" s="61"/>
      <c r="G388" s="64"/>
      <c r="H388" s="64"/>
      <c r="I388" s="64"/>
      <c r="J388" s="64"/>
      <c r="K388" s="103" t="s">
        <v>2930</v>
      </c>
      <c r="L388" s="106" t="s">
        <v>2931</v>
      </c>
      <c r="M388" s="64" t="s">
        <v>2932</v>
      </c>
      <c r="N388" s="65"/>
      <c r="O388" s="61"/>
      <c r="P388" s="61"/>
      <c r="Q388" s="61"/>
      <c r="R388" s="61"/>
      <c r="S388" s="61"/>
      <c r="T388" s="64"/>
      <c r="U388" s="64"/>
      <c r="V388" s="64"/>
      <c r="W388" s="100" t="s">
        <v>2313</v>
      </c>
    </row>
    <row r="389" spans="1:23" ht="29.25" customHeight="1" x14ac:dyDescent="0.25">
      <c r="A389" s="99"/>
      <c r="B389" s="65"/>
      <c r="C389" s="61"/>
      <c r="D389" s="61"/>
      <c r="E389" s="61"/>
      <c r="F389" s="61"/>
      <c r="G389" s="64"/>
      <c r="H389" s="64"/>
      <c r="I389" s="64"/>
      <c r="J389" s="64"/>
      <c r="K389" s="103" t="s">
        <v>2933</v>
      </c>
      <c r="L389" s="106" t="s">
        <v>2934</v>
      </c>
      <c r="M389" s="64" t="s">
        <v>2932</v>
      </c>
      <c r="N389" s="65" t="s">
        <v>2702</v>
      </c>
      <c r="O389" s="61" t="s">
        <v>2935</v>
      </c>
      <c r="P389" s="61" t="s">
        <v>1088</v>
      </c>
      <c r="Q389" s="61">
        <v>0.2</v>
      </c>
      <c r="R389" s="61">
        <v>2014</v>
      </c>
      <c r="S389" s="61" t="s">
        <v>2929</v>
      </c>
      <c r="T389" s="64">
        <v>17</v>
      </c>
      <c r="U389" s="64"/>
      <c r="V389" s="64">
        <v>17</v>
      </c>
      <c r="W389" s="100" t="s">
        <v>2313</v>
      </c>
    </row>
    <row r="390" spans="1:23" x14ac:dyDescent="0.25">
      <c r="N390" s="110"/>
      <c r="P390" s="63" t="s">
        <v>2315</v>
      </c>
    </row>
    <row r="391" spans="1:23" ht="25.5" hidden="1" customHeight="1" x14ac:dyDescent="0.25">
      <c r="D391" s="111"/>
      <c r="I391" s="866" t="s">
        <v>2936</v>
      </c>
      <c r="J391" s="866"/>
      <c r="K391" s="112" t="s">
        <v>2937</v>
      </c>
      <c r="L391" s="113" t="e">
        <f>#REF!+#REF!</f>
        <v>#REF!</v>
      </c>
      <c r="N391" s="110"/>
    </row>
    <row r="392" spans="1:23" ht="20.25" hidden="1" customHeight="1" x14ac:dyDescent="0.25">
      <c r="C392" s="63" t="s">
        <v>2938</v>
      </c>
      <c r="D392" s="114">
        <f>D11+D23+D26+D30+D34+D36+D38+D41+D50+D64+D78+D92+D95+D98+D103+D112+D117+D136+D141+D144+D154+D155+D158+D161+D171+D176+D181+D198+D219+D241+D242+D244+D245+D254+D256+D257+D258+D267+D277+D286+D302+D321+D326+D341+D367+D387</f>
        <v>27.084999999999987</v>
      </c>
      <c r="I392" s="112" t="s">
        <v>2936</v>
      </c>
      <c r="J392" s="867" t="s">
        <v>2939</v>
      </c>
      <c r="K392" s="867"/>
      <c r="L392" s="115" t="e">
        <f>#REF!+#REF!</f>
        <v>#REF!</v>
      </c>
      <c r="N392" s="110"/>
    </row>
    <row r="393" spans="1:23" ht="20.25" hidden="1" customHeight="1" x14ac:dyDescent="0.25">
      <c r="C393" s="63" t="s">
        <v>2940</v>
      </c>
      <c r="D393" s="63">
        <f>D156+D243+D261+D262</f>
        <v>15.905999999999999</v>
      </c>
      <c r="N393" s="110"/>
      <c r="O393" s="868" t="s">
        <v>2941</v>
      </c>
      <c r="P393" s="868"/>
      <c r="Q393" s="116">
        <f>Q11+Q13+Q14+Q15+Q55+Q86+Q87+Q88+Q148+Q149+Q189+Q194+Q215+Q220+Q228+Q229+Q230+Q273+Q274+Q277+Q278+Q286+Q287+Q288+Q289+Q290+Q291+Q292+Q293+Q294+Q295+Q306+Q307+Q308+Q309+Q310+Q312+Q313+Q314+Q317+Q334+Q338+Q352+Q357+Q358</f>
        <v>5.7156000000000002</v>
      </c>
      <c r="R393" s="117" t="s">
        <v>2942</v>
      </c>
    </row>
    <row r="394" spans="1:23" ht="19.5" hidden="1" customHeight="1" x14ac:dyDescent="0.25">
      <c r="C394" s="63" t="s">
        <v>2943</v>
      </c>
      <c r="D394" s="63">
        <f>D69+D72+D75+D106+D109+D110+D123+D126+D129+D132+D238+D248+D381</f>
        <v>8.44</v>
      </c>
      <c r="N394" s="110"/>
      <c r="O394" s="869" t="s">
        <v>2944</v>
      </c>
      <c r="P394" s="869"/>
      <c r="Q394" s="118">
        <f>Q11+Q13+Q14+Q15+Q55+Q86+Q87+Q88+Q148+Q149+Q189+Q194+Q215+Q220+Q228+Q229+Q230+Q273+Q274+Q277+Q278+Q286+Q287+Q288+Q289+Q290+Q291+Q292+Q293+Q294+Q295+Q306+Q307+Q308+Q309+Q310+Q312+Q313+Q314+Q317+Q334+Q338+Q352+Q357+Q358</f>
        <v>5.7156000000000002</v>
      </c>
      <c r="R394" s="119" t="s">
        <v>2942</v>
      </c>
      <c r="S394" s="63" t="s">
        <v>2315</v>
      </c>
    </row>
    <row r="395" spans="1:23" ht="16.5" hidden="1" customHeight="1" x14ac:dyDescent="0.25">
      <c r="C395" s="120" t="s">
        <v>2945</v>
      </c>
      <c r="D395" s="120">
        <f>D392+D393+D394</f>
        <v>51.430999999999983</v>
      </c>
      <c r="N395" s="110"/>
      <c r="O395" s="869"/>
      <c r="P395" s="869"/>
      <c r="Q395" s="121"/>
      <c r="R395" s="116"/>
    </row>
    <row r="396" spans="1:23" hidden="1" x14ac:dyDescent="0.25">
      <c r="N396" s="110"/>
    </row>
    <row r="397" spans="1:23" hidden="1" x14ac:dyDescent="0.25">
      <c r="N397" s="110"/>
      <c r="P397" s="63" t="s">
        <v>1411</v>
      </c>
      <c r="Q397" s="122">
        <f>Q13+Q14+Q15+Q41+Q42+Q43+Q44+Q45+Q46+Q47+Q50+Q51+Q52+Q53+Q54+Q55+Q79+Q80+Q81+Q82+Q83+Q84+Q85+Q86+Q87+Q88+Q100+Q144+Q145+Q146+Q148+Q149+Q161+Q162+Q164+Q165+Q166+Q176+Q177+Q181+Q182+Q183+Q184+Q185+Q186+Q187+Q188+Q189+Q190+Q191+Q192+Q193+Q194+Q198+Q199+Q200+Q201+Q202+Q203+Q204+Q205+Q206+Q207+Q208+Q209+Q210+Q211+Q212+Q213+Q214+Q215+Q219+Q220+Q221+Q222+Q223+Q224+Q225+Q226+Q227+Q228+Q229+Q230+Q231+Q232+Q233+Q234+Q235+Q273+Q274+Q277+Q278+Q286+Q287+Q288+Q289+Q290+Q291+Q292+Q293+Q294+Q295+Q302+Q303+Q304+Q305+Q306+Q307+Q308+Q309+Q310+Q311+Q312+Q313+Q314+Q315+Q316+Q317+Q321+Q326+Q327+Q328+Q329+Q330+Q331+Q332+Q333+Q334+Q335+Q336+Q337+Q338+Q341+Q342+Q343+Q344+Q345+Q346+Q347+Q348+Q349+Q350+Q351+Q352+Q353+Q354+Q355+Q356+Q357+Q358+Q367+Q368+Q369+Q370+Q371+Q372+Q373+Q374+Q375+Q376+Q377+Q378</f>
        <v>19.616</v>
      </c>
    </row>
    <row r="398" spans="1:23" hidden="1" x14ac:dyDescent="0.25">
      <c r="N398" s="110"/>
      <c r="P398" s="63" t="s">
        <v>1080</v>
      </c>
      <c r="Q398" s="122" t="e">
        <f>Q11+Q12+Q17+Q56+Q57+Q58+Q64+Q89+Q98+Q99+Q136+Q138+Q150+Q151+Q152+Q167+Q168+Q178+Q195+#REF!+#REF!+Q216+Q267+Q268+Q269+Q272+Q270+Q279+Q280+Q281+Q282+Q359+Q360+Q361+Q362+Q363+Q364</f>
        <v>#REF!</v>
      </c>
    </row>
    <row r="399" spans="1:23" ht="6.75" hidden="1" customHeight="1" x14ac:dyDescent="0.25">
      <c r="N399" s="110"/>
      <c r="P399" s="63" t="s">
        <v>2946</v>
      </c>
      <c r="Q399" s="122">
        <f>Q16+Q78+Q147+Q163+Q296+Q297+Q298+Q299</f>
        <v>1.3699999999999999</v>
      </c>
    </row>
    <row r="400" spans="1:23" ht="15.75" hidden="1" x14ac:dyDescent="0.25">
      <c r="N400" s="110"/>
      <c r="P400" s="120" t="s">
        <v>2945</v>
      </c>
      <c r="Q400" s="123" t="e">
        <f>SUM(Q397:Q399)</f>
        <v>#REF!</v>
      </c>
    </row>
    <row r="401" spans="16:17" hidden="1" x14ac:dyDescent="0.25">
      <c r="P401" s="63" t="s">
        <v>2936</v>
      </c>
      <c r="Q401" s="63">
        <v>77.8416</v>
      </c>
    </row>
    <row r="402" spans="16:17" hidden="1" x14ac:dyDescent="0.25">
      <c r="P402" s="124" t="s">
        <v>2947</v>
      </c>
      <c r="Q402" s="63">
        <v>63.704999999999998</v>
      </c>
    </row>
    <row r="403" spans="16:17" x14ac:dyDescent="0.25">
      <c r="P403" s="124"/>
    </row>
  </sheetData>
  <mergeCells count="23">
    <mergeCell ref="F7:F8"/>
    <mergeCell ref="A7:A8"/>
    <mergeCell ref="B7:B8"/>
    <mergeCell ref="C7:C8"/>
    <mergeCell ref="D7:D8"/>
    <mergeCell ref="E7:E8"/>
    <mergeCell ref="W7:W8"/>
    <mergeCell ref="G7:G8"/>
    <mergeCell ref="H7:J7"/>
    <mergeCell ref="K7:K8"/>
    <mergeCell ref="L7:L8"/>
    <mergeCell ref="M7:M8"/>
    <mergeCell ref="N7:N8"/>
    <mergeCell ref="O7:P8"/>
    <mergeCell ref="Q7:Q8"/>
    <mergeCell ref="R7:R8"/>
    <mergeCell ref="S7:S8"/>
    <mergeCell ref="T7:V7"/>
    <mergeCell ref="I391:J391"/>
    <mergeCell ref="J392:K392"/>
    <mergeCell ref="O393:P393"/>
    <mergeCell ref="O394:P394"/>
    <mergeCell ref="O395:P395"/>
  </mergeCells>
  <pageMargins left="0.39370078740157483" right="0" top="0.55118110236220474" bottom="0.39370078740157483" header="0.31496062992125984" footer="0.31496062992125984"/>
  <pageSetup paperSize="9" scale="59" orientation="landscape" r:id="rId1"/>
  <rowBreaks count="2" manualBreakCount="2">
    <brk id="334" max="22" man="1"/>
    <brk id="363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19"/>
  <sheetViews>
    <sheetView view="pageBreakPreview" zoomScale="90" zoomScaleNormal="74" zoomScaleSheetLayoutView="90" workbookViewId="0">
      <selection activeCell="S9" sqref="S9:S10"/>
    </sheetView>
  </sheetViews>
  <sheetFormatPr defaultRowHeight="12.75" x14ac:dyDescent="0.2"/>
  <cols>
    <col min="1" max="1" width="4.5703125" style="125" customWidth="1"/>
    <col min="2" max="2" width="12" style="126" hidden="1" customWidth="1"/>
    <col min="3" max="3" width="9.140625" style="126"/>
    <col min="4" max="4" width="19.7109375" style="126" customWidth="1"/>
    <col min="5" max="5" width="9.140625" style="126"/>
    <col min="6" max="6" width="7.140625" style="126" customWidth="1"/>
    <col min="7" max="7" width="14" style="126" customWidth="1"/>
    <col min="8" max="8" width="8" style="126" customWidth="1"/>
    <col min="9" max="9" width="9.140625" style="126"/>
    <col min="10" max="10" width="7.7109375" style="126" customWidth="1"/>
    <col min="11" max="11" width="14.7109375" style="126" customWidth="1"/>
    <col min="12" max="12" width="9.140625" style="126"/>
    <col min="13" max="13" width="13.140625" style="126" hidden="1" customWidth="1"/>
    <col min="14" max="14" width="20.42578125" style="126" customWidth="1"/>
    <col min="15" max="15" width="9.140625" style="126"/>
    <col min="16" max="16" width="8.28515625" style="126" customWidth="1"/>
    <col min="17" max="17" width="24" style="126" customWidth="1"/>
    <col min="18" max="18" width="8.28515625" style="126" customWidth="1"/>
    <col min="19" max="20" width="9.140625" style="126"/>
    <col min="21" max="21" width="19.5703125" style="126" customWidth="1"/>
    <col min="22" max="16384" width="9.140625" style="126"/>
  </cols>
  <sheetData>
    <row r="1" spans="1:21" ht="20.25" customHeight="1" x14ac:dyDescent="0.2"/>
    <row r="2" spans="1:21" ht="13.15" customHeight="1" x14ac:dyDescent="0.2"/>
    <row r="3" spans="1:21" ht="13.15" customHeight="1" x14ac:dyDescent="0.2"/>
    <row r="4" spans="1:21" ht="13.15" customHeight="1" x14ac:dyDescent="0.2"/>
    <row r="5" spans="1:21" x14ac:dyDescent="0.2">
      <c r="T5" s="127"/>
    </row>
    <row r="6" spans="1:21" s="130" customFormat="1" ht="18.75" x14ac:dyDescent="0.3">
      <c r="A6" s="128" t="s">
        <v>8032</v>
      </c>
      <c r="B6" s="129"/>
      <c r="E6" s="129"/>
      <c r="F6" s="129"/>
      <c r="H6" s="129"/>
      <c r="I6" s="129"/>
      <c r="J6" s="129"/>
      <c r="L6" s="129"/>
      <c r="M6" s="129"/>
      <c r="N6" s="131"/>
      <c r="O6" s="129"/>
      <c r="P6" s="129"/>
      <c r="R6" s="129"/>
      <c r="S6" s="129"/>
      <c r="T6" s="129"/>
    </row>
    <row r="7" spans="1:21" s="133" customFormat="1" ht="13.5" thickBot="1" x14ac:dyDescent="0.25">
      <c r="A7" s="129"/>
      <c r="B7" s="132"/>
      <c r="E7" s="132"/>
      <c r="F7" s="132"/>
      <c r="H7" s="132"/>
      <c r="I7" s="132"/>
      <c r="J7" s="132"/>
      <c r="L7" s="132"/>
      <c r="M7" s="132"/>
      <c r="N7" s="134"/>
      <c r="O7" s="132"/>
      <c r="P7" s="132"/>
      <c r="R7" s="132"/>
      <c r="S7" s="132"/>
      <c r="T7" s="132"/>
    </row>
    <row r="8" spans="1:21" s="133" customFormat="1" ht="22.35" customHeight="1" x14ac:dyDescent="0.2">
      <c r="A8" s="1123" t="s">
        <v>21</v>
      </c>
      <c r="B8" s="1116" t="s">
        <v>2953</v>
      </c>
      <c r="C8" s="1116" t="s">
        <v>2954</v>
      </c>
      <c r="D8" s="1116"/>
      <c r="E8" s="1116" t="s">
        <v>2955</v>
      </c>
      <c r="F8" s="1116" t="s">
        <v>30</v>
      </c>
      <c r="G8" s="1116" t="s">
        <v>31</v>
      </c>
      <c r="H8" s="135" t="s">
        <v>2956</v>
      </c>
      <c r="I8" s="136"/>
      <c r="J8" s="137"/>
      <c r="K8" s="1122" t="s">
        <v>2957</v>
      </c>
      <c r="L8" s="1116" t="s">
        <v>2958</v>
      </c>
      <c r="M8" s="1122" t="s">
        <v>2959</v>
      </c>
      <c r="N8" s="1122" t="s">
        <v>2960</v>
      </c>
      <c r="O8" s="1116" t="s">
        <v>29</v>
      </c>
      <c r="P8" s="1116" t="s">
        <v>30</v>
      </c>
      <c r="Q8" s="1116" t="s">
        <v>31</v>
      </c>
      <c r="R8" s="1117" t="s">
        <v>2956</v>
      </c>
      <c r="S8" s="1118"/>
      <c r="T8" s="1119"/>
      <c r="U8" s="1120" t="s">
        <v>2961</v>
      </c>
    </row>
    <row r="9" spans="1:21" s="133" customFormat="1" ht="19.149999999999999" customHeight="1" x14ac:dyDescent="0.2">
      <c r="A9" s="1124"/>
      <c r="B9" s="938"/>
      <c r="C9" s="938"/>
      <c r="D9" s="938"/>
      <c r="E9" s="938"/>
      <c r="F9" s="938"/>
      <c r="G9" s="938"/>
      <c r="H9" s="1121" t="s">
        <v>26</v>
      </c>
      <c r="I9" s="1121" t="s">
        <v>2962</v>
      </c>
      <c r="J9" s="1121" t="s">
        <v>2963</v>
      </c>
      <c r="K9" s="912"/>
      <c r="L9" s="938"/>
      <c r="M9" s="912"/>
      <c r="N9" s="912"/>
      <c r="O9" s="938"/>
      <c r="P9" s="938"/>
      <c r="Q9" s="938"/>
      <c r="R9" s="1121" t="s">
        <v>26</v>
      </c>
      <c r="S9" s="1121" t="s">
        <v>2964</v>
      </c>
      <c r="T9" s="938" t="s">
        <v>2963</v>
      </c>
      <c r="U9" s="953"/>
    </row>
    <row r="10" spans="1:21" s="133" customFormat="1" ht="15" customHeight="1" x14ac:dyDescent="0.2">
      <c r="A10" s="1124"/>
      <c r="B10" s="938"/>
      <c r="C10" s="938"/>
      <c r="D10" s="938"/>
      <c r="E10" s="938"/>
      <c r="F10" s="938"/>
      <c r="G10" s="938"/>
      <c r="H10" s="1121"/>
      <c r="I10" s="1121"/>
      <c r="J10" s="1121"/>
      <c r="K10" s="912"/>
      <c r="L10" s="938"/>
      <c r="M10" s="912"/>
      <c r="N10" s="912"/>
      <c r="O10" s="938"/>
      <c r="P10" s="938"/>
      <c r="Q10" s="938"/>
      <c r="R10" s="1121"/>
      <c r="S10" s="1121"/>
      <c r="T10" s="938"/>
      <c r="U10" s="954"/>
    </row>
    <row r="11" spans="1:21" s="142" customFormat="1" ht="13.35" customHeight="1" thickBot="1" x14ac:dyDescent="0.25">
      <c r="A11" s="138">
        <v>1</v>
      </c>
      <c r="B11" s="139">
        <v>2</v>
      </c>
      <c r="C11" s="1108">
        <v>3</v>
      </c>
      <c r="D11" s="1108"/>
      <c r="E11" s="139">
        <v>4</v>
      </c>
      <c r="F11" s="139">
        <v>5</v>
      </c>
      <c r="G11" s="139">
        <v>6</v>
      </c>
      <c r="H11" s="139">
        <v>7</v>
      </c>
      <c r="I11" s="139">
        <v>8</v>
      </c>
      <c r="J11" s="139">
        <v>9</v>
      </c>
      <c r="K11" s="139">
        <v>10</v>
      </c>
      <c r="L11" s="139">
        <v>11</v>
      </c>
      <c r="M11" s="140">
        <v>12</v>
      </c>
      <c r="N11" s="139">
        <v>13</v>
      </c>
      <c r="O11" s="139">
        <v>14</v>
      </c>
      <c r="P11" s="139">
        <v>15</v>
      </c>
      <c r="Q11" s="139">
        <v>16</v>
      </c>
      <c r="R11" s="139">
        <v>17</v>
      </c>
      <c r="S11" s="139">
        <v>18</v>
      </c>
      <c r="T11" s="139">
        <v>19</v>
      </c>
      <c r="U11" s="141">
        <v>20</v>
      </c>
    </row>
    <row r="12" spans="1:21" s="133" customFormat="1" ht="15.75" customHeight="1" x14ac:dyDescent="0.25">
      <c r="A12" s="143"/>
      <c r="B12" s="144" t="s">
        <v>2965</v>
      </c>
      <c r="C12" s="145" t="s">
        <v>2966</v>
      </c>
      <c r="D12" s="146" t="s">
        <v>2967</v>
      </c>
      <c r="E12" s="147"/>
      <c r="F12" s="148"/>
      <c r="G12" s="149"/>
      <c r="H12" s="150"/>
      <c r="I12" s="150"/>
      <c r="J12" s="150"/>
      <c r="K12" s="151"/>
      <c r="L12" s="150"/>
      <c r="M12" s="150"/>
      <c r="N12" s="152"/>
      <c r="O12" s="150"/>
      <c r="P12" s="150"/>
      <c r="Q12" s="151"/>
      <c r="R12" s="150"/>
      <c r="S12" s="150"/>
      <c r="T12" s="150"/>
      <c r="U12" s="153"/>
    </row>
    <row r="13" spans="1:21" s="133" customFormat="1" x14ac:dyDescent="0.2">
      <c r="A13" s="154"/>
      <c r="B13" s="155">
        <v>180000360</v>
      </c>
      <c r="C13" s="1109" t="s">
        <v>2968</v>
      </c>
      <c r="D13" s="1109"/>
      <c r="E13" s="156">
        <v>0.503</v>
      </c>
      <c r="F13" s="156">
        <v>1987</v>
      </c>
      <c r="G13" s="157" t="s">
        <v>2969</v>
      </c>
      <c r="H13" s="155"/>
      <c r="I13" s="155"/>
      <c r="J13" s="155"/>
      <c r="K13" s="158" t="s">
        <v>2970</v>
      </c>
      <c r="L13" s="159"/>
      <c r="M13" s="155"/>
      <c r="N13" s="160"/>
      <c r="O13" s="155"/>
      <c r="P13" s="155"/>
      <c r="Q13" s="158"/>
      <c r="R13" s="155"/>
      <c r="S13" s="155"/>
      <c r="T13" s="155"/>
      <c r="U13" s="161"/>
    </row>
    <row r="14" spans="1:21" s="133" customFormat="1" x14ac:dyDescent="0.2">
      <c r="A14" s="162"/>
      <c r="B14" s="163"/>
      <c r="C14" s="1022"/>
      <c r="D14" s="1022"/>
      <c r="E14" s="156">
        <v>0.76700000000000002</v>
      </c>
      <c r="F14" s="156">
        <v>1987</v>
      </c>
      <c r="G14" s="157" t="s">
        <v>2971</v>
      </c>
      <c r="H14" s="164"/>
      <c r="I14" s="164"/>
      <c r="J14" s="164"/>
      <c r="K14" s="165"/>
      <c r="L14" s="166"/>
      <c r="M14" s="164"/>
      <c r="N14" s="167"/>
      <c r="O14" s="164"/>
      <c r="P14" s="164"/>
      <c r="Q14" s="165"/>
      <c r="R14" s="164"/>
      <c r="S14" s="164"/>
      <c r="T14" s="164"/>
      <c r="U14" s="168"/>
    </row>
    <row r="15" spans="1:21" s="133" customFormat="1" ht="78" customHeight="1" x14ac:dyDescent="0.2">
      <c r="A15" s="169"/>
      <c r="B15" s="170"/>
      <c r="C15" s="171"/>
      <c r="D15" s="172"/>
      <c r="E15" s="155"/>
      <c r="F15" s="155"/>
      <c r="G15" s="157"/>
      <c r="H15" s="173"/>
      <c r="I15" s="173"/>
      <c r="J15" s="173"/>
      <c r="K15" s="174" t="s">
        <v>2972</v>
      </c>
      <c r="L15" s="156" t="s">
        <v>404</v>
      </c>
      <c r="M15" s="173"/>
      <c r="N15" s="175"/>
      <c r="O15" s="173"/>
      <c r="P15" s="173"/>
      <c r="Q15" s="176"/>
      <c r="R15" s="173"/>
      <c r="S15" s="173"/>
      <c r="T15" s="173"/>
      <c r="U15" s="177" t="s">
        <v>2973</v>
      </c>
    </row>
    <row r="16" spans="1:21" s="133" customFormat="1" ht="24.75" customHeight="1" x14ac:dyDescent="0.2">
      <c r="A16" s="169"/>
      <c r="B16" s="178" t="s">
        <v>2974</v>
      </c>
      <c r="C16" s="1034" t="s">
        <v>2975</v>
      </c>
      <c r="D16" s="1035"/>
      <c r="E16" s="155">
        <v>0.65</v>
      </c>
      <c r="F16" s="155">
        <v>2016</v>
      </c>
      <c r="G16" s="176" t="s">
        <v>2976</v>
      </c>
      <c r="H16" s="173"/>
      <c r="I16" s="173"/>
      <c r="J16" s="173"/>
      <c r="K16" s="175"/>
      <c r="L16" s="179"/>
      <c r="M16" s="173"/>
      <c r="N16" s="175"/>
      <c r="O16" s="173"/>
      <c r="P16" s="173"/>
      <c r="Q16" s="176"/>
      <c r="R16" s="173"/>
      <c r="S16" s="173"/>
      <c r="T16" s="173"/>
      <c r="U16" s="177"/>
    </row>
    <row r="17" spans="1:21" s="133" customFormat="1" ht="18.2" customHeight="1" x14ac:dyDescent="0.2">
      <c r="A17" s="169">
        <v>1</v>
      </c>
      <c r="B17" s="155">
        <v>180000360</v>
      </c>
      <c r="C17" s="1110" t="s">
        <v>2977</v>
      </c>
      <c r="D17" s="1111"/>
      <c r="E17" s="155">
        <v>0.34499999999999997</v>
      </c>
      <c r="F17" s="155">
        <v>1991</v>
      </c>
      <c r="G17" s="158" t="s">
        <v>2978</v>
      </c>
      <c r="H17" s="155"/>
      <c r="I17" s="155"/>
      <c r="J17" s="155"/>
      <c r="K17" s="158" t="s">
        <v>2979</v>
      </c>
      <c r="L17" s="155" t="s">
        <v>454</v>
      </c>
      <c r="M17" s="887">
        <v>180000411</v>
      </c>
      <c r="N17" s="174" t="s">
        <v>2980</v>
      </c>
      <c r="O17" s="156">
        <v>7.5999999999999998E-2</v>
      </c>
      <c r="P17" s="156">
        <v>1991</v>
      </c>
      <c r="Q17" s="157" t="s">
        <v>2981</v>
      </c>
      <c r="R17" s="156"/>
      <c r="S17" s="156"/>
      <c r="T17" s="156"/>
      <c r="U17" s="180"/>
    </row>
    <row r="18" spans="1:21" s="133" customFormat="1" x14ac:dyDescent="0.2">
      <c r="A18" s="181"/>
      <c r="B18" s="173"/>
      <c r="C18" s="1112"/>
      <c r="D18" s="1113"/>
      <c r="E18" s="173"/>
      <c r="F18" s="173"/>
      <c r="G18" s="176"/>
      <c r="H18" s="173"/>
      <c r="I18" s="173"/>
      <c r="J18" s="173"/>
      <c r="K18" s="176" t="s">
        <v>2982</v>
      </c>
      <c r="L18" s="173"/>
      <c r="M18" s="895"/>
      <c r="N18" s="174" t="s">
        <v>2980</v>
      </c>
      <c r="O18" s="156">
        <v>7.5999999999999998E-2</v>
      </c>
      <c r="P18" s="156">
        <v>1991</v>
      </c>
      <c r="Q18" s="157" t="s">
        <v>2981</v>
      </c>
      <c r="R18" s="156"/>
      <c r="S18" s="156"/>
      <c r="T18" s="156"/>
      <c r="U18" s="180"/>
    </row>
    <row r="19" spans="1:21" s="133" customFormat="1" x14ac:dyDescent="0.2">
      <c r="A19" s="162"/>
      <c r="B19" s="156">
        <v>180000360</v>
      </c>
      <c r="C19" s="157" t="s">
        <v>2983</v>
      </c>
      <c r="D19" s="157"/>
      <c r="E19" s="156">
        <v>0.34499999999999997</v>
      </c>
      <c r="F19" s="156">
        <v>1991</v>
      </c>
      <c r="G19" s="157" t="s">
        <v>2978</v>
      </c>
      <c r="H19" s="173"/>
      <c r="I19" s="173"/>
      <c r="J19" s="173"/>
      <c r="K19" s="176"/>
      <c r="L19" s="173"/>
      <c r="M19" s="895"/>
      <c r="N19" s="174" t="s">
        <v>2984</v>
      </c>
      <c r="O19" s="156">
        <v>0.08</v>
      </c>
      <c r="P19" s="156">
        <v>1993</v>
      </c>
      <c r="Q19" s="157" t="s">
        <v>2985</v>
      </c>
      <c r="R19" s="156"/>
      <c r="S19" s="156"/>
      <c r="T19" s="156"/>
      <c r="U19" s="180"/>
    </row>
    <row r="20" spans="1:21" s="133" customFormat="1" x14ac:dyDescent="0.2">
      <c r="A20" s="181"/>
      <c r="B20" s="173"/>
      <c r="C20" s="182"/>
      <c r="D20" s="183"/>
      <c r="E20" s="173"/>
      <c r="F20" s="173"/>
      <c r="G20" s="176"/>
      <c r="H20" s="173"/>
      <c r="I20" s="173"/>
      <c r="J20" s="173"/>
      <c r="K20" s="176"/>
      <c r="L20" s="173"/>
      <c r="M20" s="895"/>
      <c r="N20" s="174" t="s">
        <v>2986</v>
      </c>
      <c r="O20" s="156">
        <v>0.14599999999999999</v>
      </c>
      <c r="P20" s="156">
        <v>1993</v>
      </c>
      <c r="Q20" s="157" t="s">
        <v>2987</v>
      </c>
      <c r="R20" s="156"/>
      <c r="S20" s="156"/>
      <c r="T20" s="156"/>
      <c r="U20" s="180"/>
    </row>
    <row r="21" spans="1:21" s="133" customFormat="1" x14ac:dyDescent="0.2">
      <c r="A21" s="181"/>
      <c r="B21" s="173"/>
      <c r="C21" s="182"/>
      <c r="D21" s="183"/>
      <c r="E21" s="173"/>
      <c r="F21" s="173"/>
      <c r="G21" s="176"/>
      <c r="H21" s="173"/>
      <c r="I21" s="173"/>
      <c r="J21" s="173"/>
      <c r="K21" s="176"/>
      <c r="L21" s="173"/>
      <c r="M21" s="895"/>
      <c r="N21" s="174" t="s">
        <v>2988</v>
      </c>
      <c r="O21" s="156">
        <v>7.0000000000000007E-2</v>
      </c>
      <c r="P21" s="156">
        <v>1991</v>
      </c>
      <c r="Q21" s="157" t="s">
        <v>2989</v>
      </c>
      <c r="R21" s="156"/>
      <c r="S21" s="156"/>
      <c r="T21" s="156"/>
      <c r="U21" s="180"/>
    </row>
    <row r="22" spans="1:21" s="133" customFormat="1" x14ac:dyDescent="0.2">
      <c r="A22" s="181"/>
      <c r="B22" s="173"/>
      <c r="C22" s="182"/>
      <c r="D22" s="183"/>
      <c r="E22" s="173"/>
      <c r="F22" s="173"/>
      <c r="G22" s="176"/>
      <c r="H22" s="173"/>
      <c r="I22" s="173"/>
      <c r="J22" s="173"/>
      <c r="K22" s="176"/>
      <c r="L22" s="173"/>
      <c r="M22" s="895"/>
      <c r="N22" s="174" t="s">
        <v>2990</v>
      </c>
      <c r="O22" s="156">
        <v>0.115</v>
      </c>
      <c r="P22" s="156">
        <v>1997</v>
      </c>
      <c r="Q22" s="157" t="s">
        <v>2991</v>
      </c>
      <c r="R22" s="156"/>
      <c r="S22" s="156"/>
      <c r="T22" s="156"/>
      <c r="U22" s="180"/>
    </row>
    <row r="23" spans="1:21" s="133" customFormat="1" x14ac:dyDescent="0.2">
      <c r="A23" s="181"/>
      <c r="B23" s="173"/>
      <c r="C23" s="182"/>
      <c r="D23" s="183"/>
      <c r="E23" s="173"/>
      <c r="F23" s="173"/>
      <c r="G23" s="176"/>
      <c r="H23" s="173"/>
      <c r="I23" s="173"/>
      <c r="J23" s="173"/>
      <c r="K23" s="176"/>
      <c r="L23" s="173"/>
      <c r="M23" s="895"/>
      <c r="N23" s="174" t="s">
        <v>2990</v>
      </c>
      <c r="O23" s="156">
        <v>0.11600000000000001</v>
      </c>
      <c r="P23" s="156">
        <v>1997</v>
      </c>
      <c r="Q23" s="157" t="s">
        <v>2991</v>
      </c>
      <c r="R23" s="156"/>
      <c r="S23" s="156"/>
      <c r="T23" s="156"/>
      <c r="U23" s="180"/>
    </row>
    <row r="24" spans="1:21" s="133" customFormat="1" x14ac:dyDescent="0.2">
      <c r="A24" s="181"/>
      <c r="B24" s="173"/>
      <c r="C24" s="182"/>
      <c r="D24" s="183"/>
      <c r="E24" s="173"/>
      <c r="F24" s="173"/>
      <c r="G24" s="176"/>
      <c r="H24" s="173"/>
      <c r="I24" s="173"/>
      <c r="J24" s="173"/>
      <c r="K24" s="176"/>
      <c r="L24" s="173"/>
      <c r="M24" s="888"/>
      <c r="N24" s="174" t="s">
        <v>2992</v>
      </c>
      <c r="O24" s="156">
        <v>0.12</v>
      </c>
      <c r="P24" s="156">
        <v>1997</v>
      </c>
      <c r="Q24" s="157" t="s">
        <v>2993</v>
      </c>
      <c r="R24" s="156"/>
      <c r="S24" s="156"/>
      <c r="T24" s="156"/>
      <c r="U24" s="180"/>
    </row>
    <row r="25" spans="1:21" s="133" customFormat="1" x14ac:dyDescent="0.2">
      <c r="A25" s="184"/>
      <c r="B25" s="155">
        <v>180000360</v>
      </c>
      <c r="C25" s="157" t="s">
        <v>2994</v>
      </c>
      <c r="D25" s="157"/>
      <c r="E25" s="156">
        <v>0.25</v>
      </c>
      <c r="F25" s="156">
        <v>1989</v>
      </c>
      <c r="G25" s="157" t="s">
        <v>2995</v>
      </c>
      <c r="H25" s="173"/>
      <c r="I25" s="173"/>
      <c r="J25" s="173"/>
      <c r="K25" s="176"/>
      <c r="L25" s="179"/>
      <c r="M25" s="173"/>
      <c r="N25" s="175"/>
      <c r="O25" s="173"/>
      <c r="P25" s="173"/>
      <c r="Q25" s="176"/>
      <c r="R25" s="173"/>
      <c r="S25" s="173"/>
      <c r="T25" s="173"/>
      <c r="U25" s="177"/>
    </row>
    <row r="26" spans="1:21" s="133" customFormat="1" x14ac:dyDescent="0.2">
      <c r="A26" s="162"/>
      <c r="B26" s="155">
        <v>180000360</v>
      </c>
      <c r="C26" s="185" t="s">
        <v>2996</v>
      </c>
      <c r="D26" s="186"/>
      <c r="E26" s="156">
        <v>0.22500000000000001</v>
      </c>
      <c r="F26" s="156">
        <v>1990</v>
      </c>
      <c r="G26" s="157" t="s">
        <v>2997</v>
      </c>
      <c r="H26" s="173"/>
      <c r="I26" s="173"/>
      <c r="J26" s="173"/>
      <c r="K26" s="176"/>
      <c r="L26" s="179"/>
      <c r="M26" s="173"/>
      <c r="N26" s="175"/>
      <c r="O26" s="173"/>
      <c r="P26" s="173"/>
      <c r="Q26" s="176"/>
      <c r="R26" s="173"/>
      <c r="S26" s="173"/>
      <c r="T26" s="173"/>
      <c r="U26" s="177"/>
    </row>
    <row r="27" spans="1:21" s="133" customFormat="1" ht="13.5" thickBot="1" x14ac:dyDescent="0.25">
      <c r="A27" s="162"/>
      <c r="B27" s="155">
        <v>180000360</v>
      </c>
      <c r="C27" s="187" t="s">
        <v>2998</v>
      </c>
      <c r="D27" s="187"/>
      <c r="E27" s="156">
        <v>0.22</v>
      </c>
      <c r="F27" s="156">
        <v>1994</v>
      </c>
      <c r="G27" s="157" t="s">
        <v>2999</v>
      </c>
      <c r="H27" s="156"/>
      <c r="I27" s="156"/>
      <c r="J27" s="156"/>
      <c r="K27" s="157"/>
      <c r="L27" s="156"/>
      <c r="M27" s="188"/>
      <c r="N27" s="189"/>
      <c r="O27" s="188"/>
      <c r="P27" s="188"/>
      <c r="Q27" s="190"/>
      <c r="R27" s="188"/>
      <c r="S27" s="188"/>
      <c r="T27" s="188"/>
      <c r="U27" s="191"/>
    </row>
    <row r="28" spans="1:21" s="133" customFormat="1" ht="15.75" x14ac:dyDescent="0.2">
      <c r="A28" s="192"/>
      <c r="B28" s="193"/>
      <c r="C28" s="1114" t="s">
        <v>3000</v>
      </c>
      <c r="D28" s="1115"/>
      <c r="E28" s="150"/>
      <c r="F28" s="150"/>
      <c r="G28" s="151"/>
      <c r="H28" s="194"/>
      <c r="I28" s="194"/>
      <c r="J28" s="194"/>
      <c r="K28" s="195"/>
      <c r="L28" s="194"/>
      <c r="M28" s="173"/>
      <c r="N28" s="175"/>
      <c r="O28" s="173"/>
      <c r="P28" s="173"/>
      <c r="Q28" s="176"/>
      <c r="R28" s="173"/>
      <c r="S28" s="173"/>
      <c r="T28" s="173"/>
      <c r="U28" s="177"/>
    </row>
    <row r="29" spans="1:21" s="133" customFormat="1" x14ac:dyDescent="0.2">
      <c r="A29" s="162"/>
      <c r="B29" s="155">
        <v>180000360</v>
      </c>
      <c r="C29" s="157" t="s">
        <v>3001</v>
      </c>
      <c r="D29" s="157"/>
      <c r="E29" s="156">
        <v>4.2300000000000004</v>
      </c>
      <c r="F29" s="156">
        <v>1982</v>
      </c>
      <c r="G29" s="196" t="s">
        <v>3002</v>
      </c>
      <c r="H29" s="173"/>
      <c r="I29" s="173"/>
      <c r="J29" s="173"/>
      <c r="K29" s="176"/>
      <c r="L29" s="173"/>
      <c r="M29" s="173"/>
      <c r="N29" s="175"/>
      <c r="O29" s="173"/>
      <c r="P29" s="173"/>
      <c r="Q29" s="176"/>
      <c r="R29" s="173"/>
      <c r="S29" s="173"/>
      <c r="T29" s="173"/>
      <c r="U29" s="177"/>
    </row>
    <row r="30" spans="1:21" s="133" customFormat="1" x14ac:dyDescent="0.2">
      <c r="A30" s="169"/>
      <c r="B30" s="155">
        <v>180000213</v>
      </c>
      <c r="C30" s="197" t="s">
        <v>3003</v>
      </c>
      <c r="D30" s="198"/>
      <c r="E30" s="199">
        <v>4</v>
      </c>
      <c r="F30" s="155">
        <v>1982</v>
      </c>
      <c r="G30" s="197" t="s">
        <v>3004</v>
      </c>
      <c r="H30" s="155">
        <v>53</v>
      </c>
      <c r="I30" s="155"/>
      <c r="J30" s="155">
        <v>53</v>
      </c>
      <c r="K30" s="158" t="s">
        <v>3005</v>
      </c>
      <c r="L30" s="173"/>
      <c r="M30" s="173"/>
      <c r="N30" s="175"/>
      <c r="O30" s="173"/>
      <c r="P30" s="173"/>
      <c r="Q30" s="176"/>
      <c r="R30" s="173"/>
      <c r="S30" s="173"/>
      <c r="T30" s="173"/>
      <c r="U30" s="177"/>
    </row>
    <row r="31" spans="1:21" s="133" customFormat="1" ht="13.5" thickBot="1" x14ac:dyDescent="0.25">
      <c r="A31" s="201"/>
      <c r="B31" s="202"/>
      <c r="C31" s="203"/>
      <c r="D31" s="204"/>
      <c r="E31" s="205"/>
      <c r="F31" s="202"/>
      <c r="G31" s="203"/>
      <c r="H31" s="202"/>
      <c r="I31" s="202"/>
      <c r="J31" s="202"/>
      <c r="K31" s="206" t="s">
        <v>3006</v>
      </c>
      <c r="L31" s="202"/>
      <c r="M31" s="202"/>
      <c r="N31" s="207"/>
      <c r="O31" s="202"/>
      <c r="P31" s="202"/>
      <c r="Q31" s="206"/>
      <c r="R31" s="202"/>
      <c r="S31" s="202"/>
      <c r="T31" s="202"/>
      <c r="U31" s="208"/>
    </row>
    <row r="32" spans="1:21" s="133" customFormat="1" ht="15.75" x14ac:dyDescent="0.25">
      <c r="A32" s="209"/>
      <c r="B32" s="210"/>
      <c r="C32" s="211" t="s">
        <v>3007</v>
      </c>
      <c r="D32" s="211"/>
      <c r="E32" s="150"/>
      <c r="F32" s="150"/>
      <c r="G32" s="151"/>
      <c r="H32" s="150"/>
      <c r="I32" s="150"/>
      <c r="J32" s="150"/>
      <c r="K32" s="151"/>
      <c r="L32" s="150"/>
      <c r="M32" s="150"/>
      <c r="N32" s="152"/>
      <c r="O32" s="150"/>
      <c r="P32" s="150"/>
      <c r="Q32" s="151"/>
      <c r="R32" s="150"/>
      <c r="S32" s="150"/>
      <c r="T32" s="150"/>
      <c r="U32" s="153"/>
    </row>
    <row r="33" spans="1:21" s="133" customFormat="1" ht="27.75" customHeight="1" x14ac:dyDescent="0.2">
      <c r="A33" s="154"/>
      <c r="B33" s="155">
        <v>180000360</v>
      </c>
      <c r="C33" s="939" t="s">
        <v>3008</v>
      </c>
      <c r="D33" s="959"/>
      <c r="E33" s="156">
        <v>4.2000000000000003E-2</v>
      </c>
      <c r="F33" s="212" t="s">
        <v>3009</v>
      </c>
      <c r="G33" s="157" t="s">
        <v>3010</v>
      </c>
      <c r="H33" s="156"/>
      <c r="I33" s="156"/>
      <c r="J33" s="156"/>
      <c r="K33" s="157"/>
      <c r="L33" s="156"/>
      <c r="M33" s="156"/>
      <c r="N33" s="174"/>
      <c r="O33" s="156"/>
      <c r="P33" s="156"/>
      <c r="Q33" s="174"/>
      <c r="R33" s="156"/>
      <c r="S33" s="156"/>
      <c r="T33" s="156"/>
      <c r="U33" s="180"/>
    </row>
    <row r="34" spans="1:21" s="133" customFormat="1" ht="67.900000000000006" customHeight="1" x14ac:dyDescent="0.2">
      <c r="A34" s="213" t="s">
        <v>3011</v>
      </c>
      <c r="B34" s="155">
        <v>180000213</v>
      </c>
      <c r="C34" s="996" t="s">
        <v>3012</v>
      </c>
      <c r="D34" s="1070"/>
      <c r="E34" s="155">
        <v>0.06</v>
      </c>
      <c r="F34" s="155">
        <v>1983</v>
      </c>
      <c r="G34" s="158" t="s">
        <v>1095</v>
      </c>
      <c r="H34" s="155">
        <v>1</v>
      </c>
      <c r="I34" s="155"/>
      <c r="J34" s="155">
        <v>1</v>
      </c>
      <c r="K34" s="158" t="s">
        <v>3013</v>
      </c>
      <c r="L34" s="155">
        <v>100</v>
      </c>
      <c r="M34" s="214">
        <v>180000465</v>
      </c>
      <c r="N34" s="174" t="s">
        <v>3014</v>
      </c>
      <c r="O34" s="156">
        <v>0.08</v>
      </c>
      <c r="P34" s="156">
        <v>2011</v>
      </c>
      <c r="Q34" s="157" t="s">
        <v>3015</v>
      </c>
      <c r="R34" s="156">
        <v>4</v>
      </c>
      <c r="S34" s="156"/>
      <c r="T34" s="156">
        <v>4</v>
      </c>
      <c r="U34" s="215" t="s">
        <v>3016</v>
      </c>
    </row>
    <row r="35" spans="1:21" s="133" customFormat="1" x14ac:dyDescent="0.2">
      <c r="A35" s="216"/>
      <c r="B35" s="164"/>
      <c r="C35" s="217"/>
      <c r="D35" s="218"/>
      <c r="E35" s="164"/>
      <c r="F35" s="164"/>
      <c r="G35" s="165"/>
      <c r="H35" s="164"/>
      <c r="I35" s="164"/>
      <c r="J35" s="164"/>
      <c r="K35" s="165" t="s">
        <v>1075</v>
      </c>
      <c r="L35" s="164"/>
      <c r="M35" s="156"/>
      <c r="N35" s="174"/>
      <c r="O35" s="156"/>
      <c r="P35" s="156"/>
      <c r="Q35" s="157"/>
      <c r="R35" s="156"/>
      <c r="S35" s="156"/>
      <c r="T35" s="156"/>
      <c r="U35" s="180"/>
    </row>
    <row r="36" spans="1:21" s="130" customFormat="1" ht="29.45" customHeight="1" x14ac:dyDescent="0.2">
      <c r="A36" s="213"/>
      <c r="B36" s="219" t="s">
        <v>3017</v>
      </c>
      <c r="C36" s="220" t="s">
        <v>3018</v>
      </c>
      <c r="D36" s="221"/>
      <c r="E36" s="222"/>
      <c r="F36" s="222"/>
      <c r="G36" s="223" t="s">
        <v>3019</v>
      </c>
      <c r="H36" s="222"/>
      <c r="I36" s="222"/>
      <c r="J36" s="222"/>
      <c r="K36" s="224" t="s">
        <v>3020</v>
      </c>
      <c r="L36" s="222">
        <v>160</v>
      </c>
      <c r="M36" s="225"/>
      <c r="N36" s="226"/>
      <c r="O36" s="227"/>
      <c r="P36" s="227"/>
      <c r="Q36" s="228"/>
      <c r="R36" s="227"/>
      <c r="S36" s="227"/>
      <c r="T36" s="227"/>
      <c r="U36" s="644" t="s">
        <v>3021</v>
      </c>
    </row>
    <row r="37" spans="1:21" s="133" customFormat="1" ht="56.25" customHeight="1" x14ac:dyDescent="0.2">
      <c r="A37" s="154" t="s">
        <v>3022</v>
      </c>
      <c r="B37" s="214">
        <v>180000213</v>
      </c>
      <c r="C37" s="941" t="s">
        <v>3023</v>
      </c>
      <c r="D37" s="942"/>
      <c r="E37" s="156">
        <v>0.86399999999999999</v>
      </c>
      <c r="F37" s="212" t="s">
        <v>3009</v>
      </c>
      <c r="G37" s="229" t="s">
        <v>3024</v>
      </c>
      <c r="H37" s="212">
        <v>17</v>
      </c>
      <c r="I37" s="212"/>
      <c r="J37" s="212">
        <v>17</v>
      </c>
      <c r="K37" s="230" t="s">
        <v>3025</v>
      </c>
      <c r="L37" s="156">
        <v>160</v>
      </c>
      <c r="M37" s="897">
        <v>180000143</v>
      </c>
      <c r="N37" s="936" t="s">
        <v>3026</v>
      </c>
      <c r="O37" s="231">
        <v>0.53400000000000003</v>
      </c>
      <c r="P37" s="156">
        <v>1946</v>
      </c>
      <c r="Q37" s="174" t="s">
        <v>3027</v>
      </c>
      <c r="R37" s="156">
        <v>20</v>
      </c>
      <c r="S37" s="156"/>
      <c r="T37" s="156">
        <v>20</v>
      </c>
      <c r="U37" s="232" t="s">
        <v>3028</v>
      </c>
    </row>
    <row r="38" spans="1:21" s="238" customFormat="1" ht="99" customHeight="1" x14ac:dyDescent="0.2">
      <c r="A38" s="233"/>
      <c r="B38" s="156">
        <v>80001271</v>
      </c>
      <c r="C38" s="941" t="s">
        <v>3029</v>
      </c>
      <c r="D38" s="942"/>
      <c r="E38" s="212">
        <v>2.323</v>
      </c>
      <c r="F38" s="212" t="s">
        <v>3030</v>
      </c>
      <c r="G38" s="229" t="s">
        <v>3031</v>
      </c>
      <c r="H38" s="212">
        <v>45</v>
      </c>
      <c r="I38" s="212"/>
      <c r="J38" s="212">
        <v>45</v>
      </c>
      <c r="K38" s="234"/>
      <c r="L38" s="235"/>
      <c r="M38" s="898"/>
      <c r="N38" s="937"/>
      <c r="O38" s="236">
        <v>0.13600000000000001</v>
      </c>
      <c r="P38" s="212">
        <v>2014</v>
      </c>
      <c r="Q38" s="229" t="s">
        <v>3032</v>
      </c>
      <c r="R38" s="212">
        <v>3</v>
      </c>
      <c r="S38" s="212"/>
      <c r="T38" s="212">
        <v>3</v>
      </c>
      <c r="U38" s="237" t="s">
        <v>3033</v>
      </c>
    </row>
    <row r="39" spans="1:21" s="238" customFormat="1" ht="37.5" customHeight="1" x14ac:dyDescent="0.2">
      <c r="A39" s="239"/>
      <c r="B39" s="214">
        <v>180000213</v>
      </c>
      <c r="C39" s="941" t="s">
        <v>3034</v>
      </c>
      <c r="D39" s="942"/>
      <c r="E39" s="212">
        <v>0.61099999999999999</v>
      </c>
      <c r="F39" s="212" t="s">
        <v>3009</v>
      </c>
      <c r="G39" s="229" t="s">
        <v>3035</v>
      </c>
      <c r="H39" s="212">
        <v>14</v>
      </c>
      <c r="I39" s="212"/>
      <c r="J39" s="212">
        <v>14</v>
      </c>
      <c r="K39" s="240"/>
      <c r="L39" s="241"/>
      <c r="M39" s="901"/>
      <c r="N39" s="1059"/>
      <c r="O39" s="236">
        <v>0.55000000000000004</v>
      </c>
      <c r="P39" s="212">
        <v>2001</v>
      </c>
      <c r="Q39" s="229" t="s">
        <v>3036</v>
      </c>
      <c r="R39" s="229"/>
      <c r="S39" s="229"/>
      <c r="T39" s="229"/>
      <c r="U39" s="242" t="s">
        <v>3037</v>
      </c>
    </row>
    <row r="40" spans="1:21" s="238" customFormat="1" ht="39.75" customHeight="1" x14ac:dyDescent="0.2">
      <c r="A40" s="243"/>
      <c r="B40" s="244" t="s">
        <v>3038</v>
      </c>
      <c r="C40" s="999" t="s">
        <v>3039</v>
      </c>
      <c r="D40" s="1000"/>
      <c r="E40" s="245">
        <v>2.06</v>
      </c>
      <c r="F40" s="245">
        <v>2015</v>
      </c>
      <c r="G40" s="246" t="s">
        <v>3035</v>
      </c>
      <c r="H40" s="245">
        <v>33</v>
      </c>
      <c r="I40" s="246"/>
      <c r="J40" s="246"/>
      <c r="K40" s="247" t="s">
        <v>3040</v>
      </c>
      <c r="L40" s="248">
        <v>1000</v>
      </c>
      <c r="M40" s="249"/>
      <c r="N40" s="250"/>
      <c r="O40" s="251"/>
      <c r="P40" s="252"/>
      <c r="Q40" s="252"/>
      <c r="R40" s="252"/>
      <c r="S40" s="252"/>
      <c r="T40" s="252"/>
      <c r="U40" s="253" t="s">
        <v>3041</v>
      </c>
    </row>
    <row r="41" spans="1:21" s="238" customFormat="1" ht="33.75" customHeight="1" x14ac:dyDescent="0.2">
      <c r="A41" s="239"/>
      <c r="B41" s="254"/>
      <c r="C41" s="255"/>
      <c r="D41" s="256"/>
      <c r="E41" s="257"/>
      <c r="F41" s="257"/>
      <c r="G41" s="257"/>
      <c r="H41" s="256"/>
      <c r="I41" s="257"/>
      <c r="J41" s="257"/>
      <c r="K41" s="258" t="s">
        <v>3042</v>
      </c>
      <c r="L41" s="259"/>
      <c r="M41" s="249"/>
      <c r="N41" s="250"/>
      <c r="O41" s="251"/>
      <c r="P41" s="252"/>
      <c r="Q41" s="252"/>
      <c r="R41" s="252"/>
      <c r="S41" s="252"/>
      <c r="T41" s="252"/>
      <c r="U41" s="253"/>
    </row>
    <row r="42" spans="1:21" s="133" customFormat="1" ht="13.9" customHeight="1" x14ac:dyDescent="0.2">
      <c r="A42" s="181">
        <v>4</v>
      </c>
      <c r="B42" s="173"/>
      <c r="C42" s="260"/>
      <c r="D42" s="261"/>
      <c r="E42" s="173"/>
      <c r="F42" s="173"/>
      <c r="G42" s="176"/>
      <c r="H42" s="173"/>
      <c r="I42" s="173"/>
      <c r="J42" s="173"/>
      <c r="K42" s="176" t="s">
        <v>3043</v>
      </c>
      <c r="L42" s="155">
        <v>160</v>
      </c>
      <c r="M42" s="155">
        <v>180000142</v>
      </c>
      <c r="N42" s="160" t="s">
        <v>3044</v>
      </c>
      <c r="O42" s="156"/>
      <c r="P42" s="156"/>
      <c r="Q42" s="157"/>
      <c r="R42" s="156"/>
      <c r="S42" s="156"/>
      <c r="T42" s="156"/>
      <c r="U42" s="180"/>
    </row>
    <row r="43" spans="1:21" s="133" customFormat="1" ht="13.9" customHeight="1" x14ac:dyDescent="0.2">
      <c r="A43" s="181"/>
      <c r="B43" s="173"/>
      <c r="C43" s="260"/>
      <c r="D43" s="261"/>
      <c r="E43" s="173"/>
      <c r="F43" s="173"/>
      <c r="G43" s="176"/>
      <c r="H43" s="173"/>
      <c r="I43" s="173"/>
      <c r="J43" s="173"/>
      <c r="K43" s="165" t="s">
        <v>1092</v>
      </c>
      <c r="L43" s="173"/>
      <c r="M43" s="173"/>
      <c r="N43" s="262" t="s">
        <v>3045</v>
      </c>
      <c r="O43" s="156"/>
      <c r="P43" s="156"/>
      <c r="Q43" s="157"/>
      <c r="R43" s="156"/>
      <c r="S43" s="156"/>
      <c r="T43" s="156"/>
      <c r="U43" s="180"/>
    </row>
    <row r="44" spans="1:21" s="133" customFormat="1" ht="56.45" customHeight="1" x14ac:dyDescent="0.2">
      <c r="A44" s="181"/>
      <c r="B44" s="173"/>
      <c r="C44" s="260"/>
      <c r="D44" s="261"/>
      <c r="E44" s="173"/>
      <c r="F44" s="173"/>
      <c r="G44" s="176"/>
      <c r="H44" s="173"/>
      <c r="I44" s="173"/>
      <c r="J44" s="173"/>
      <c r="K44" s="176"/>
      <c r="L44" s="173"/>
      <c r="M44" s="173"/>
      <c r="N44" s="174" t="s">
        <v>3046</v>
      </c>
      <c r="O44" s="156">
        <v>0.69699999999999995</v>
      </c>
      <c r="P44" s="156"/>
      <c r="Q44" s="174" t="s">
        <v>3047</v>
      </c>
      <c r="R44" s="156">
        <v>26</v>
      </c>
      <c r="S44" s="156"/>
      <c r="T44" s="156">
        <v>26</v>
      </c>
      <c r="U44" s="1057" t="s">
        <v>3048</v>
      </c>
    </row>
    <row r="45" spans="1:21" s="133" customFormat="1" ht="73.900000000000006" customHeight="1" x14ac:dyDescent="0.2">
      <c r="A45" s="181"/>
      <c r="B45" s="173"/>
      <c r="C45" s="260"/>
      <c r="D45" s="261"/>
      <c r="E45" s="173"/>
      <c r="F45" s="173"/>
      <c r="G45" s="176"/>
      <c r="H45" s="173"/>
      <c r="I45" s="173"/>
      <c r="J45" s="173"/>
      <c r="K45" s="176"/>
      <c r="L45" s="173"/>
      <c r="M45" s="173"/>
      <c r="N45" s="174" t="s">
        <v>3049</v>
      </c>
      <c r="O45" s="156">
        <v>0.63300000000000001</v>
      </c>
      <c r="P45" s="156"/>
      <c r="Q45" s="174" t="s">
        <v>3050</v>
      </c>
      <c r="R45" s="156">
        <v>22</v>
      </c>
      <c r="S45" s="156"/>
      <c r="T45" s="156">
        <v>22</v>
      </c>
      <c r="U45" s="1105"/>
    </row>
    <row r="46" spans="1:21" s="133" customFormat="1" ht="71.45" customHeight="1" x14ac:dyDescent="0.2">
      <c r="A46" s="263"/>
      <c r="B46" s="164"/>
      <c r="C46" s="264"/>
      <c r="D46" s="265"/>
      <c r="E46" s="164"/>
      <c r="F46" s="164"/>
      <c r="G46" s="165"/>
      <c r="H46" s="164"/>
      <c r="I46" s="164"/>
      <c r="J46" s="164"/>
      <c r="K46" s="165"/>
      <c r="L46" s="164"/>
      <c r="M46" s="173"/>
      <c r="N46" s="174" t="s">
        <v>3051</v>
      </c>
      <c r="O46" s="156">
        <v>0.92</v>
      </c>
      <c r="P46" s="156"/>
      <c r="Q46" s="174" t="s">
        <v>3052</v>
      </c>
      <c r="R46" s="156">
        <v>29</v>
      </c>
      <c r="S46" s="156"/>
      <c r="T46" s="156">
        <v>29</v>
      </c>
      <c r="U46" s="1058"/>
    </row>
    <row r="47" spans="1:21" s="133" customFormat="1" ht="15" customHeight="1" x14ac:dyDescent="0.2">
      <c r="A47" s="181">
        <v>5</v>
      </c>
      <c r="B47" s="173"/>
      <c r="C47" s="260"/>
      <c r="D47" s="261"/>
      <c r="E47" s="173"/>
      <c r="F47" s="173"/>
      <c r="G47" s="176"/>
      <c r="H47" s="173"/>
      <c r="I47" s="173"/>
      <c r="J47" s="173"/>
      <c r="K47" s="176" t="s">
        <v>3053</v>
      </c>
      <c r="L47" s="173">
        <v>180</v>
      </c>
      <c r="M47" s="887">
        <v>180000432</v>
      </c>
      <c r="N47" s="174" t="s">
        <v>3054</v>
      </c>
      <c r="O47" s="156">
        <v>0.03</v>
      </c>
      <c r="P47" s="156">
        <v>1977</v>
      </c>
      <c r="Q47" s="157" t="s">
        <v>3055</v>
      </c>
      <c r="R47" s="156" t="s">
        <v>2315</v>
      </c>
      <c r="S47" s="156" t="s">
        <v>2315</v>
      </c>
      <c r="T47" s="156" t="s">
        <v>2315</v>
      </c>
      <c r="U47" s="180"/>
    </row>
    <row r="48" spans="1:21" s="133" customFormat="1" ht="29.45" customHeight="1" x14ac:dyDescent="0.2">
      <c r="A48" s="181"/>
      <c r="B48" s="173"/>
      <c r="C48" s="260"/>
      <c r="D48" s="261"/>
      <c r="E48" s="173"/>
      <c r="F48" s="173"/>
      <c r="G48" s="176"/>
      <c r="H48" s="173"/>
      <c r="I48" s="173"/>
      <c r="J48" s="173"/>
      <c r="K48" s="266" t="s">
        <v>1081</v>
      </c>
      <c r="L48" s="173"/>
      <c r="M48" s="895"/>
      <c r="N48" s="174" t="s">
        <v>3056</v>
      </c>
      <c r="O48" s="156">
        <v>1.4999999999999999E-2</v>
      </c>
      <c r="P48" s="156">
        <v>1977</v>
      </c>
      <c r="Q48" s="157" t="s">
        <v>3057</v>
      </c>
      <c r="R48" s="156"/>
      <c r="S48" s="156"/>
      <c r="T48" s="156"/>
      <c r="U48" s="180"/>
    </row>
    <row r="49" spans="1:21" s="133" customFormat="1" ht="28.15" customHeight="1" x14ac:dyDescent="0.2">
      <c r="A49" s="181"/>
      <c r="B49" s="173"/>
      <c r="C49" s="260"/>
      <c r="D49" s="261"/>
      <c r="E49" s="173"/>
      <c r="F49" s="173"/>
      <c r="G49" s="176"/>
      <c r="H49" s="173"/>
      <c r="I49" s="173"/>
      <c r="J49" s="173"/>
      <c r="K49" s="176"/>
      <c r="L49" s="173"/>
      <c r="M49" s="888"/>
      <c r="N49" s="160" t="s">
        <v>3058</v>
      </c>
      <c r="O49" s="156">
        <v>0.02</v>
      </c>
      <c r="P49" s="156">
        <v>1977</v>
      </c>
      <c r="Q49" s="157" t="s">
        <v>3059</v>
      </c>
      <c r="R49" s="267"/>
      <c r="S49" s="156"/>
      <c r="T49" s="156"/>
      <c r="U49" s="180"/>
    </row>
    <row r="50" spans="1:21" s="133" customFormat="1" ht="31.15" customHeight="1" x14ac:dyDescent="0.2">
      <c r="A50" s="181"/>
      <c r="B50" s="173"/>
      <c r="C50" s="260"/>
      <c r="D50" s="261"/>
      <c r="E50" s="173"/>
      <c r="F50" s="173"/>
      <c r="G50" s="176"/>
      <c r="H50" s="173"/>
      <c r="I50" s="173"/>
      <c r="J50" s="173"/>
      <c r="K50" s="176"/>
      <c r="L50" s="173"/>
      <c r="M50" s="159">
        <v>180000155</v>
      </c>
      <c r="N50" s="160" t="s">
        <v>3060</v>
      </c>
      <c r="O50" s="268"/>
      <c r="P50" s="155">
        <v>2009</v>
      </c>
      <c r="Q50" s="155"/>
      <c r="R50" s="155"/>
      <c r="S50" s="155"/>
      <c r="T50" s="155"/>
      <c r="U50" s="269"/>
    </row>
    <row r="51" spans="1:21" s="133" customFormat="1" ht="14.45" customHeight="1" x14ac:dyDescent="0.2">
      <c r="A51" s="181"/>
      <c r="B51" s="173"/>
      <c r="C51" s="260"/>
      <c r="D51" s="261"/>
      <c r="E51" s="173"/>
      <c r="F51" s="173"/>
      <c r="G51" s="176"/>
      <c r="H51" s="173"/>
      <c r="I51" s="173"/>
      <c r="J51" s="173"/>
      <c r="K51" s="176"/>
      <c r="L51" s="173"/>
      <c r="M51" s="179" t="s">
        <v>2315</v>
      </c>
      <c r="N51" s="262" t="s">
        <v>3061</v>
      </c>
      <c r="O51" s="270"/>
      <c r="P51" s="173"/>
      <c r="Q51" s="164"/>
      <c r="R51" s="164"/>
      <c r="S51" s="164"/>
      <c r="T51" s="164"/>
      <c r="U51" s="271"/>
    </row>
    <row r="52" spans="1:21" s="133" customFormat="1" x14ac:dyDescent="0.2">
      <c r="A52" s="181"/>
      <c r="B52" s="173"/>
      <c r="C52" s="260"/>
      <c r="D52" s="261"/>
      <c r="E52" s="173"/>
      <c r="F52" s="173"/>
      <c r="G52" s="176"/>
      <c r="H52" s="173"/>
      <c r="I52" s="173"/>
      <c r="J52" s="173"/>
      <c r="K52" s="176"/>
      <c r="L52" s="173"/>
      <c r="M52" s="173"/>
      <c r="N52" s="1106" t="s">
        <v>3062</v>
      </c>
      <c r="O52" s="155"/>
      <c r="P52" s="173"/>
      <c r="Q52" s="1084" t="s">
        <v>3063</v>
      </c>
      <c r="R52" s="155"/>
      <c r="S52" s="155"/>
      <c r="T52" s="155"/>
      <c r="U52" s="269"/>
    </row>
    <row r="53" spans="1:21" s="133" customFormat="1" ht="45" customHeight="1" x14ac:dyDescent="0.2">
      <c r="A53" s="263"/>
      <c r="B53" s="164"/>
      <c r="C53" s="264"/>
      <c r="D53" s="265"/>
      <c r="E53" s="164"/>
      <c r="F53" s="164"/>
      <c r="G53" s="165"/>
      <c r="H53" s="164"/>
      <c r="I53" s="164"/>
      <c r="J53" s="164"/>
      <c r="K53" s="165"/>
      <c r="L53" s="173"/>
      <c r="M53" s="173"/>
      <c r="N53" s="1107"/>
      <c r="O53" s="164">
        <v>0.28599999999999998</v>
      </c>
      <c r="P53" s="173"/>
      <c r="Q53" s="1085"/>
      <c r="R53" s="164">
        <v>10</v>
      </c>
      <c r="S53" s="164"/>
      <c r="T53" s="164">
        <v>10</v>
      </c>
      <c r="U53" s="272"/>
    </row>
    <row r="54" spans="1:21" s="133" customFormat="1" ht="57.6" customHeight="1" x14ac:dyDescent="0.2">
      <c r="A54" s="154"/>
      <c r="B54" s="157"/>
      <c r="C54" s="187"/>
      <c r="D54" s="187"/>
      <c r="E54" s="156"/>
      <c r="F54" s="156"/>
      <c r="G54" s="157"/>
      <c r="H54" s="156"/>
      <c r="I54" s="156"/>
      <c r="J54" s="156"/>
      <c r="K54" s="174"/>
      <c r="L54" s="156"/>
      <c r="M54" s="173"/>
      <c r="N54" s="167" t="s">
        <v>3064</v>
      </c>
      <c r="O54" s="156">
        <v>0.437</v>
      </c>
      <c r="P54" s="173"/>
      <c r="Q54" s="229" t="s">
        <v>3065</v>
      </c>
      <c r="R54" s="156">
        <v>14</v>
      </c>
      <c r="S54" s="156"/>
      <c r="T54" s="156">
        <v>14</v>
      </c>
      <c r="U54" s="177"/>
    </row>
    <row r="55" spans="1:21" s="133" customFormat="1" ht="71.45" customHeight="1" x14ac:dyDescent="0.2">
      <c r="A55" s="213"/>
      <c r="B55" s="155"/>
      <c r="C55" s="273"/>
      <c r="D55" s="274"/>
      <c r="E55" s="155"/>
      <c r="F55" s="155"/>
      <c r="G55" s="158"/>
      <c r="H55" s="164"/>
      <c r="I55" s="173"/>
      <c r="J55" s="164"/>
      <c r="K55" s="157"/>
      <c r="L55" s="275"/>
      <c r="M55" s="173"/>
      <c r="N55" s="167" t="s">
        <v>3066</v>
      </c>
      <c r="O55" s="156">
        <v>0.80100000000000005</v>
      </c>
      <c r="P55" s="173"/>
      <c r="Q55" s="229" t="s">
        <v>3067</v>
      </c>
      <c r="R55" s="156">
        <v>18</v>
      </c>
      <c r="S55" s="156"/>
      <c r="T55" s="156">
        <v>18</v>
      </c>
      <c r="U55" s="276" t="s">
        <v>3068</v>
      </c>
    </row>
    <row r="56" spans="1:21" s="133" customFormat="1" ht="57" customHeight="1" x14ac:dyDescent="0.2">
      <c r="A56" s="213"/>
      <c r="B56" s="155"/>
      <c r="C56" s="273"/>
      <c r="D56" s="274"/>
      <c r="E56" s="155"/>
      <c r="F56" s="155"/>
      <c r="G56" s="158"/>
      <c r="H56" s="156"/>
      <c r="I56" s="156"/>
      <c r="J56" s="164"/>
      <c r="K56" s="157"/>
      <c r="L56" s="275"/>
      <c r="M56" s="173"/>
      <c r="N56" s="167" t="s">
        <v>3069</v>
      </c>
      <c r="O56" s="156">
        <v>0.65800000000000003</v>
      </c>
      <c r="P56" s="173"/>
      <c r="Q56" s="229" t="s">
        <v>3070</v>
      </c>
      <c r="R56" s="156">
        <v>24</v>
      </c>
      <c r="S56" s="156"/>
      <c r="T56" s="156">
        <v>24</v>
      </c>
      <c r="U56" s="180"/>
    </row>
    <row r="57" spans="1:21" s="133" customFormat="1" ht="68.45" customHeight="1" x14ac:dyDescent="0.2">
      <c r="A57" s="213"/>
      <c r="B57" s="155"/>
      <c r="C57" s="273"/>
      <c r="D57" s="274"/>
      <c r="E57" s="155"/>
      <c r="F57" s="155"/>
      <c r="G57" s="158"/>
      <c r="H57" s="156"/>
      <c r="I57" s="156"/>
      <c r="J57" s="156"/>
      <c r="K57" s="157"/>
      <c r="L57" s="275"/>
      <c r="M57" s="164"/>
      <c r="N57" s="167" t="s">
        <v>3071</v>
      </c>
      <c r="O57" s="156">
        <v>0.78400000000000003</v>
      </c>
      <c r="P57" s="164"/>
      <c r="Q57" s="229" t="s">
        <v>3072</v>
      </c>
      <c r="R57" s="156">
        <v>22</v>
      </c>
      <c r="S57" s="156"/>
      <c r="T57" s="156">
        <v>22</v>
      </c>
      <c r="U57" s="276" t="s">
        <v>3073</v>
      </c>
    </row>
    <row r="58" spans="1:21" s="133" customFormat="1" ht="29.25" customHeight="1" x14ac:dyDescent="0.2">
      <c r="A58" s="213"/>
      <c r="B58" s="155">
        <v>180000360</v>
      </c>
      <c r="C58" s="941" t="s">
        <v>3074</v>
      </c>
      <c r="D58" s="942"/>
      <c r="E58" s="156">
        <v>0.03</v>
      </c>
      <c r="F58" s="212" t="s">
        <v>3075</v>
      </c>
      <c r="G58" s="229" t="s">
        <v>3076</v>
      </c>
      <c r="H58" s="173"/>
      <c r="I58" s="173"/>
      <c r="J58" s="173"/>
      <c r="K58" s="182"/>
      <c r="L58" s="275"/>
      <c r="M58" s="164"/>
      <c r="N58" s="167"/>
      <c r="O58" s="156"/>
      <c r="P58" s="164"/>
      <c r="Q58" s="229"/>
      <c r="R58" s="156"/>
      <c r="S58" s="156"/>
      <c r="T58" s="156"/>
      <c r="U58" s="168"/>
    </row>
    <row r="59" spans="1:21" s="130" customFormat="1" ht="47.25" customHeight="1" x14ac:dyDescent="0.2">
      <c r="A59" s="213"/>
      <c r="B59" s="277" t="s">
        <v>3077</v>
      </c>
      <c r="C59" s="220" t="s">
        <v>3078</v>
      </c>
      <c r="D59" s="221"/>
      <c r="E59" s="222"/>
      <c r="F59" s="222"/>
      <c r="G59" s="223" t="s">
        <v>3079</v>
      </c>
      <c r="H59" s="222"/>
      <c r="I59" s="222">
        <v>5</v>
      </c>
      <c r="J59" s="222">
        <v>5</v>
      </c>
      <c r="K59" s="278" t="s">
        <v>3080</v>
      </c>
      <c r="L59" s="279">
        <v>320</v>
      </c>
      <c r="M59" s="227"/>
      <c r="N59" s="226"/>
      <c r="O59" s="227"/>
      <c r="P59" s="227"/>
      <c r="Q59" s="228"/>
      <c r="R59" s="227"/>
      <c r="S59" s="227"/>
      <c r="T59" s="227"/>
      <c r="U59" s="280" t="s">
        <v>3081</v>
      </c>
    </row>
    <row r="60" spans="1:21" s="133" customFormat="1" x14ac:dyDescent="0.2">
      <c r="A60" s="213" t="s">
        <v>3082</v>
      </c>
      <c r="B60" s="155">
        <v>180000360</v>
      </c>
      <c r="C60" s="197" t="s">
        <v>3083</v>
      </c>
      <c r="D60" s="198"/>
      <c r="E60" s="155">
        <v>0.1</v>
      </c>
      <c r="F60" s="155">
        <v>1960</v>
      </c>
      <c r="G60" s="158" t="s">
        <v>3084</v>
      </c>
      <c r="H60" s="155"/>
      <c r="I60" s="155" t="s">
        <v>2315</v>
      </c>
      <c r="J60" s="155" t="s">
        <v>2315</v>
      </c>
      <c r="K60" s="158" t="s">
        <v>3085</v>
      </c>
      <c r="L60" s="155">
        <v>400</v>
      </c>
      <c r="M60" s="156">
        <v>180000395</v>
      </c>
      <c r="N60" s="174" t="s">
        <v>3086</v>
      </c>
      <c r="O60" s="156">
        <v>0.08</v>
      </c>
      <c r="P60" s="156">
        <v>1960</v>
      </c>
      <c r="Q60" s="157" t="s">
        <v>445</v>
      </c>
      <c r="R60" s="156"/>
      <c r="S60" s="156"/>
      <c r="T60" s="156"/>
      <c r="U60" s="180"/>
    </row>
    <row r="61" spans="1:21" s="133" customFormat="1" x14ac:dyDescent="0.2">
      <c r="A61" s="263"/>
      <c r="B61" s="164"/>
      <c r="C61" s="217"/>
      <c r="D61" s="218"/>
      <c r="E61" s="164"/>
      <c r="F61" s="164"/>
      <c r="G61" s="165"/>
      <c r="H61" s="164"/>
      <c r="I61" s="164"/>
      <c r="J61" s="164"/>
      <c r="K61" s="165" t="s">
        <v>3087</v>
      </c>
      <c r="L61" s="164" t="s">
        <v>2315</v>
      </c>
      <c r="M61" s="156" t="s">
        <v>103</v>
      </c>
      <c r="N61" s="174" t="s">
        <v>3088</v>
      </c>
      <c r="O61" s="156"/>
      <c r="P61" s="156"/>
      <c r="Q61" s="157" t="s">
        <v>3089</v>
      </c>
      <c r="R61" s="156"/>
      <c r="S61" s="156"/>
      <c r="T61" s="156"/>
      <c r="U61" s="180"/>
    </row>
    <row r="62" spans="1:21" s="133" customFormat="1" x14ac:dyDescent="0.2">
      <c r="A62" s="181"/>
      <c r="B62" s="173"/>
      <c r="C62" s="182"/>
      <c r="D62" s="183"/>
      <c r="E62" s="173"/>
      <c r="F62" s="173"/>
      <c r="G62" s="176"/>
      <c r="H62" s="173"/>
      <c r="I62" s="173"/>
      <c r="J62" s="173"/>
      <c r="K62" s="176"/>
      <c r="L62" s="173"/>
      <c r="M62" s="156" t="s">
        <v>103</v>
      </c>
      <c r="N62" s="174" t="s">
        <v>3090</v>
      </c>
      <c r="O62" s="156"/>
      <c r="P62" s="156"/>
      <c r="Q62" s="157" t="s">
        <v>3091</v>
      </c>
      <c r="R62" s="156"/>
      <c r="S62" s="156"/>
      <c r="T62" s="156"/>
      <c r="U62" s="180"/>
    </row>
    <row r="63" spans="1:21" s="133" customFormat="1" ht="25.5" x14ac:dyDescent="0.2">
      <c r="A63" s="181"/>
      <c r="B63" s="173"/>
      <c r="C63" s="182"/>
      <c r="D63" s="183"/>
      <c r="E63" s="173"/>
      <c r="F63" s="173"/>
      <c r="G63" s="176"/>
      <c r="H63" s="173"/>
      <c r="I63" s="173"/>
      <c r="J63" s="173"/>
      <c r="K63" s="176"/>
      <c r="L63" s="173"/>
      <c r="M63" s="156" t="s">
        <v>103</v>
      </c>
      <c r="N63" s="174" t="s">
        <v>3092</v>
      </c>
      <c r="O63" s="156"/>
      <c r="P63" s="156"/>
      <c r="Q63" s="157" t="s">
        <v>3093</v>
      </c>
      <c r="R63" s="156"/>
      <c r="S63" s="156"/>
      <c r="T63" s="156"/>
      <c r="U63" s="180"/>
    </row>
    <row r="64" spans="1:21" s="133" customFormat="1" ht="29.45" customHeight="1" x14ac:dyDescent="0.2">
      <c r="A64" s="181"/>
      <c r="B64" s="173"/>
      <c r="C64" s="182"/>
      <c r="D64" s="183"/>
      <c r="E64" s="173"/>
      <c r="F64" s="173"/>
      <c r="G64" s="176"/>
      <c r="H64" s="173"/>
      <c r="I64" s="173"/>
      <c r="J64" s="173"/>
      <c r="K64" s="176"/>
      <c r="L64" s="173"/>
      <c r="M64" s="156" t="s">
        <v>103</v>
      </c>
      <c r="N64" s="174" t="s">
        <v>3094</v>
      </c>
      <c r="O64" s="156"/>
      <c r="P64" s="156"/>
      <c r="Q64" s="157" t="s">
        <v>3095</v>
      </c>
      <c r="R64" s="156"/>
      <c r="S64" s="156"/>
      <c r="T64" s="156"/>
      <c r="U64" s="180"/>
    </row>
    <row r="65" spans="1:21" s="133" customFormat="1" x14ac:dyDescent="0.2">
      <c r="A65" s="181"/>
      <c r="B65" s="173"/>
      <c r="C65" s="182"/>
      <c r="D65" s="183"/>
      <c r="E65" s="173"/>
      <c r="F65" s="173"/>
      <c r="G65" s="176"/>
      <c r="H65" s="173"/>
      <c r="I65" s="173"/>
      <c r="J65" s="173"/>
      <c r="K65" s="176"/>
      <c r="L65" s="173"/>
      <c r="M65" s="156" t="s">
        <v>103</v>
      </c>
      <c r="N65" s="174" t="s">
        <v>3096</v>
      </c>
      <c r="O65" s="156"/>
      <c r="P65" s="156"/>
      <c r="Q65" s="157" t="s">
        <v>3097</v>
      </c>
      <c r="R65" s="156"/>
      <c r="S65" s="156">
        <v>1</v>
      </c>
      <c r="T65" s="156"/>
      <c r="U65" s="180"/>
    </row>
    <row r="66" spans="1:21" s="133" customFormat="1" ht="25.5" x14ac:dyDescent="0.2">
      <c r="A66" s="181"/>
      <c r="B66" s="173"/>
      <c r="C66" s="182"/>
      <c r="D66" s="183"/>
      <c r="E66" s="173"/>
      <c r="F66" s="173"/>
      <c r="G66" s="176"/>
      <c r="H66" s="173"/>
      <c r="I66" s="173"/>
      <c r="J66" s="173"/>
      <c r="K66" s="176"/>
      <c r="L66" s="173"/>
      <c r="M66" s="155">
        <v>180000194</v>
      </c>
      <c r="N66" s="174" t="s">
        <v>3098</v>
      </c>
      <c r="O66" s="156"/>
      <c r="P66" s="156">
        <v>1948</v>
      </c>
      <c r="Q66" s="157"/>
      <c r="R66" s="156"/>
      <c r="S66" s="156"/>
      <c r="T66" s="156"/>
      <c r="U66" s="180"/>
    </row>
    <row r="67" spans="1:21" s="133" customFormat="1" ht="25.5" x14ac:dyDescent="0.2">
      <c r="A67" s="181"/>
      <c r="B67" s="173"/>
      <c r="C67" s="182"/>
      <c r="D67" s="183"/>
      <c r="E67" s="173"/>
      <c r="F67" s="173"/>
      <c r="G67" s="176"/>
      <c r="H67" s="173"/>
      <c r="I67" s="173"/>
      <c r="J67" s="173"/>
      <c r="K67" s="176"/>
      <c r="L67" s="173"/>
      <c r="M67" s="173"/>
      <c r="N67" s="174" t="s">
        <v>3099</v>
      </c>
      <c r="O67" s="156">
        <v>0.13500000000000001</v>
      </c>
      <c r="P67" s="156" t="s">
        <v>3100</v>
      </c>
      <c r="Q67" s="157" t="s">
        <v>3101</v>
      </c>
      <c r="R67" s="156">
        <v>5</v>
      </c>
      <c r="S67" s="156"/>
      <c r="T67" s="156">
        <v>5</v>
      </c>
      <c r="U67" s="180"/>
    </row>
    <row r="68" spans="1:21" s="133" customFormat="1" ht="25.5" x14ac:dyDescent="0.2">
      <c r="A68" s="181"/>
      <c r="B68" s="173"/>
      <c r="C68" s="182"/>
      <c r="D68" s="183"/>
      <c r="E68" s="173"/>
      <c r="F68" s="173"/>
      <c r="G68" s="176"/>
      <c r="H68" s="173"/>
      <c r="I68" s="173"/>
      <c r="J68" s="173"/>
      <c r="K68" s="176"/>
      <c r="L68" s="173"/>
      <c r="M68" s="173"/>
      <c r="N68" s="174" t="s">
        <v>3102</v>
      </c>
      <c r="O68" s="156">
        <v>0.125</v>
      </c>
      <c r="P68" s="156" t="s">
        <v>3100</v>
      </c>
      <c r="Q68" s="157" t="s">
        <v>3101</v>
      </c>
      <c r="R68" s="156">
        <v>4</v>
      </c>
      <c r="S68" s="156"/>
      <c r="T68" s="156">
        <v>4</v>
      </c>
      <c r="U68" s="215"/>
    </row>
    <row r="69" spans="1:21" s="133" customFormat="1" ht="59.45" customHeight="1" x14ac:dyDescent="0.2">
      <c r="A69" s="162"/>
      <c r="B69" s="156"/>
      <c r="C69" s="196"/>
      <c r="D69" s="281"/>
      <c r="E69" s="156"/>
      <c r="F69" s="156"/>
      <c r="G69" s="157"/>
      <c r="H69" s="156"/>
      <c r="I69" s="156"/>
      <c r="J69" s="155"/>
      <c r="K69" s="176"/>
      <c r="L69" s="173"/>
      <c r="M69" s="164"/>
      <c r="N69" s="174" t="s">
        <v>3103</v>
      </c>
      <c r="O69" s="156">
        <v>0.24</v>
      </c>
      <c r="P69" s="156" t="s">
        <v>3100</v>
      </c>
      <c r="Q69" s="157" t="s">
        <v>3101</v>
      </c>
      <c r="R69" s="156">
        <v>6</v>
      </c>
      <c r="S69" s="156"/>
      <c r="T69" s="156">
        <v>6</v>
      </c>
      <c r="U69" s="180"/>
    </row>
    <row r="70" spans="1:21" s="133" customFormat="1" ht="25.5" x14ac:dyDescent="0.2">
      <c r="A70" s="282" t="s">
        <v>3104</v>
      </c>
      <c r="B70" s="173">
        <v>180000360</v>
      </c>
      <c r="C70" s="1103" t="s">
        <v>3105</v>
      </c>
      <c r="D70" s="1103"/>
      <c r="E70" s="173">
        <v>0.35499999999999998</v>
      </c>
      <c r="F70" s="173">
        <v>1996</v>
      </c>
      <c r="G70" s="187" t="s">
        <v>3106</v>
      </c>
      <c r="H70" s="173"/>
      <c r="I70" s="283"/>
      <c r="J70" s="155"/>
      <c r="K70" s="158" t="s">
        <v>3107</v>
      </c>
      <c r="L70" s="155">
        <v>250</v>
      </c>
      <c r="M70" s="887">
        <v>180000431</v>
      </c>
      <c r="N70" s="174" t="s">
        <v>3108</v>
      </c>
      <c r="O70" s="156">
        <v>0.02</v>
      </c>
      <c r="P70" s="156">
        <v>1979</v>
      </c>
      <c r="Q70" s="157" t="s">
        <v>3109</v>
      </c>
      <c r="R70" s="156"/>
      <c r="S70" s="156"/>
      <c r="T70" s="156"/>
      <c r="U70" s="180"/>
    </row>
    <row r="71" spans="1:21" s="133" customFormat="1" ht="27.75" customHeight="1" x14ac:dyDescent="0.2">
      <c r="A71" s="284"/>
      <c r="B71" s="164"/>
      <c r="C71" s="217"/>
      <c r="D71" s="187"/>
      <c r="E71" s="164"/>
      <c r="F71" s="164"/>
      <c r="G71" s="165"/>
      <c r="H71" s="164"/>
      <c r="I71" s="164"/>
      <c r="J71" s="164"/>
      <c r="K71" s="285" t="s">
        <v>3087</v>
      </c>
      <c r="L71" s="173"/>
      <c r="M71" s="895"/>
      <c r="N71" s="174" t="s">
        <v>3110</v>
      </c>
      <c r="O71" s="156">
        <v>0.02</v>
      </c>
      <c r="P71" s="156">
        <v>1979</v>
      </c>
      <c r="Q71" s="157" t="s">
        <v>3109</v>
      </c>
      <c r="R71" s="156"/>
      <c r="S71" s="156"/>
      <c r="T71" s="156"/>
      <c r="U71" s="180"/>
    </row>
    <row r="72" spans="1:21" s="133" customFormat="1" ht="43.15" customHeight="1" x14ac:dyDescent="0.2">
      <c r="A72" s="169"/>
      <c r="B72" s="173"/>
      <c r="C72" s="187"/>
      <c r="D72" s="198"/>
      <c r="E72" s="173"/>
      <c r="F72" s="173"/>
      <c r="G72" s="187"/>
      <c r="H72" s="173"/>
      <c r="I72" s="283"/>
      <c r="J72" s="173"/>
      <c r="K72" s="176"/>
      <c r="L72" s="159"/>
      <c r="M72" s="155">
        <v>180000156</v>
      </c>
      <c r="N72" s="286" t="s">
        <v>3111</v>
      </c>
      <c r="O72" s="156"/>
      <c r="P72" s="156"/>
      <c r="Q72" s="157"/>
      <c r="R72" s="156"/>
      <c r="S72" s="156"/>
      <c r="T72" s="156"/>
      <c r="U72" s="287" t="s">
        <v>3112</v>
      </c>
    </row>
    <row r="73" spans="1:21" s="133" customFormat="1" ht="94.9" customHeight="1" x14ac:dyDescent="0.2">
      <c r="A73" s="284"/>
      <c r="B73" s="179"/>
      <c r="C73" s="182"/>
      <c r="D73" s="187"/>
      <c r="E73" s="173"/>
      <c r="F73" s="173"/>
      <c r="G73" s="183"/>
      <c r="H73" s="173"/>
      <c r="I73" s="173"/>
      <c r="J73" s="173"/>
      <c r="K73" s="176"/>
      <c r="L73" s="288"/>
      <c r="M73" s="288"/>
      <c r="N73" s="286" t="s">
        <v>3113</v>
      </c>
      <c r="O73" s="156">
        <v>0.20599999999999999</v>
      </c>
      <c r="P73" s="156">
        <v>1972</v>
      </c>
      <c r="Q73" s="174" t="s">
        <v>3114</v>
      </c>
      <c r="R73" s="156">
        <v>7</v>
      </c>
      <c r="S73" s="156"/>
      <c r="T73" s="156">
        <v>7</v>
      </c>
      <c r="U73" s="287"/>
    </row>
    <row r="74" spans="1:21" s="133" customFormat="1" ht="96" customHeight="1" x14ac:dyDescent="0.2">
      <c r="A74" s="284"/>
      <c r="B74" s="173"/>
      <c r="C74" s="187"/>
      <c r="D74" s="218"/>
      <c r="E74" s="164"/>
      <c r="F74" s="288"/>
      <c r="G74" s="187"/>
      <c r="H74" s="173"/>
      <c r="I74" s="164"/>
      <c r="J74" s="164"/>
      <c r="K74" s="165"/>
      <c r="L74" s="179"/>
      <c r="M74" s="164"/>
      <c r="N74" s="286" t="s">
        <v>3115</v>
      </c>
      <c r="O74" s="156">
        <v>0.23699999999999999</v>
      </c>
      <c r="P74" s="156"/>
      <c r="Q74" s="174" t="s">
        <v>3116</v>
      </c>
      <c r="R74" s="156">
        <v>7</v>
      </c>
      <c r="S74" s="156"/>
      <c r="T74" s="156">
        <v>7</v>
      </c>
      <c r="U74" s="276"/>
    </row>
    <row r="75" spans="1:21" s="133" customFormat="1" ht="38.25" x14ac:dyDescent="0.2">
      <c r="A75" s="289" t="s">
        <v>3117</v>
      </c>
      <c r="B75" s="155">
        <v>180000360</v>
      </c>
      <c r="C75" s="1024" t="s">
        <v>3118</v>
      </c>
      <c r="D75" s="1025"/>
      <c r="E75" s="290">
        <v>0.15</v>
      </c>
      <c r="F75" s="155">
        <v>1997</v>
      </c>
      <c r="G75" s="291" t="s">
        <v>3119</v>
      </c>
      <c r="H75" s="155"/>
      <c r="I75" s="290"/>
      <c r="J75" s="155"/>
      <c r="K75" s="198" t="s">
        <v>3120</v>
      </c>
      <c r="L75" s="155">
        <v>400</v>
      </c>
      <c r="M75" s="164">
        <v>180000378</v>
      </c>
      <c r="N75" s="174" t="s">
        <v>3121</v>
      </c>
      <c r="O75" s="156">
        <v>0.04</v>
      </c>
      <c r="P75" s="156">
        <v>1983</v>
      </c>
      <c r="Q75" s="157" t="s">
        <v>3122</v>
      </c>
      <c r="R75" s="156"/>
      <c r="S75" s="156"/>
      <c r="T75" s="156"/>
      <c r="U75" s="180"/>
    </row>
    <row r="76" spans="1:21" s="133" customFormat="1" ht="13.15" customHeight="1" x14ac:dyDescent="0.2">
      <c r="A76" s="263"/>
      <c r="B76" s="164"/>
      <c r="C76" s="217"/>
      <c r="D76" s="218"/>
      <c r="E76" s="292"/>
      <c r="F76" s="164"/>
      <c r="G76" s="200"/>
      <c r="H76" s="164"/>
      <c r="I76" s="292"/>
      <c r="J76" s="164"/>
      <c r="K76" s="218" t="s">
        <v>3123</v>
      </c>
      <c r="L76" s="164"/>
      <c r="M76" s="159">
        <v>180000200</v>
      </c>
      <c r="N76" s="160" t="s">
        <v>3124</v>
      </c>
      <c r="O76" s="290"/>
      <c r="P76" s="155">
        <v>1949</v>
      </c>
      <c r="Q76" s="291"/>
      <c r="R76" s="155"/>
      <c r="S76" s="159"/>
      <c r="T76" s="155"/>
      <c r="U76" s="1036" t="s">
        <v>3125</v>
      </c>
    </row>
    <row r="77" spans="1:21" s="133" customFormat="1" x14ac:dyDescent="0.2">
      <c r="A77" s="181"/>
      <c r="B77" s="173"/>
      <c r="C77" s="182"/>
      <c r="D77" s="183"/>
      <c r="E77" s="283"/>
      <c r="F77" s="173"/>
      <c r="G77" s="187"/>
      <c r="H77" s="173"/>
      <c r="I77" s="283"/>
      <c r="J77" s="173"/>
      <c r="K77" s="187"/>
      <c r="L77" s="173"/>
      <c r="M77" s="179"/>
      <c r="N77" s="262" t="s">
        <v>3126</v>
      </c>
      <c r="O77" s="283"/>
      <c r="P77" s="173"/>
      <c r="Q77" s="187"/>
      <c r="R77" s="173"/>
      <c r="S77" s="179"/>
      <c r="T77" s="173"/>
      <c r="U77" s="1037"/>
    </row>
    <row r="78" spans="1:21" s="133" customFormat="1" ht="48.6" customHeight="1" x14ac:dyDescent="0.2">
      <c r="A78" s="181"/>
      <c r="B78" s="173"/>
      <c r="C78" s="182"/>
      <c r="D78" s="183"/>
      <c r="E78" s="283"/>
      <c r="F78" s="173"/>
      <c r="G78" s="187"/>
      <c r="H78" s="173"/>
      <c r="I78" s="283"/>
      <c r="J78" s="173"/>
      <c r="K78" s="187"/>
      <c r="L78" s="173"/>
      <c r="M78" s="179"/>
      <c r="N78" s="174" t="s">
        <v>3127</v>
      </c>
      <c r="O78" s="275">
        <v>0.27900000000000003</v>
      </c>
      <c r="P78" s="156"/>
      <c r="Q78" s="286" t="s">
        <v>3128</v>
      </c>
      <c r="R78" s="156">
        <v>9</v>
      </c>
      <c r="S78" s="156"/>
      <c r="T78" s="156">
        <v>9</v>
      </c>
      <c r="U78" s="1037"/>
    </row>
    <row r="79" spans="1:21" s="133" customFormat="1" ht="43.9" customHeight="1" x14ac:dyDescent="0.2">
      <c r="A79" s="181"/>
      <c r="B79" s="173"/>
      <c r="C79" s="182"/>
      <c r="D79" s="183"/>
      <c r="E79" s="283"/>
      <c r="F79" s="173"/>
      <c r="G79" s="187"/>
      <c r="H79" s="173"/>
      <c r="I79" s="283"/>
      <c r="J79" s="173"/>
      <c r="K79" s="187"/>
      <c r="L79" s="173"/>
      <c r="M79" s="179"/>
      <c r="N79" s="174" t="s">
        <v>3129</v>
      </c>
      <c r="O79" s="156">
        <v>0.11700000000000001</v>
      </c>
      <c r="P79" s="156"/>
      <c r="Q79" s="286" t="s">
        <v>3130</v>
      </c>
      <c r="R79" s="156">
        <v>3</v>
      </c>
      <c r="S79" s="156"/>
      <c r="T79" s="156">
        <v>3</v>
      </c>
      <c r="U79" s="1037"/>
    </row>
    <row r="80" spans="1:21" s="133" customFormat="1" ht="57" customHeight="1" x14ac:dyDescent="0.2">
      <c r="A80" s="181"/>
      <c r="B80" s="173"/>
      <c r="C80" s="182"/>
      <c r="D80" s="183"/>
      <c r="E80" s="283"/>
      <c r="F80" s="173"/>
      <c r="G80" s="187"/>
      <c r="H80" s="173"/>
      <c r="I80" s="283"/>
      <c r="J80" s="173"/>
      <c r="K80" s="187"/>
      <c r="L80" s="173"/>
      <c r="M80" s="179"/>
      <c r="N80" s="174" t="s">
        <v>3131</v>
      </c>
      <c r="O80" s="156">
        <v>0.32900000000000001</v>
      </c>
      <c r="P80" s="156"/>
      <c r="Q80" s="286" t="s">
        <v>3130</v>
      </c>
      <c r="R80" s="156">
        <v>12</v>
      </c>
      <c r="S80" s="156"/>
      <c r="T80" s="156">
        <v>12</v>
      </c>
      <c r="U80" s="1037"/>
    </row>
    <row r="81" spans="1:21" s="133" customFormat="1" ht="33" customHeight="1" x14ac:dyDescent="0.2">
      <c r="A81" s="181"/>
      <c r="B81" s="173"/>
      <c r="C81" s="182"/>
      <c r="D81" s="183"/>
      <c r="E81" s="283"/>
      <c r="F81" s="173"/>
      <c r="G81" s="187"/>
      <c r="H81" s="173"/>
      <c r="I81" s="283"/>
      <c r="J81" s="173"/>
      <c r="K81" s="187"/>
      <c r="L81" s="173"/>
      <c r="M81" s="166"/>
      <c r="N81" s="174" t="s">
        <v>3132</v>
      </c>
      <c r="O81" s="156">
        <v>0.16800000000000001</v>
      </c>
      <c r="P81" s="156"/>
      <c r="Q81" s="286" t="s">
        <v>3130</v>
      </c>
      <c r="R81" s="156">
        <v>1</v>
      </c>
      <c r="S81" s="156"/>
      <c r="T81" s="156">
        <v>1</v>
      </c>
      <c r="U81" s="1038"/>
    </row>
    <row r="82" spans="1:21" s="133" customFormat="1" x14ac:dyDescent="0.2">
      <c r="A82" s="213" t="s">
        <v>3133</v>
      </c>
      <c r="B82" s="155">
        <v>180000360</v>
      </c>
      <c r="C82" s="293" t="s">
        <v>3134</v>
      </c>
      <c r="D82" s="294"/>
      <c r="E82" s="155">
        <v>0.57299999999999995</v>
      </c>
      <c r="F82" s="290">
        <v>2001</v>
      </c>
      <c r="G82" s="158" t="s">
        <v>3135</v>
      </c>
      <c r="H82" s="290"/>
      <c r="I82" s="155"/>
      <c r="J82" s="268"/>
      <c r="K82" s="158" t="s">
        <v>937</v>
      </c>
      <c r="L82" s="155">
        <v>320</v>
      </c>
      <c r="M82" s="155"/>
      <c r="N82" s="295"/>
      <c r="O82" s="155"/>
      <c r="P82" s="290"/>
      <c r="Q82" s="158"/>
      <c r="R82" s="290"/>
      <c r="S82" s="155"/>
      <c r="T82" s="290"/>
      <c r="U82" s="352"/>
    </row>
    <row r="83" spans="1:21" s="133" customFormat="1" x14ac:dyDescent="0.2">
      <c r="A83" s="263"/>
      <c r="B83" s="200"/>
      <c r="C83" s="217"/>
      <c r="D83" s="218"/>
      <c r="E83" s="165"/>
      <c r="F83" s="200"/>
      <c r="G83" s="165"/>
      <c r="H83" s="292"/>
      <c r="I83" s="164"/>
      <c r="J83" s="270"/>
      <c r="K83" s="165" t="s">
        <v>3087</v>
      </c>
      <c r="L83" s="164"/>
      <c r="M83" s="164"/>
      <c r="N83" s="296"/>
      <c r="O83" s="164"/>
      <c r="P83" s="292"/>
      <c r="Q83" s="165"/>
      <c r="R83" s="292"/>
      <c r="S83" s="164"/>
      <c r="T83" s="292"/>
      <c r="U83" s="297"/>
    </row>
    <row r="84" spans="1:21" s="133" customFormat="1" x14ac:dyDescent="0.2">
      <c r="A84" s="181"/>
      <c r="B84" s="173"/>
      <c r="C84" s="182"/>
      <c r="D84" s="183"/>
      <c r="E84" s="173"/>
      <c r="F84" s="173"/>
      <c r="G84" s="183"/>
      <c r="H84" s="179"/>
      <c r="I84" s="173"/>
      <c r="J84" s="288"/>
      <c r="K84" s="176"/>
      <c r="L84" s="173"/>
      <c r="M84" s="887">
        <v>180000368</v>
      </c>
      <c r="N84" s="174" t="s">
        <v>3136</v>
      </c>
      <c r="O84" s="156">
        <v>0.37</v>
      </c>
      <c r="P84" s="156">
        <v>1960</v>
      </c>
      <c r="Q84" s="157" t="s">
        <v>3137</v>
      </c>
      <c r="R84" s="156"/>
      <c r="S84" s="156"/>
      <c r="T84" s="156"/>
      <c r="U84" s="180"/>
    </row>
    <row r="85" spans="1:21" s="133" customFormat="1" x14ac:dyDescent="0.2">
      <c r="A85" s="181"/>
      <c r="B85" s="173"/>
      <c r="C85" s="182"/>
      <c r="D85" s="183"/>
      <c r="E85" s="173"/>
      <c r="F85" s="173"/>
      <c r="G85" s="183"/>
      <c r="H85" s="179"/>
      <c r="I85" s="173"/>
      <c r="J85" s="288"/>
      <c r="K85" s="176"/>
      <c r="L85" s="173"/>
      <c r="M85" s="888"/>
      <c r="N85" s="174" t="s">
        <v>3138</v>
      </c>
      <c r="O85" s="156">
        <v>3.5000000000000003E-2</v>
      </c>
      <c r="P85" s="156">
        <v>1960</v>
      </c>
      <c r="Q85" s="157" t="s">
        <v>3139</v>
      </c>
      <c r="R85" s="156"/>
      <c r="S85" s="156"/>
      <c r="T85" s="156"/>
      <c r="U85" s="180"/>
    </row>
    <row r="86" spans="1:21" s="133" customFormat="1" x14ac:dyDescent="0.2">
      <c r="A86" s="181"/>
      <c r="B86" s="173"/>
      <c r="C86" s="182"/>
      <c r="D86" s="183"/>
      <c r="E86" s="173"/>
      <c r="F86" s="173"/>
      <c r="G86" s="183"/>
      <c r="H86" s="179"/>
      <c r="I86" s="173"/>
      <c r="J86" s="288"/>
      <c r="K86" s="176"/>
      <c r="L86" s="173"/>
      <c r="M86" s="156" t="s">
        <v>103</v>
      </c>
      <c r="N86" s="174" t="s">
        <v>3140</v>
      </c>
      <c r="O86" s="156"/>
      <c r="P86" s="156"/>
      <c r="Q86" s="157" t="s">
        <v>3141</v>
      </c>
      <c r="R86" s="156"/>
      <c r="S86" s="156"/>
      <c r="T86" s="156"/>
      <c r="U86" s="180"/>
    </row>
    <row r="87" spans="1:21" s="133" customFormat="1" x14ac:dyDescent="0.2">
      <c r="A87" s="181"/>
      <c r="B87" s="173"/>
      <c r="C87" s="182"/>
      <c r="D87" s="183"/>
      <c r="E87" s="173"/>
      <c r="F87" s="173"/>
      <c r="G87" s="183"/>
      <c r="H87" s="179"/>
      <c r="I87" s="173"/>
      <c r="J87" s="288"/>
      <c r="K87" s="176"/>
      <c r="L87" s="173"/>
      <c r="M87" s="156" t="s">
        <v>103</v>
      </c>
      <c r="N87" s="174" t="s">
        <v>3142</v>
      </c>
      <c r="O87" s="156"/>
      <c r="P87" s="156"/>
      <c r="Q87" s="157" t="s">
        <v>3143</v>
      </c>
      <c r="R87" s="156"/>
      <c r="S87" s="156"/>
      <c r="T87" s="156"/>
      <c r="U87" s="180"/>
    </row>
    <row r="88" spans="1:21" s="133" customFormat="1" x14ac:dyDescent="0.2">
      <c r="A88" s="181"/>
      <c r="B88" s="173"/>
      <c r="C88" s="182"/>
      <c r="D88" s="183"/>
      <c r="E88" s="173"/>
      <c r="F88" s="173"/>
      <c r="G88" s="183"/>
      <c r="H88" s="179"/>
      <c r="I88" s="173"/>
      <c r="J88" s="288"/>
      <c r="K88" s="176"/>
      <c r="L88" s="173"/>
      <c r="M88" s="156" t="s">
        <v>103</v>
      </c>
      <c r="N88" s="174" t="s">
        <v>3144</v>
      </c>
      <c r="O88" s="156"/>
      <c r="P88" s="156"/>
      <c r="Q88" s="157" t="s">
        <v>3145</v>
      </c>
      <c r="R88" s="156"/>
      <c r="S88" s="156"/>
      <c r="T88" s="156"/>
      <c r="U88" s="180"/>
    </row>
    <row r="89" spans="1:21" s="133" customFormat="1" x14ac:dyDescent="0.2">
      <c r="A89" s="181"/>
      <c r="B89" s="173"/>
      <c r="C89" s="182"/>
      <c r="D89" s="183"/>
      <c r="E89" s="173"/>
      <c r="F89" s="173"/>
      <c r="G89" s="183"/>
      <c r="H89" s="179"/>
      <c r="I89" s="173"/>
      <c r="J89" s="288"/>
      <c r="K89" s="176"/>
      <c r="L89" s="173"/>
      <c r="M89" s="156" t="s">
        <v>103</v>
      </c>
      <c r="N89" s="174" t="s">
        <v>3146</v>
      </c>
      <c r="O89" s="156"/>
      <c r="P89" s="156"/>
      <c r="Q89" s="157" t="s">
        <v>3147</v>
      </c>
      <c r="R89" s="156"/>
      <c r="S89" s="156"/>
      <c r="T89" s="156"/>
      <c r="U89" s="180"/>
    </row>
    <row r="90" spans="1:21" s="133" customFormat="1" x14ac:dyDescent="0.2">
      <c r="A90" s="181"/>
      <c r="B90" s="173"/>
      <c r="C90" s="182"/>
      <c r="D90" s="183"/>
      <c r="E90" s="173"/>
      <c r="F90" s="173"/>
      <c r="G90" s="183"/>
      <c r="H90" s="179"/>
      <c r="I90" s="173"/>
      <c r="J90" s="288"/>
      <c r="K90" s="176"/>
      <c r="L90" s="173"/>
      <c r="M90" s="156" t="s">
        <v>103</v>
      </c>
      <c r="N90" s="174" t="s">
        <v>3148</v>
      </c>
      <c r="O90" s="156"/>
      <c r="P90" s="156">
        <v>2000</v>
      </c>
      <c r="Q90" s="157" t="s">
        <v>3149</v>
      </c>
      <c r="R90" s="156"/>
      <c r="S90" s="156"/>
      <c r="T90" s="156"/>
      <c r="U90" s="180"/>
    </row>
    <row r="91" spans="1:21" s="133" customFormat="1" x14ac:dyDescent="0.2">
      <c r="A91" s="181"/>
      <c r="B91" s="173"/>
      <c r="C91" s="182"/>
      <c r="D91" s="183"/>
      <c r="E91" s="173"/>
      <c r="F91" s="173"/>
      <c r="G91" s="183"/>
      <c r="H91" s="179"/>
      <c r="I91" s="173"/>
      <c r="J91" s="288"/>
      <c r="K91" s="176"/>
      <c r="L91" s="173"/>
      <c r="M91" s="156">
        <v>180000368</v>
      </c>
      <c r="N91" s="174" t="s">
        <v>3150</v>
      </c>
      <c r="O91" s="156">
        <v>0.15</v>
      </c>
      <c r="P91" s="156">
        <v>1960</v>
      </c>
      <c r="Q91" s="157" t="s">
        <v>44</v>
      </c>
      <c r="R91" s="156"/>
      <c r="S91" s="156"/>
      <c r="T91" s="156"/>
      <c r="U91" s="180"/>
    </row>
    <row r="92" spans="1:21" s="133" customFormat="1" x14ac:dyDescent="0.2">
      <c r="A92" s="181"/>
      <c r="B92" s="173"/>
      <c r="C92" s="182"/>
      <c r="D92" s="183"/>
      <c r="E92" s="173"/>
      <c r="F92" s="173"/>
      <c r="G92" s="183"/>
      <c r="H92" s="179"/>
      <c r="I92" s="173"/>
      <c r="J92" s="288"/>
      <c r="K92" s="176"/>
      <c r="L92" s="173"/>
      <c r="M92" s="155" t="s">
        <v>103</v>
      </c>
      <c r="N92" s="174" t="s">
        <v>3151</v>
      </c>
      <c r="O92" s="156"/>
      <c r="P92" s="155"/>
      <c r="Q92" s="157" t="s">
        <v>3152</v>
      </c>
      <c r="R92" s="156"/>
      <c r="S92" s="156"/>
      <c r="T92" s="156"/>
      <c r="U92" s="180"/>
    </row>
    <row r="93" spans="1:21" s="133" customFormat="1" ht="25.5" x14ac:dyDescent="0.2">
      <c r="A93" s="181"/>
      <c r="B93" s="173"/>
      <c r="C93" s="182"/>
      <c r="D93" s="183"/>
      <c r="E93" s="173"/>
      <c r="F93" s="173"/>
      <c r="G93" s="183"/>
      <c r="H93" s="179"/>
      <c r="I93" s="173"/>
      <c r="J93" s="288"/>
      <c r="K93" s="176"/>
      <c r="L93" s="179"/>
      <c r="M93" s="298">
        <v>180000205</v>
      </c>
      <c r="N93" s="286" t="s">
        <v>3153</v>
      </c>
      <c r="O93" s="275"/>
      <c r="P93" s="155"/>
      <c r="Q93" s="281"/>
      <c r="R93" s="156"/>
      <c r="S93" s="156"/>
      <c r="T93" s="156"/>
      <c r="U93" s="180"/>
    </row>
    <row r="94" spans="1:21" ht="43.15" customHeight="1" x14ac:dyDescent="0.2">
      <c r="A94" s="299"/>
      <c r="B94" s="645"/>
      <c r="C94" s="646"/>
      <c r="D94" s="647"/>
      <c r="E94" s="645"/>
      <c r="F94" s="645"/>
      <c r="G94" s="647"/>
      <c r="H94" s="648"/>
      <c r="I94" s="645"/>
      <c r="J94" s="649"/>
      <c r="K94" s="650"/>
      <c r="L94" s="648"/>
      <c r="M94" s="249"/>
      <c r="N94" s="286" t="s">
        <v>3154</v>
      </c>
      <c r="O94" s="275">
        <v>0.72</v>
      </c>
      <c r="P94" s="156">
        <v>1952</v>
      </c>
      <c r="Q94" s="281" t="s">
        <v>3155</v>
      </c>
      <c r="R94" s="156">
        <v>23</v>
      </c>
      <c r="S94" s="156"/>
      <c r="T94" s="156">
        <f>SUM(R94:S94)</f>
        <v>23</v>
      </c>
      <c r="U94" s="215" t="s">
        <v>3156</v>
      </c>
    </row>
    <row r="95" spans="1:21" ht="43.9" customHeight="1" x14ac:dyDescent="0.2">
      <c r="A95" s="299"/>
      <c r="B95" s="645"/>
      <c r="C95" s="646"/>
      <c r="D95" s="647"/>
      <c r="E95" s="645"/>
      <c r="F95" s="645"/>
      <c r="G95" s="647"/>
      <c r="H95" s="648"/>
      <c r="I95" s="645"/>
      <c r="J95" s="649"/>
      <c r="K95" s="650"/>
      <c r="L95" s="648"/>
      <c r="M95" s="249"/>
      <c r="N95" s="286" t="s">
        <v>3157</v>
      </c>
      <c r="O95" s="275">
        <v>0.23</v>
      </c>
      <c r="P95" s="164"/>
      <c r="Q95" s="281" t="s">
        <v>3155</v>
      </c>
      <c r="R95" s="156">
        <v>7</v>
      </c>
      <c r="S95" s="156"/>
      <c r="T95" s="156">
        <f>SUM(R95:S95)</f>
        <v>7</v>
      </c>
      <c r="U95" s="180" t="s">
        <v>3158</v>
      </c>
    </row>
    <row r="96" spans="1:21" ht="43.9" customHeight="1" x14ac:dyDescent="0.2">
      <c r="A96" s="299"/>
      <c r="B96" s="645"/>
      <c r="C96" s="646"/>
      <c r="D96" s="647"/>
      <c r="E96" s="645"/>
      <c r="F96" s="645"/>
      <c r="G96" s="647"/>
      <c r="H96" s="648"/>
      <c r="I96" s="645"/>
      <c r="J96" s="649"/>
      <c r="K96" s="650"/>
      <c r="L96" s="648"/>
      <c r="M96" s="249"/>
      <c r="N96" s="286" t="s">
        <v>3159</v>
      </c>
      <c r="O96" s="156">
        <v>0.32</v>
      </c>
      <c r="P96" s="164"/>
      <c r="Q96" s="174" t="s">
        <v>3160</v>
      </c>
      <c r="R96" s="156">
        <v>10</v>
      </c>
      <c r="S96" s="156"/>
      <c r="T96" s="156">
        <f>SUM(R96:S96)</f>
        <v>10</v>
      </c>
      <c r="U96" s="215" t="s">
        <v>3161</v>
      </c>
    </row>
    <row r="97" spans="1:21" ht="42.6" customHeight="1" x14ac:dyDescent="0.2">
      <c r="A97" s="299"/>
      <c r="B97" s="645"/>
      <c r="C97" s="646"/>
      <c r="D97" s="647"/>
      <c r="E97" s="645"/>
      <c r="F97" s="645"/>
      <c r="G97" s="647"/>
      <c r="H97" s="648"/>
      <c r="I97" s="645"/>
      <c r="J97" s="649"/>
      <c r="K97" s="650"/>
      <c r="L97" s="648"/>
      <c r="M97" s="300"/>
      <c r="N97" s="301" t="s">
        <v>3162</v>
      </c>
      <c r="O97" s="275"/>
      <c r="P97" s="164"/>
      <c r="Q97" s="286" t="s">
        <v>3163</v>
      </c>
      <c r="R97" s="889" t="s">
        <v>3164</v>
      </c>
      <c r="S97" s="1104"/>
      <c r="T97" s="890"/>
      <c r="U97" s="215" t="s">
        <v>3165</v>
      </c>
    </row>
    <row r="98" spans="1:21" s="133" customFormat="1" x14ac:dyDescent="0.2">
      <c r="A98" s="282" t="s">
        <v>3166</v>
      </c>
      <c r="B98" s="155">
        <v>180000360</v>
      </c>
      <c r="C98" s="1101" t="s">
        <v>3167</v>
      </c>
      <c r="D98" s="1025"/>
      <c r="E98" s="179">
        <v>0.4</v>
      </c>
      <c r="F98" s="173">
        <v>1953</v>
      </c>
      <c r="G98" s="183" t="s">
        <v>3168</v>
      </c>
      <c r="H98" s="159"/>
      <c r="I98" s="155"/>
      <c r="J98" s="290"/>
      <c r="K98" s="158" t="s">
        <v>3169</v>
      </c>
      <c r="L98" s="164" t="s">
        <v>3170</v>
      </c>
      <c r="M98" s="887">
        <v>180000400</v>
      </c>
      <c r="N98" s="167" t="s">
        <v>3171</v>
      </c>
      <c r="O98" s="164">
        <v>0.15</v>
      </c>
      <c r="P98" s="164">
        <v>1950</v>
      </c>
      <c r="Q98" s="165" t="s">
        <v>289</v>
      </c>
      <c r="R98" s="164"/>
      <c r="S98" s="164"/>
      <c r="T98" s="164"/>
      <c r="U98" s="168"/>
    </row>
    <row r="99" spans="1:21" s="133" customFormat="1" x14ac:dyDescent="0.2">
      <c r="A99" s="302"/>
      <c r="B99" s="155">
        <v>180000360</v>
      </c>
      <c r="C99" s="196" t="s">
        <v>3172</v>
      </c>
      <c r="D99" s="281"/>
      <c r="E99" s="275">
        <v>0.35</v>
      </c>
      <c r="F99" s="156">
        <v>1997</v>
      </c>
      <c r="G99" s="281" t="s">
        <v>3173</v>
      </c>
      <c r="H99" s="166"/>
      <c r="I99" s="164"/>
      <c r="J99" s="292"/>
      <c r="K99" s="165" t="s">
        <v>3087</v>
      </c>
      <c r="L99" s="156" t="s">
        <v>3174</v>
      </c>
      <c r="M99" s="895"/>
      <c r="N99" s="174" t="s">
        <v>3175</v>
      </c>
      <c r="O99" s="156">
        <v>0.28499999999999998</v>
      </c>
      <c r="P99" s="156">
        <v>1991</v>
      </c>
      <c r="Q99" s="157" t="s">
        <v>3176</v>
      </c>
      <c r="R99" s="156"/>
      <c r="S99" s="156"/>
      <c r="T99" s="156"/>
      <c r="U99" s="180"/>
    </row>
    <row r="100" spans="1:21" s="133" customFormat="1" x14ac:dyDescent="0.2">
      <c r="A100" s="282"/>
      <c r="B100" s="173"/>
      <c r="C100" s="182"/>
      <c r="D100" s="183"/>
      <c r="E100" s="179"/>
      <c r="F100" s="173"/>
      <c r="G100" s="183"/>
      <c r="H100" s="179"/>
      <c r="I100" s="173"/>
      <c r="J100" s="283"/>
      <c r="K100" s="176"/>
      <c r="L100" s="951"/>
      <c r="M100" s="895"/>
      <c r="N100" s="174" t="s">
        <v>3177</v>
      </c>
      <c r="O100" s="156">
        <v>0.188</v>
      </c>
      <c r="P100" s="156">
        <v>1991</v>
      </c>
      <c r="Q100" s="157" t="s">
        <v>3176</v>
      </c>
      <c r="R100" s="156"/>
      <c r="S100" s="156"/>
      <c r="T100" s="156"/>
      <c r="U100" s="180"/>
    </row>
    <row r="101" spans="1:21" s="133" customFormat="1" x14ac:dyDescent="0.2">
      <c r="A101" s="282"/>
      <c r="B101" s="173"/>
      <c r="C101" s="182"/>
      <c r="D101" s="183"/>
      <c r="E101" s="179"/>
      <c r="F101" s="173"/>
      <c r="G101" s="183"/>
      <c r="H101" s="179"/>
      <c r="I101" s="173"/>
      <c r="J101" s="283"/>
      <c r="K101" s="176"/>
      <c r="L101" s="951"/>
      <c r="M101" s="895"/>
      <c r="N101" s="174" t="s">
        <v>3177</v>
      </c>
      <c r="O101" s="156">
        <v>0.18</v>
      </c>
      <c r="P101" s="156">
        <v>1960</v>
      </c>
      <c r="Q101" s="157" t="s">
        <v>3176</v>
      </c>
      <c r="R101" s="156"/>
      <c r="S101" s="156"/>
      <c r="T101" s="156"/>
      <c r="U101" s="180"/>
    </row>
    <row r="102" spans="1:21" s="133" customFormat="1" x14ac:dyDescent="0.2">
      <c r="A102" s="282"/>
      <c r="B102" s="173"/>
      <c r="C102" s="182"/>
      <c r="D102" s="183"/>
      <c r="E102" s="179"/>
      <c r="F102" s="173"/>
      <c r="G102" s="183"/>
      <c r="H102" s="179"/>
      <c r="I102" s="173"/>
      <c r="J102" s="283"/>
      <c r="K102" s="176"/>
      <c r="L102" s="960"/>
      <c r="M102" s="895"/>
      <c r="N102" s="286" t="s">
        <v>3178</v>
      </c>
      <c r="O102" s="156">
        <v>0.02</v>
      </c>
      <c r="P102" s="156">
        <v>1982</v>
      </c>
      <c r="Q102" s="157" t="s">
        <v>447</v>
      </c>
      <c r="R102" s="156"/>
      <c r="S102" s="156"/>
      <c r="T102" s="156"/>
      <c r="U102" s="180"/>
    </row>
    <row r="103" spans="1:21" s="133" customFormat="1" x14ac:dyDescent="0.2">
      <c r="A103" s="282"/>
      <c r="B103" s="173"/>
      <c r="C103" s="182"/>
      <c r="D103" s="183"/>
      <c r="E103" s="179"/>
      <c r="F103" s="173"/>
      <c r="G103" s="183"/>
      <c r="H103" s="179"/>
      <c r="I103" s="173"/>
      <c r="J103" s="283"/>
      <c r="K103" s="176"/>
      <c r="L103" s="960"/>
      <c r="M103" s="895"/>
      <c r="N103" s="286" t="s">
        <v>3179</v>
      </c>
      <c r="O103" s="156">
        <v>0.02</v>
      </c>
      <c r="P103" s="156">
        <v>1982</v>
      </c>
      <c r="Q103" s="157" t="s">
        <v>447</v>
      </c>
      <c r="R103" s="156"/>
      <c r="S103" s="156"/>
      <c r="T103" s="156"/>
      <c r="U103" s="180"/>
    </row>
    <row r="104" spans="1:21" s="133" customFormat="1" x14ac:dyDescent="0.2">
      <c r="A104" s="282"/>
      <c r="B104" s="173"/>
      <c r="C104" s="182"/>
      <c r="D104" s="183"/>
      <c r="E104" s="179"/>
      <c r="F104" s="173"/>
      <c r="G104" s="183"/>
      <c r="H104" s="179"/>
      <c r="I104" s="173"/>
      <c r="J104" s="283"/>
      <c r="K104" s="176"/>
      <c r="L104" s="960"/>
      <c r="M104" s="888"/>
      <c r="N104" s="286" t="s">
        <v>3180</v>
      </c>
      <c r="O104" s="156">
        <v>0.02</v>
      </c>
      <c r="P104" s="156">
        <v>1982</v>
      </c>
      <c r="Q104" s="157" t="s">
        <v>794</v>
      </c>
      <c r="R104" s="156"/>
      <c r="S104" s="156"/>
      <c r="T104" s="156"/>
      <c r="U104" s="180"/>
    </row>
    <row r="105" spans="1:21" s="133" customFormat="1" x14ac:dyDescent="0.2">
      <c r="A105" s="282"/>
      <c r="B105" s="173"/>
      <c r="C105" s="182"/>
      <c r="D105" s="183"/>
      <c r="E105" s="179"/>
      <c r="F105" s="173"/>
      <c r="G105" s="183"/>
      <c r="H105" s="179"/>
      <c r="I105" s="173"/>
      <c r="J105" s="283"/>
      <c r="K105" s="176"/>
      <c r="L105" s="951"/>
      <c r="M105" s="164" t="s">
        <v>103</v>
      </c>
      <c r="N105" s="174" t="s">
        <v>3181</v>
      </c>
      <c r="O105" s="156"/>
      <c r="P105" s="156">
        <v>1995</v>
      </c>
      <c r="Q105" s="157" t="s">
        <v>3182</v>
      </c>
      <c r="R105" s="156"/>
      <c r="S105" s="156"/>
      <c r="T105" s="156"/>
      <c r="U105" s="303" t="s">
        <v>3183</v>
      </c>
    </row>
    <row r="106" spans="1:21" s="133" customFormat="1" x14ac:dyDescent="0.2">
      <c r="A106" s="282"/>
      <c r="B106" s="173"/>
      <c r="C106" s="182"/>
      <c r="D106" s="183"/>
      <c r="E106" s="179"/>
      <c r="F106" s="173"/>
      <c r="G106" s="183"/>
      <c r="H106" s="179"/>
      <c r="I106" s="173"/>
      <c r="J106" s="283"/>
      <c r="K106" s="176"/>
      <c r="L106" s="951"/>
      <c r="M106" s="156" t="s">
        <v>103</v>
      </c>
      <c r="N106" s="174" t="s">
        <v>3184</v>
      </c>
      <c r="O106" s="156"/>
      <c r="P106" s="156"/>
      <c r="Q106" s="157" t="s">
        <v>3185</v>
      </c>
      <c r="R106" s="156" t="s">
        <v>2315</v>
      </c>
      <c r="S106" s="156"/>
      <c r="T106" s="156"/>
      <c r="U106" s="180"/>
    </row>
    <row r="107" spans="1:21" s="133" customFormat="1" ht="38.25" x14ac:dyDescent="0.2">
      <c r="A107" s="282"/>
      <c r="B107" s="173"/>
      <c r="C107" s="182"/>
      <c r="D107" s="183"/>
      <c r="E107" s="179"/>
      <c r="F107" s="173"/>
      <c r="G107" s="183"/>
      <c r="H107" s="179"/>
      <c r="I107" s="173"/>
      <c r="J107" s="283"/>
      <c r="K107" s="176"/>
      <c r="L107" s="951"/>
      <c r="M107" s="156">
        <v>180000164</v>
      </c>
      <c r="N107" s="174" t="s">
        <v>3186</v>
      </c>
      <c r="O107" s="156">
        <v>0.245</v>
      </c>
      <c r="P107" s="156">
        <v>2015</v>
      </c>
      <c r="Q107" s="174" t="s">
        <v>3187</v>
      </c>
      <c r="R107" s="156">
        <v>7</v>
      </c>
      <c r="S107" s="156"/>
      <c r="T107" s="156">
        <v>7</v>
      </c>
      <c r="U107" s="215" t="s">
        <v>3188</v>
      </c>
    </row>
    <row r="108" spans="1:21" s="133" customFormat="1" x14ac:dyDescent="0.2">
      <c r="A108" s="213" t="s">
        <v>3189</v>
      </c>
      <c r="B108" s="155">
        <v>180000360</v>
      </c>
      <c r="C108" s="197" t="s">
        <v>3190</v>
      </c>
      <c r="D108" s="198"/>
      <c r="E108" s="290">
        <v>0.6</v>
      </c>
      <c r="F108" s="155">
        <v>1960</v>
      </c>
      <c r="G108" s="291" t="s">
        <v>3168</v>
      </c>
      <c r="H108" s="155"/>
      <c r="I108" s="290"/>
      <c r="J108" s="155"/>
      <c r="K108" s="291" t="s">
        <v>854</v>
      </c>
      <c r="L108" s="155">
        <v>400</v>
      </c>
      <c r="M108" s="887">
        <v>180000426</v>
      </c>
      <c r="N108" s="174" t="s">
        <v>3191</v>
      </c>
      <c r="O108" s="156">
        <v>7.0000000000000007E-2</v>
      </c>
      <c r="P108" s="156">
        <v>2000</v>
      </c>
      <c r="Q108" s="157" t="s">
        <v>3192</v>
      </c>
      <c r="R108" s="156"/>
      <c r="S108" s="156"/>
      <c r="T108" s="156"/>
      <c r="U108" s="180"/>
    </row>
    <row r="109" spans="1:21" s="133" customFormat="1" x14ac:dyDescent="0.2">
      <c r="A109" s="263"/>
      <c r="B109" s="292"/>
      <c r="C109" s="217"/>
      <c r="D109" s="218"/>
      <c r="E109" s="292"/>
      <c r="F109" s="164"/>
      <c r="G109" s="200"/>
      <c r="H109" s="164"/>
      <c r="I109" s="292"/>
      <c r="J109" s="164"/>
      <c r="K109" s="200" t="s">
        <v>3193</v>
      </c>
      <c r="L109" s="164"/>
      <c r="M109" s="895"/>
      <c r="N109" s="174" t="s">
        <v>3194</v>
      </c>
      <c r="O109" s="156">
        <v>0.06</v>
      </c>
      <c r="P109" s="156">
        <v>2000</v>
      </c>
      <c r="Q109" s="157" t="s">
        <v>3192</v>
      </c>
      <c r="R109" s="156"/>
      <c r="S109" s="156"/>
      <c r="T109" s="156"/>
      <c r="U109" s="180"/>
    </row>
    <row r="110" spans="1:21" s="133" customFormat="1" x14ac:dyDescent="0.2">
      <c r="A110" s="181"/>
      <c r="B110" s="283"/>
      <c r="C110" s="182"/>
      <c r="D110" s="183"/>
      <c r="E110" s="283"/>
      <c r="F110" s="173"/>
      <c r="G110" s="187"/>
      <c r="H110" s="173"/>
      <c r="I110" s="283"/>
      <c r="J110" s="173"/>
      <c r="K110" s="187"/>
      <c r="L110" s="173"/>
      <c r="M110" s="895"/>
      <c r="N110" s="174" t="s">
        <v>3195</v>
      </c>
      <c r="O110" s="156">
        <v>0.1</v>
      </c>
      <c r="P110" s="156">
        <v>1960</v>
      </c>
      <c r="Q110" s="157" t="s">
        <v>3196</v>
      </c>
      <c r="R110" s="156"/>
      <c r="S110" s="156"/>
      <c r="T110" s="156"/>
      <c r="U110" s="180"/>
    </row>
    <row r="111" spans="1:21" s="133" customFormat="1" x14ac:dyDescent="0.2">
      <c r="A111" s="181"/>
      <c r="B111" s="283"/>
      <c r="C111" s="182"/>
      <c r="D111" s="183"/>
      <c r="E111" s="283"/>
      <c r="F111" s="173"/>
      <c r="G111" s="187"/>
      <c r="H111" s="173"/>
      <c r="I111" s="283"/>
      <c r="J111" s="173"/>
      <c r="K111" s="187"/>
      <c r="L111" s="173"/>
      <c r="M111" s="895"/>
      <c r="N111" s="174" t="s">
        <v>3197</v>
      </c>
      <c r="O111" s="156">
        <v>0.12</v>
      </c>
      <c r="P111" s="156">
        <v>1960</v>
      </c>
      <c r="Q111" s="157" t="s">
        <v>445</v>
      </c>
      <c r="R111" s="156"/>
      <c r="S111" s="156"/>
      <c r="T111" s="156"/>
      <c r="U111" s="180"/>
    </row>
    <row r="112" spans="1:21" s="133" customFormat="1" x14ac:dyDescent="0.2">
      <c r="A112" s="181"/>
      <c r="B112" s="283"/>
      <c r="C112" s="182"/>
      <c r="D112" s="183"/>
      <c r="E112" s="283"/>
      <c r="F112" s="173"/>
      <c r="G112" s="187"/>
      <c r="H112" s="173"/>
      <c r="I112" s="283"/>
      <c r="J112" s="173"/>
      <c r="K112" s="187"/>
      <c r="L112" s="173"/>
      <c r="M112" s="895"/>
      <c r="N112" s="174" t="s">
        <v>3198</v>
      </c>
      <c r="O112" s="156">
        <v>0.15</v>
      </c>
      <c r="P112" s="156">
        <v>1960</v>
      </c>
      <c r="Q112" s="157" t="s">
        <v>450</v>
      </c>
      <c r="R112" s="156"/>
      <c r="S112" s="156"/>
      <c r="T112" s="156"/>
      <c r="U112" s="180"/>
    </row>
    <row r="113" spans="1:21" s="133" customFormat="1" x14ac:dyDescent="0.2">
      <c r="A113" s="181"/>
      <c r="B113" s="283"/>
      <c r="C113" s="182"/>
      <c r="D113" s="183"/>
      <c r="E113" s="283"/>
      <c r="F113" s="173"/>
      <c r="G113" s="187"/>
      <c r="H113" s="173"/>
      <c r="I113" s="283"/>
      <c r="J113" s="173"/>
      <c r="K113" s="187"/>
      <c r="L113" s="173"/>
      <c r="M113" s="895"/>
      <c r="N113" s="174" t="s">
        <v>3199</v>
      </c>
      <c r="O113" s="156">
        <v>7.0000000000000007E-2</v>
      </c>
      <c r="P113" s="156">
        <v>1960</v>
      </c>
      <c r="Q113" s="157" t="s">
        <v>3200</v>
      </c>
      <c r="R113" s="156"/>
      <c r="S113" s="156"/>
      <c r="T113" s="156"/>
      <c r="U113" s="180"/>
    </row>
    <row r="114" spans="1:21" s="133" customFormat="1" x14ac:dyDescent="0.2">
      <c r="A114" s="263"/>
      <c r="B114" s="292"/>
      <c r="C114" s="217"/>
      <c r="D114" s="218"/>
      <c r="E114" s="292"/>
      <c r="F114" s="164"/>
      <c r="G114" s="200"/>
      <c r="H114" s="164"/>
      <c r="I114" s="292"/>
      <c r="J114" s="164"/>
      <c r="K114" s="200"/>
      <c r="L114" s="164"/>
      <c r="M114" s="888"/>
      <c r="N114" s="174" t="s">
        <v>3201</v>
      </c>
      <c r="O114" s="156">
        <v>0.03</v>
      </c>
      <c r="P114" s="156">
        <v>1960</v>
      </c>
      <c r="Q114" s="157" t="s">
        <v>3059</v>
      </c>
      <c r="R114" s="156"/>
      <c r="S114" s="156"/>
      <c r="T114" s="156"/>
      <c r="U114" s="180"/>
    </row>
    <row r="115" spans="1:21" s="133" customFormat="1" ht="30.6" customHeight="1" x14ac:dyDescent="0.2">
      <c r="A115" s="181"/>
      <c r="B115" s="283"/>
      <c r="C115" s="182"/>
      <c r="D115" s="183"/>
      <c r="E115" s="283"/>
      <c r="F115" s="173"/>
      <c r="G115" s="187"/>
      <c r="H115" s="173"/>
      <c r="I115" s="283"/>
      <c r="J115" s="173"/>
      <c r="K115" s="187"/>
      <c r="L115" s="173"/>
      <c r="M115" s="179">
        <v>180000159</v>
      </c>
      <c r="N115" s="174" t="s">
        <v>3202</v>
      </c>
      <c r="O115" s="156"/>
      <c r="P115" s="156"/>
      <c r="Q115" s="157"/>
      <c r="R115" s="156"/>
      <c r="S115" s="156"/>
      <c r="T115" s="156"/>
      <c r="U115" s="180"/>
    </row>
    <row r="116" spans="1:21" s="133" customFormat="1" ht="41.45" customHeight="1" x14ac:dyDescent="0.2">
      <c r="A116" s="181"/>
      <c r="B116" s="283"/>
      <c r="C116" s="182"/>
      <c r="D116" s="183"/>
      <c r="E116" s="283"/>
      <c r="F116" s="173"/>
      <c r="G116" s="187"/>
      <c r="H116" s="173"/>
      <c r="I116" s="283"/>
      <c r="J116" s="173"/>
      <c r="K116" s="187"/>
      <c r="L116" s="173"/>
      <c r="M116" s="304"/>
      <c r="N116" s="286" t="s">
        <v>3203</v>
      </c>
      <c r="O116" s="156">
        <v>0.17399999999999999</v>
      </c>
      <c r="P116" s="156">
        <v>2005</v>
      </c>
      <c r="Q116" s="157" t="s">
        <v>3204</v>
      </c>
      <c r="R116" s="156">
        <v>4</v>
      </c>
      <c r="S116" s="156" t="s">
        <v>2315</v>
      </c>
      <c r="T116" s="156">
        <v>4</v>
      </c>
      <c r="U116" s="180"/>
    </row>
    <row r="117" spans="1:21" s="133" customFormat="1" ht="68.45" customHeight="1" x14ac:dyDescent="0.2">
      <c r="A117" s="181"/>
      <c r="B117" s="283"/>
      <c r="C117" s="182"/>
      <c r="D117" s="183"/>
      <c r="E117" s="283"/>
      <c r="F117" s="173"/>
      <c r="G117" s="187"/>
      <c r="H117" s="173"/>
      <c r="I117" s="283"/>
      <c r="J117" s="173"/>
      <c r="K117" s="187"/>
      <c r="L117" s="173"/>
      <c r="M117" s="304"/>
      <c r="N117" s="167" t="s">
        <v>3205</v>
      </c>
      <c r="O117" s="212" t="s">
        <v>3206</v>
      </c>
      <c r="P117" s="156">
        <v>2005</v>
      </c>
      <c r="Q117" s="174" t="s">
        <v>3207</v>
      </c>
      <c r="R117" s="156">
        <v>14</v>
      </c>
      <c r="S117" s="156"/>
      <c r="T117" s="156">
        <v>14</v>
      </c>
      <c r="U117" s="180"/>
    </row>
    <row r="118" spans="1:21" s="133" customFormat="1" ht="43.9" customHeight="1" x14ac:dyDescent="0.2">
      <c r="A118" s="181"/>
      <c r="B118" s="283"/>
      <c r="C118" s="182"/>
      <c r="D118" s="183"/>
      <c r="E118" s="283"/>
      <c r="F118" s="173"/>
      <c r="G118" s="187"/>
      <c r="H118" s="173"/>
      <c r="I118" s="283"/>
      <c r="J118" s="173"/>
      <c r="K118" s="187"/>
      <c r="L118" s="173"/>
      <c r="M118" s="163"/>
      <c r="N118" s="265" t="s">
        <v>3208</v>
      </c>
      <c r="O118" s="156">
        <v>0.19700000000000001</v>
      </c>
      <c r="P118" s="156">
        <v>2005</v>
      </c>
      <c r="Q118" s="305" t="s">
        <v>3209</v>
      </c>
      <c r="R118" s="156">
        <v>5</v>
      </c>
      <c r="S118" s="306"/>
      <c r="T118" s="156">
        <v>5</v>
      </c>
      <c r="U118" s="307"/>
    </row>
    <row r="119" spans="1:21" s="133" customFormat="1" x14ac:dyDescent="0.2">
      <c r="A119" s="181"/>
      <c r="B119" s="283"/>
      <c r="C119" s="182"/>
      <c r="D119" s="183"/>
      <c r="E119" s="283"/>
      <c r="F119" s="173"/>
      <c r="G119" s="187"/>
      <c r="H119" s="173"/>
      <c r="I119" s="283"/>
      <c r="J119" s="173"/>
      <c r="K119" s="187"/>
      <c r="L119" s="173"/>
      <c r="M119" s="156">
        <v>180000426</v>
      </c>
      <c r="N119" s="167" t="s">
        <v>3210</v>
      </c>
      <c r="O119" s="156">
        <v>3.2000000000000001E-2</v>
      </c>
      <c r="P119" s="156">
        <v>2001</v>
      </c>
      <c r="Q119" s="157" t="s">
        <v>3211</v>
      </c>
      <c r="R119" s="156"/>
      <c r="S119" s="156"/>
      <c r="T119" s="156"/>
      <c r="U119" s="180"/>
    </row>
    <row r="120" spans="1:21" s="133" customFormat="1" ht="28.9" customHeight="1" x14ac:dyDescent="0.2">
      <c r="A120" s="169">
        <v>12</v>
      </c>
      <c r="B120" s="155">
        <v>180000360</v>
      </c>
      <c r="C120" s="197" t="s">
        <v>3212</v>
      </c>
      <c r="D120" s="198"/>
      <c r="E120" s="155">
        <v>0.5</v>
      </c>
      <c r="F120" s="290">
        <v>1960</v>
      </c>
      <c r="G120" s="158" t="s">
        <v>3168</v>
      </c>
      <c r="H120" s="290"/>
      <c r="I120" s="155"/>
      <c r="J120" s="290"/>
      <c r="K120" s="158" t="s">
        <v>3213</v>
      </c>
      <c r="L120" s="268">
        <v>630</v>
      </c>
      <c r="M120" s="155">
        <v>180000366</v>
      </c>
      <c r="N120" s="167" t="s">
        <v>3214</v>
      </c>
      <c r="O120" s="306"/>
      <c r="P120" s="156"/>
      <c r="Q120" s="196"/>
      <c r="R120" s="156"/>
      <c r="S120" s="306"/>
      <c r="T120" s="156"/>
      <c r="U120" s="308" t="s">
        <v>3215</v>
      </c>
    </row>
    <row r="121" spans="1:21" s="133" customFormat="1" x14ac:dyDescent="0.2">
      <c r="A121" s="263"/>
      <c r="B121" s="292"/>
      <c r="C121" s="217"/>
      <c r="D121" s="218"/>
      <c r="E121" s="164"/>
      <c r="F121" s="292"/>
      <c r="G121" s="165"/>
      <c r="H121" s="292"/>
      <c r="I121" s="164"/>
      <c r="J121" s="292"/>
      <c r="K121" s="165" t="s">
        <v>3123</v>
      </c>
      <c r="L121" s="270"/>
      <c r="M121" s="304"/>
      <c r="N121" s="174" t="s">
        <v>3216</v>
      </c>
      <c r="O121" s="306">
        <v>0.25</v>
      </c>
      <c r="P121" s="156">
        <v>1950</v>
      </c>
      <c r="Q121" s="196" t="s">
        <v>247</v>
      </c>
      <c r="R121" s="156"/>
      <c r="S121" s="306"/>
      <c r="T121" s="156"/>
      <c r="U121" s="307"/>
    </row>
    <row r="122" spans="1:21" s="133" customFormat="1" x14ac:dyDescent="0.2">
      <c r="A122" s="263"/>
      <c r="B122" s="292"/>
      <c r="C122" s="217"/>
      <c r="D122" s="218"/>
      <c r="E122" s="164"/>
      <c r="F122" s="292"/>
      <c r="G122" s="165"/>
      <c r="H122" s="292"/>
      <c r="I122" s="164"/>
      <c r="J122" s="292"/>
      <c r="K122" s="165"/>
      <c r="L122" s="270"/>
      <c r="M122" s="304"/>
      <c r="N122" s="174" t="s">
        <v>3217</v>
      </c>
      <c r="O122" s="156">
        <v>0.05</v>
      </c>
      <c r="P122" s="156">
        <v>1950</v>
      </c>
      <c r="Q122" s="157" t="s">
        <v>3218</v>
      </c>
      <c r="R122" s="156"/>
      <c r="S122" s="156"/>
      <c r="T122" s="156"/>
      <c r="U122" s="180"/>
    </row>
    <row r="123" spans="1:21" s="133" customFormat="1" x14ac:dyDescent="0.2">
      <c r="A123" s="181"/>
      <c r="B123" s="283"/>
      <c r="C123" s="182"/>
      <c r="D123" s="183"/>
      <c r="E123" s="173"/>
      <c r="F123" s="283"/>
      <c r="G123" s="176"/>
      <c r="H123" s="283"/>
      <c r="I123" s="173"/>
      <c r="J123" s="283"/>
      <c r="K123" s="176"/>
      <c r="L123" s="283"/>
      <c r="M123" s="304"/>
      <c r="N123" s="174" t="s">
        <v>3219</v>
      </c>
      <c r="O123" s="156">
        <v>0.1</v>
      </c>
      <c r="P123" s="156">
        <v>1950</v>
      </c>
      <c r="Q123" s="157" t="s">
        <v>3220</v>
      </c>
      <c r="R123" s="156"/>
      <c r="S123" s="156"/>
      <c r="T123" s="156"/>
      <c r="U123" s="180"/>
    </row>
    <row r="124" spans="1:21" s="133" customFormat="1" x14ac:dyDescent="0.2">
      <c r="A124" s="181"/>
      <c r="B124" s="283"/>
      <c r="C124" s="182"/>
      <c r="D124" s="183"/>
      <c r="E124" s="173"/>
      <c r="F124" s="283"/>
      <c r="G124" s="176"/>
      <c r="H124" s="283"/>
      <c r="I124" s="173"/>
      <c r="J124" s="283"/>
      <c r="K124" s="176"/>
      <c r="L124" s="283"/>
      <c r="M124" s="304"/>
      <c r="N124" s="174" t="s">
        <v>3221</v>
      </c>
      <c r="O124" s="156">
        <v>0.14499999999999999</v>
      </c>
      <c r="P124" s="156">
        <v>1960</v>
      </c>
      <c r="Q124" s="157" t="s">
        <v>3222</v>
      </c>
      <c r="R124" s="156"/>
      <c r="S124" s="156"/>
      <c r="T124" s="156"/>
      <c r="U124" s="180"/>
    </row>
    <row r="125" spans="1:21" s="133" customFormat="1" x14ac:dyDescent="0.2">
      <c r="A125" s="181"/>
      <c r="B125" s="283"/>
      <c r="C125" s="182"/>
      <c r="D125" s="183"/>
      <c r="E125" s="173"/>
      <c r="F125" s="283"/>
      <c r="G125" s="176"/>
      <c r="H125" s="283"/>
      <c r="I125" s="173"/>
      <c r="J125" s="283"/>
      <c r="K125" s="176"/>
      <c r="L125" s="283"/>
      <c r="M125" s="304"/>
      <c r="N125" s="174" t="s">
        <v>3223</v>
      </c>
      <c r="O125" s="156">
        <v>0.19</v>
      </c>
      <c r="P125" s="156">
        <v>1960</v>
      </c>
      <c r="Q125" s="157" t="s">
        <v>3224</v>
      </c>
      <c r="R125" s="156"/>
      <c r="S125" s="156"/>
      <c r="T125" s="156"/>
      <c r="U125" s="180"/>
    </row>
    <row r="126" spans="1:21" s="133" customFormat="1" x14ac:dyDescent="0.2">
      <c r="A126" s="181"/>
      <c r="B126" s="283"/>
      <c r="C126" s="182"/>
      <c r="D126" s="183"/>
      <c r="E126" s="173"/>
      <c r="F126" s="283"/>
      <c r="G126" s="176"/>
      <c r="H126" s="283"/>
      <c r="I126" s="173"/>
      <c r="J126" s="283"/>
      <c r="K126" s="176"/>
      <c r="L126" s="283"/>
      <c r="M126" s="304"/>
      <c r="N126" s="174" t="s">
        <v>3225</v>
      </c>
      <c r="O126" s="156">
        <v>3.4000000000000002E-2</v>
      </c>
      <c r="P126" s="156">
        <v>1960</v>
      </c>
      <c r="Q126" s="157" t="s">
        <v>3226</v>
      </c>
      <c r="R126" s="156"/>
      <c r="S126" s="156"/>
      <c r="T126" s="156"/>
      <c r="U126" s="180"/>
    </row>
    <row r="127" spans="1:21" s="133" customFormat="1" x14ac:dyDescent="0.2">
      <c r="A127" s="181"/>
      <c r="B127" s="283"/>
      <c r="C127" s="182"/>
      <c r="D127" s="183"/>
      <c r="E127" s="173"/>
      <c r="F127" s="283"/>
      <c r="G127" s="176"/>
      <c r="H127" s="283"/>
      <c r="I127" s="173"/>
      <c r="J127" s="283"/>
      <c r="K127" s="176"/>
      <c r="L127" s="283"/>
      <c r="M127" s="304"/>
      <c r="N127" s="174" t="s">
        <v>3223</v>
      </c>
      <c r="O127" s="156">
        <v>0.21199999999999999</v>
      </c>
      <c r="P127" s="156">
        <v>1958</v>
      </c>
      <c r="Q127" s="157" t="s">
        <v>44</v>
      </c>
      <c r="R127" s="156"/>
      <c r="S127" s="156"/>
      <c r="T127" s="156"/>
      <c r="U127" s="180"/>
    </row>
    <row r="128" spans="1:21" s="133" customFormat="1" x14ac:dyDescent="0.2">
      <c r="A128" s="181"/>
      <c r="B128" s="283"/>
      <c r="C128" s="182"/>
      <c r="D128" s="183"/>
      <c r="E128" s="173"/>
      <c r="F128" s="283"/>
      <c r="G128" s="176"/>
      <c r="H128" s="283"/>
      <c r="I128" s="173"/>
      <c r="J128" s="283"/>
      <c r="K128" s="176"/>
      <c r="L128" s="283"/>
      <c r="M128" s="304"/>
      <c r="N128" s="174" t="s">
        <v>3217</v>
      </c>
      <c r="O128" s="156">
        <v>0.05</v>
      </c>
      <c r="P128" s="156">
        <v>1958</v>
      </c>
      <c r="Q128" s="157" t="s">
        <v>44</v>
      </c>
      <c r="R128" s="156"/>
      <c r="S128" s="156"/>
      <c r="T128" s="156"/>
      <c r="U128" s="180"/>
    </row>
    <row r="129" spans="1:21" s="133" customFormat="1" ht="38.25" x14ac:dyDescent="0.2">
      <c r="A129" s="181"/>
      <c r="B129" s="283"/>
      <c r="C129" s="182"/>
      <c r="D129" s="183"/>
      <c r="E129" s="173"/>
      <c r="F129" s="283"/>
      <c r="G129" s="176"/>
      <c r="H129" s="283"/>
      <c r="I129" s="173"/>
      <c r="J129" s="283"/>
      <c r="K129" s="176"/>
      <c r="L129" s="283"/>
      <c r="M129" s="304"/>
      <c r="N129" s="174" t="s">
        <v>3227</v>
      </c>
      <c r="O129" s="156">
        <v>0.12</v>
      </c>
      <c r="P129" s="156">
        <v>1958</v>
      </c>
      <c r="Q129" s="157" t="s">
        <v>44</v>
      </c>
      <c r="R129" s="156"/>
      <c r="S129" s="156"/>
      <c r="T129" s="156"/>
      <c r="U129" s="215" t="s">
        <v>3228</v>
      </c>
    </row>
    <row r="130" spans="1:21" s="133" customFormat="1" x14ac:dyDescent="0.2">
      <c r="A130" s="181"/>
      <c r="B130" s="283"/>
      <c r="C130" s="182"/>
      <c r="D130" s="183"/>
      <c r="E130" s="173"/>
      <c r="F130" s="283"/>
      <c r="G130" s="176"/>
      <c r="H130" s="283"/>
      <c r="I130" s="173"/>
      <c r="J130" s="283"/>
      <c r="K130" s="176"/>
      <c r="L130" s="283"/>
      <c r="M130" s="304"/>
      <c r="N130" s="174" t="s">
        <v>3229</v>
      </c>
      <c r="O130" s="156">
        <v>0.05</v>
      </c>
      <c r="P130" s="156">
        <v>1982</v>
      </c>
      <c r="Q130" s="157" t="s">
        <v>85</v>
      </c>
      <c r="R130" s="156"/>
      <c r="S130" s="156"/>
      <c r="T130" s="156"/>
      <c r="U130" s="180"/>
    </row>
    <row r="131" spans="1:21" s="133" customFormat="1" ht="25.5" x14ac:dyDescent="0.2">
      <c r="A131" s="181"/>
      <c r="B131" s="283"/>
      <c r="C131" s="182"/>
      <c r="D131" s="183"/>
      <c r="E131" s="173"/>
      <c r="F131" s="283"/>
      <c r="G131" s="176"/>
      <c r="H131" s="283"/>
      <c r="I131" s="173"/>
      <c r="J131" s="283"/>
      <c r="K131" s="176"/>
      <c r="L131" s="283"/>
      <c r="M131" s="304"/>
      <c r="N131" s="174" t="s">
        <v>3230</v>
      </c>
      <c r="O131" s="156">
        <v>0.72</v>
      </c>
      <c r="P131" s="156">
        <v>2016</v>
      </c>
      <c r="Q131" s="157" t="s">
        <v>3231</v>
      </c>
      <c r="R131" s="156"/>
      <c r="S131" s="156"/>
      <c r="T131" s="156"/>
      <c r="U131" s="215" t="s">
        <v>3232</v>
      </c>
    </row>
    <row r="132" spans="1:21" s="133" customFormat="1" ht="25.5" x14ac:dyDescent="0.2">
      <c r="A132" s="181"/>
      <c r="B132" s="283"/>
      <c r="C132" s="182"/>
      <c r="D132" s="183"/>
      <c r="E132" s="173"/>
      <c r="F132" s="283"/>
      <c r="G132" s="176"/>
      <c r="H132" s="283"/>
      <c r="I132" s="173"/>
      <c r="J132" s="283"/>
      <c r="K132" s="176"/>
      <c r="L132" s="283"/>
      <c r="M132" s="304"/>
      <c r="N132" s="174" t="s">
        <v>3233</v>
      </c>
      <c r="O132" s="156">
        <v>0.05</v>
      </c>
      <c r="P132" s="156">
        <v>1982</v>
      </c>
      <c r="Q132" s="157" t="s">
        <v>54</v>
      </c>
      <c r="R132" s="156"/>
      <c r="S132" s="156"/>
      <c r="T132" s="156"/>
      <c r="U132" s="180"/>
    </row>
    <row r="133" spans="1:21" s="133" customFormat="1" ht="12.75" customHeight="1" x14ac:dyDescent="0.2">
      <c r="A133" s="181"/>
      <c r="B133" s="283"/>
      <c r="C133" s="182"/>
      <c r="D133" s="183"/>
      <c r="E133" s="173"/>
      <c r="F133" s="283"/>
      <c r="G133" s="176"/>
      <c r="H133" s="283"/>
      <c r="I133" s="173"/>
      <c r="J133" s="283"/>
      <c r="K133" s="176"/>
      <c r="L133" s="283"/>
      <c r="M133" s="304"/>
      <c r="N133" s="174" t="s">
        <v>3234</v>
      </c>
      <c r="O133" s="156">
        <v>0.02</v>
      </c>
      <c r="P133" s="156">
        <v>1982</v>
      </c>
      <c r="Q133" s="157" t="s">
        <v>54</v>
      </c>
      <c r="R133" s="156"/>
      <c r="S133" s="156"/>
      <c r="T133" s="156"/>
      <c r="U133" s="180"/>
    </row>
    <row r="134" spans="1:21" x14ac:dyDescent="0.2">
      <c r="A134" s="299"/>
      <c r="B134" s="651"/>
      <c r="C134" s="646"/>
      <c r="D134" s="647"/>
      <c r="E134" s="645"/>
      <c r="F134" s="651"/>
      <c r="G134" s="650"/>
      <c r="H134" s="651"/>
      <c r="I134" s="645"/>
      <c r="J134" s="651"/>
      <c r="K134" s="650"/>
      <c r="L134" s="651"/>
      <c r="M134" s="304"/>
      <c r="N134" s="174" t="s">
        <v>3235</v>
      </c>
      <c r="O134" s="156">
        <v>7.0000000000000007E-2</v>
      </c>
      <c r="P134" s="156">
        <v>1982</v>
      </c>
      <c r="Q134" s="157" t="s">
        <v>54</v>
      </c>
      <c r="R134" s="652"/>
      <c r="S134" s="652"/>
      <c r="T134" s="652"/>
      <c r="U134" s="653"/>
    </row>
    <row r="135" spans="1:21" x14ac:dyDescent="0.2">
      <c r="A135" s="299"/>
      <c r="B135" s="651"/>
      <c r="C135" s="646"/>
      <c r="D135" s="647"/>
      <c r="E135" s="645"/>
      <c r="F135" s="651"/>
      <c r="G135" s="650"/>
      <c r="H135" s="651"/>
      <c r="I135" s="645"/>
      <c r="J135" s="651"/>
      <c r="K135" s="650"/>
      <c r="L135" s="651"/>
      <c r="M135" s="304"/>
      <c r="N135" s="174" t="s">
        <v>3236</v>
      </c>
      <c r="O135" s="156">
        <v>0.04</v>
      </c>
      <c r="P135" s="156">
        <v>1982</v>
      </c>
      <c r="Q135" s="157" t="s">
        <v>54</v>
      </c>
      <c r="R135" s="652"/>
      <c r="S135" s="652"/>
      <c r="T135" s="652"/>
      <c r="U135" s="653"/>
    </row>
    <row r="136" spans="1:21" ht="25.5" x14ac:dyDescent="0.2">
      <c r="A136" s="299"/>
      <c r="B136" s="651"/>
      <c r="C136" s="646"/>
      <c r="D136" s="647"/>
      <c r="E136" s="645"/>
      <c r="F136" s="651"/>
      <c r="G136" s="650"/>
      <c r="H136" s="651"/>
      <c r="I136" s="645"/>
      <c r="J136" s="651"/>
      <c r="K136" s="650"/>
      <c r="L136" s="651"/>
      <c r="M136" s="304"/>
      <c r="N136" s="174" t="s">
        <v>3237</v>
      </c>
      <c r="O136" s="156">
        <v>0.04</v>
      </c>
      <c r="P136" s="156">
        <v>1982</v>
      </c>
      <c r="Q136" s="157" t="s">
        <v>3238</v>
      </c>
      <c r="R136" s="652"/>
      <c r="S136" s="652"/>
      <c r="T136" s="652"/>
      <c r="U136" s="653"/>
    </row>
    <row r="137" spans="1:21" x14ac:dyDescent="0.2">
      <c r="A137" s="299"/>
      <c r="B137" s="651"/>
      <c r="C137" s="646"/>
      <c r="D137" s="647"/>
      <c r="E137" s="645"/>
      <c r="F137" s="651"/>
      <c r="G137" s="650"/>
      <c r="H137" s="651"/>
      <c r="I137" s="645"/>
      <c r="J137" s="651"/>
      <c r="K137" s="650"/>
      <c r="L137" s="651"/>
      <c r="M137" s="304"/>
      <c r="N137" s="174" t="s">
        <v>3239</v>
      </c>
      <c r="O137" s="156">
        <v>0.12</v>
      </c>
      <c r="P137" s="156">
        <v>1982</v>
      </c>
      <c r="Q137" s="157" t="s">
        <v>54</v>
      </c>
      <c r="R137" s="652"/>
      <c r="S137" s="652"/>
      <c r="T137" s="652"/>
      <c r="U137" s="653"/>
    </row>
    <row r="138" spans="1:21" ht="25.5" x14ac:dyDescent="0.2">
      <c r="A138" s="299"/>
      <c r="B138" s="651"/>
      <c r="C138" s="646"/>
      <c r="D138" s="647"/>
      <c r="E138" s="645"/>
      <c r="F138" s="651"/>
      <c r="G138" s="650"/>
      <c r="H138" s="651"/>
      <c r="I138" s="645"/>
      <c r="J138" s="651"/>
      <c r="K138" s="650"/>
      <c r="L138" s="651"/>
      <c r="M138" s="304"/>
      <c r="N138" s="174" t="s">
        <v>3240</v>
      </c>
      <c r="O138" s="156">
        <v>0.16</v>
      </c>
      <c r="P138" s="156">
        <v>1982</v>
      </c>
      <c r="Q138" s="157" t="s">
        <v>54</v>
      </c>
      <c r="R138" s="652"/>
      <c r="S138" s="652"/>
      <c r="T138" s="652"/>
      <c r="U138" s="653"/>
    </row>
    <row r="139" spans="1:21" x14ac:dyDescent="0.2">
      <c r="A139" s="299"/>
      <c r="B139" s="651"/>
      <c r="C139" s="646"/>
      <c r="D139" s="647"/>
      <c r="E139" s="645"/>
      <c r="F139" s="651"/>
      <c r="G139" s="650"/>
      <c r="H139" s="651"/>
      <c r="I139" s="645"/>
      <c r="J139" s="651"/>
      <c r="K139" s="650"/>
      <c r="L139" s="645"/>
      <c r="M139" s="309"/>
      <c r="N139" s="286" t="s">
        <v>3241</v>
      </c>
      <c r="O139" s="156">
        <v>0.15</v>
      </c>
      <c r="P139" s="156">
        <v>1982</v>
      </c>
      <c r="Q139" s="157" t="s">
        <v>3242</v>
      </c>
      <c r="R139" s="652"/>
      <c r="S139" s="652"/>
      <c r="T139" s="652"/>
      <c r="U139" s="653"/>
    </row>
    <row r="140" spans="1:21" ht="51" x14ac:dyDescent="0.2">
      <c r="A140" s="299"/>
      <c r="B140" s="651"/>
      <c r="C140" s="646"/>
      <c r="D140" s="647"/>
      <c r="E140" s="645"/>
      <c r="F140" s="651"/>
      <c r="G140" s="650"/>
      <c r="H140" s="651"/>
      <c r="I140" s="645"/>
      <c r="J140" s="651"/>
      <c r="K140" s="650"/>
      <c r="L140" s="651"/>
      <c r="M140" s="173">
        <v>180000209</v>
      </c>
      <c r="N140" s="274" t="s">
        <v>3243</v>
      </c>
      <c r="O140" s="156">
        <v>0.28699999999999998</v>
      </c>
      <c r="P140" s="156">
        <v>2005</v>
      </c>
      <c r="Q140" s="174" t="s">
        <v>3244</v>
      </c>
      <c r="R140" s="156">
        <v>6</v>
      </c>
      <c r="S140" s="156" t="s">
        <v>2315</v>
      </c>
      <c r="T140" s="156">
        <v>6</v>
      </c>
      <c r="U140" s="215" t="s">
        <v>3245</v>
      </c>
    </row>
    <row r="141" spans="1:21" s="133" customFormat="1" ht="13.5" thickBot="1" x14ac:dyDescent="0.25">
      <c r="A141" s="169"/>
      <c r="B141" s="155">
        <v>180000360</v>
      </c>
      <c r="C141" s="197" t="s">
        <v>3246</v>
      </c>
      <c r="D141" s="198"/>
      <c r="E141" s="155">
        <v>0.3</v>
      </c>
      <c r="F141" s="155">
        <v>1960</v>
      </c>
      <c r="G141" s="158" t="s">
        <v>3168</v>
      </c>
      <c r="H141" s="155"/>
      <c r="I141" s="155"/>
      <c r="J141" s="155"/>
      <c r="K141" s="158"/>
      <c r="L141" s="159"/>
      <c r="M141" s="188"/>
      <c r="N141" s="286"/>
      <c r="O141" s="156"/>
      <c r="P141" s="156"/>
      <c r="Q141" s="157"/>
      <c r="R141" s="156"/>
      <c r="S141" s="156"/>
      <c r="T141" s="156"/>
      <c r="U141" s="180"/>
    </row>
    <row r="142" spans="1:21" s="133" customFormat="1" ht="18.600000000000001" customHeight="1" x14ac:dyDescent="0.25">
      <c r="A142" s="143"/>
      <c r="B142" s="148"/>
      <c r="C142" s="1102" t="s">
        <v>3247</v>
      </c>
      <c r="D142" s="1102"/>
      <c r="E142" s="148"/>
      <c r="F142" s="148"/>
      <c r="G142" s="149"/>
      <c r="H142" s="148"/>
      <c r="I142" s="148"/>
      <c r="J142" s="148"/>
      <c r="K142" s="149"/>
      <c r="L142" s="148"/>
      <c r="M142" s="164"/>
      <c r="N142" s="310"/>
      <c r="O142" s="148"/>
      <c r="P142" s="148"/>
      <c r="Q142" s="149"/>
      <c r="R142" s="148"/>
      <c r="S142" s="148"/>
      <c r="T142" s="148"/>
      <c r="U142" s="311"/>
    </row>
    <row r="143" spans="1:21" s="133" customFormat="1" ht="19.899999999999999" customHeight="1" thickBot="1" x14ac:dyDescent="0.25">
      <c r="A143" s="312"/>
      <c r="B143" s="188">
        <v>180000360</v>
      </c>
      <c r="C143" s="190" t="s">
        <v>3248</v>
      </c>
      <c r="D143" s="190"/>
      <c r="E143" s="188">
        <v>0.66500000000000004</v>
      </c>
      <c r="F143" s="188">
        <v>1975</v>
      </c>
      <c r="G143" s="190" t="s">
        <v>3249</v>
      </c>
      <c r="H143" s="188"/>
      <c r="I143" s="188"/>
      <c r="J143" s="188"/>
      <c r="K143" s="190"/>
      <c r="L143" s="188"/>
      <c r="M143" s="188"/>
      <c r="N143" s="189"/>
      <c r="O143" s="188"/>
      <c r="P143" s="188"/>
      <c r="Q143" s="190"/>
      <c r="R143" s="188"/>
      <c r="S143" s="188"/>
      <c r="T143" s="188"/>
      <c r="U143" s="191"/>
    </row>
    <row r="144" spans="1:21" s="200" customFormat="1" ht="21.6" customHeight="1" x14ac:dyDescent="0.2">
      <c r="A144" s="313"/>
      <c r="B144" s="314"/>
      <c r="C144" s="1078" t="s">
        <v>3250</v>
      </c>
      <c r="D144" s="1078"/>
      <c r="E144" s="314"/>
      <c r="F144" s="314"/>
      <c r="G144" s="314"/>
      <c r="H144" s="315"/>
      <c r="I144" s="315"/>
      <c r="J144" s="315"/>
      <c r="K144" s="316"/>
      <c r="L144" s="316"/>
      <c r="M144" s="314"/>
      <c r="N144" s="314"/>
      <c r="O144" s="314"/>
      <c r="P144" s="314"/>
      <c r="Q144" s="314"/>
      <c r="R144" s="317"/>
      <c r="S144" s="317"/>
      <c r="T144" s="314"/>
      <c r="U144" s="168"/>
    </row>
    <row r="145" spans="1:21" s="133" customFormat="1" ht="26.45" customHeight="1" x14ac:dyDescent="0.2">
      <c r="A145" s="318"/>
      <c r="B145" s="155">
        <v>180000360</v>
      </c>
      <c r="C145" s="999" t="s">
        <v>3251</v>
      </c>
      <c r="D145" s="1000"/>
      <c r="E145" s="173">
        <v>1.45</v>
      </c>
      <c r="F145" s="173">
        <v>1970</v>
      </c>
      <c r="G145" s="319" t="s">
        <v>3252</v>
      </c>
      <c r="H145" s="159"/>
      <c r="I145" s="155"/>
      <c r="J145" s="290"/>
      <c r="K145" s="278" t="s">
        <v>3253</v>
      </c>
      <c r="L145" s="219" t="s">
        <v>3254</v>
      </c>
      <c r="M145" s="270"/>
      <c r="N145" s="167"/>
      <c r="O145" s="164"/>
      <c r="P145" s="164"/>
      <c r="Q145" s="165"/>
      <c r="R145" s="164"/>
      <c r="S145" s="164"/>
      <c r="T145" s="164"/>
      <c r="U145" s="297"/>
    </row>
    <row r="146" spans="1:21" s="130" customFormat="1" ht="83.45" customHeight="1" x14ac:dyDescent="0.2">
      <c r="A146" s="320"/>
      <c r="B146" s="227" t="s">
        <v>3255</v>
      </c>
      <c r="C146" s="321"/>
      <c r="D146" s="322"/>
      <c r="E146" s="227"/>
      <c r="F146" s="227">
        <v>1995</v>
      </c>
      <c r="G146" s="323" t="s">
        <v>3256</v>
      </c>
      <c r="H146" s="279"/>
      <c r="I146" s="227"/>
      <c r="J146" s="324"/>
      <c r="K146" s="325"/>
      <c r="L146" s="326"/>
      <c r="M146" s="267">
        <v>180000467</v>
      </c>
      <c r="N146" s="174" t="s">
        <v>3257</v>
      </c>
      <c r="O146" s="156">
        <v>0.999</v>
      </c>
      <c r="P146" s="156">
        <v>2011</v>
      </c>
      <c r="Q146" s="174" t="s">
        <v>3258</v>
      </c>
      <c r="R146" s="156">
        <v>35</v>
      </c>
      <c r="S146" s="156"/>
      <c r="T146" s="156">
        <v>35</v>
      </c>
      <c r="U146" s="215" t="s">
        <v>3259</v>
      </c>
    </row>
    <row r="147" spans="1:21" s="133" customFormat="1" x14ac:dyDescent="0.2">
      <c r="A147" s="327"/>
      <c r="B147" s="173"/>
      <c r="C147" s="328"/>
      <c r="D147" s="329"/>
      <c r="E147" s="179"/>
      <c r="F147" s="179"/>
      <c r="G147" s="182"/>
      <c r="H147" s="179"/>
      <c r="I147" s="173"/>
      <c r="J147" s="283"/>
      <c r="K147" s="325"/>
      <c r="L147" s="326"/>
      <c r="M147" s="267"/>
      <c r="N147" s="330" t="s">
        <v>3260</v>
      </c>
      <c r="O147" s="156"/>
      <c r="P147" s="156"/>
      <c r="Q147" s="157"/>
      <c r="R147" s="156"/>
      <c r="S147" s="156"/>
      <c r="T147" s="156"/>
      <c r="U147" s="331" t="s">
        <v>3255</v>
      </c>
    </row>
    <row r="148" spans="1:21" s="133" customFormat="1" x14ac:dyDescent="0.2">
      <c r="A148" s="327"/>
      <c r="B148" s="173"/>
      <c r="C148" s="328"/>
      <c r="D148" s="329"/>
      <c r="E148" s="179"/>
      <c r="F148" s="179"/>
      <c r="G148" s="182"/>
      <c r="H148" s="179"/>
      <c r="I148" s="173"/>
      <c r="J148" s="283"/>
      <c r="K148" s="332"/>
      <c r="L148" s="333"/>
      <c r="M148" s="267"/>
      <c r="N148" s="330" t="s">
        <v>3261</v>
      </c>
      <c r="O148" s="156"/>
      <c r="P148" s="156"/>
      <c r="Q148" s="157"/>
      <c r="R148" s="156"/>
      <c r="S148" s="156"/>
      <c r="T148" s="156"/>
      <c r="U148" s="331" t="s">
        <v>3262</v>
      </c>
    </row>
    <row r="149" spans="1:21" s="133" customFormat="1" ht="25.5" x14ac:dyDescent="0.2">
      <c r="A149" s="334">
        <v>13</v>
      </c>
      <c r="B149" s="156"/>
      <c r="C149" s="321"/>
      <c r="D149" s="322"/>
      <c r="E149" s="275"/>
      <c r="F149" s="275"/>
      <c r="G149" s="196"/>
      <c r="H149" s="275"/>
      <c r="I149" s="156"/>
      <c r="J149" s="267"/>
      <c r="K149" s="167" t="s">
        <v>3263</v>
      </c>
      <c r="L149" s="335" t="s">
        <v>3264</v>
      </c>
      <c r="M149" s="887">
        <v>180000382</v>
      </c>
      <c r="N149" s="174" t="s">
        <v>3265</v>
      </c>
      <c r="O149" s="156">
        <v>0.8</v>
      </c>
      <c r="P149" s="156">
        <v>1970</v>
      </c>
      <c r="Q149" s="174" t="s">
        <v>3266</v>
      </c>
      <c r="R149" s="156"/>
      <c r="S149" s="156"/>
      <c r="T149" s="156"/>
      <c r="U149" s="913" t="s">
        <v>3267</v>
      </c>
    </row>
    <row r="150" spans="1:21" s="133" customFormat="1" x14ac:dyDescent="0.2">
      <c r="A150" s="336"/>
      <c r="B150" s="173"/>
      <c r="C150" s="328"/>
      <c r="D150" s="329"/>
      <c r="E150" s="179"/>
      <c r="F150" s="179"/>
      <c r="G150" s="182"/>
      <c r="H150" s="179"/>
      <c r="I150" s="173"/>
      <c r="J150" s="288"/>
      <c r="K150" s="654"/>
      <c r="L150" s="337" t="s">
        <v>3268</v>
      </c>
      <c r="M150" s="895"/>
      <c r="N150" s="174" t="s">
        <v>3269</v>
      </c>
      <c r="O150" s="156">
        <v>0.26</v>
      </c>
      <c r="P150" s="156">
        <v>1970</v>
      </c>
      <c r="Q150" s="157" t="s">
        <v>318</v>
      </c>
      <c r="R150" s="156"/>
      <c r="S150" s="156"/>
      <c r="T150" s="156"/>
      <c r="U150" s="914"/>
    </row>
    <row r="151" spans="1:21" s="133" customFormat="1" x14ac:dyDescent="0.2">
      <c r="A151" s="336"/>
      <c r="B151" s="173"/>
      <c r="C151" s="328"/>
      <c r="D151" s="329"/>
      <c r="E151" s="179"/>
      <c r="F151" s="179"/>
      <c r="G151" s="182"/>
      <c r="H151" s="179"/>
      <c r="I151" s="173"/>
      <c r="J151" s="288"/>
      <c r="K151" s="654"/>
      <c r="L151" s="654"/>
      <c r="M151" s="895"/>
      <c r="N151" s="174" t="s">
        <v>3270</v>
      </c>
      <c r="O151" s="156">
        <v>0.18</v>
      </c>
      <c r="P151" s="156">
        <v>1970</v>
      </c>
      <c r="Q151" s="157" t="s">
        <v>3271</v>
      </c>
      <c r="R151" s="156"/>
      <c r="S151" s="156"/>
      <c r="T151" s="156"/>
      <c r="U151" s="914"/>
    </row>
    <row r="152" spans="1:21" s="133" customFormat="1" x14ac:dyDescent="0.2">
      <c r="A152" s="336"/>
      <c r="B152" s="173"/>
      <c r="C152" s="328"/>
      <c r="D152" s="329"/>
      <c r="E152" s="179"/>
      <c r="F152" s="179"/>
      <c r="G152" s="182"/>
      <c r="H152" s="179"/>
      <c r="I152" s="173"/>
      <c r="J152" s="288"/>
      <c r="K152" s="654"/>
      <c r="L152" s="654"/>
      <c r="M152" s="895"/>
      <c r="N152" s="174" t="s">
        <v>3272</v>
      </c>
      <c r="O152" s="156">
        <v>0.15</v>
      </c>
      <c r="P152" s="156">
        <v>1970</v>
      </c>
      <c r="Q152" s="157" t="s">
        <v>318</v>
      </c>
      <c r="R152" s="156"/>
      <c r="S152" s="156"/>
      <c r="T152" s="156"/>
      <c r="U152" s="915"/>
    </row>
    <row r="153" spans="1:21" s="133" customFormat="1" x14ac:dyDescent="0.2">
      <c r="A153" s="336"/>
      <c r="B153" s="173"/>
      <c r="C153" s="328"/>
      <c r="D153" s="329"/>
      <c r="E153" s="179"/>
      <c r="F153" s="179"/>
      <c r="G153" s="182"/>
      <c r="H153" s="179"/>
      <c r="I153" s="173"/>
      <c r="J153" s="288"/>
      <c r="K153" s="654"/>
      <c r="L153" s="654"/>
      <c r="M153" s="895"/>
      <c r="N153" s="174" t="s">
        <v>3273</v>
      </c>
      <c r="O153" s="156">
        <v>7.4999999999999997E-2</v>
      </c>
      <c r="P153" s="156">
        <v>1970</v>
      </c>
      <c r="Q153" s="157" t="s">
        <v>445</v>
      </c>
      <c r="R153" s="156"/>
      <c r="S153" s="156"/>
      <c r="T153" s="156"/>
      <c r="U153" s="180"/>
    </row>
    <row r="154" spans="1:21" s="133" customFormat="1" x14ac:dyDescent="0.2">
      <c r="A154" s="336"/>
      <c r="B154" s="173"/>
      <c r="C154" s="328"/>
      <c r="D154" s="329"/>
      <c r="E154" s="179"/>
      <c r="F154" s="179"/>
      <c r="G154" s="182"/>
      <c r="H154" s="179"/>
      <c r="I154" s="173"/>
      <c r="J154" s="288"/>
      <c r="K154" s="654"/>
      <c r="L154" s="654"/>
      <c r="M154" s="888"/>
      <c r="N154" s="174" t="s">
        <v>3274</v>
      </c>
      <c r="O154" s="156">
        <v>1.4</v>
      </c>
      <c r="P154" s="156">
        <v>1970</v>
      </c>
      <c r="Q154" s="157" t="s">
        <v>3275</v>
      </c>
      <c r="R154" s="156"/>
      <c r="S154" s="156"/>
      <c r="T154" s="156"/>
      <c r="U154" s="180"/>
    </row>
    <row r="155" spans="1:21" s="133" customFormat="1" ht="25.5" x14ac:dyDescent="0.2">
      <c r="A155" s="336"/>
      <c r="B155" s="173"/>
      <c r="C155" s="328"/>
      <c r="D155" s="329"/>
      <c r="E155" s="179"/>
      <c r="F155" s="179"/>
      <c r="G155" s="182"/>
      <c r="H155" s="179"/>
      <c r="I155" s="173"/>
      <c r="J155" s="288"/>
      <c r="K155" s="654"/>
      <c r="L155" s="654"/>
      <c r="M155" s="338">
        <v>180000529</v>
      </c>
      <c r="N155" s="174" t="s">
        <v>3276</v>
      </c>
      <c r="O155" s="156">
        <v>0.36799999999999999</v>
      </c>
      <c r="P155" s="156">
        <v>2013</v>
      </c>
      <c r="Q155" s="174" t="s">
        <v>3277</v>
      </c>
      <c r="R155" s="156">
        <v>8</v>
      </c>
      <c r="S155" s="156"/>
      <c r="T155" s="156">
        <v>8</v>
      </c>
      <c r="U155" s="215" t="s">
        <v>3278</v>
      </c>
    </row>
    <row r="156" spans="1:21" s="133" customFormat="1" ht="38.25" x14ac:dyDescent="0.2">
      <c r="A156" s="336"/>
      <c r="B156" s="173"/>
      <c r="C156" s="328"/>
      <c r="D156" s="329"/>
      <c r="E156" s="179"/>
      <c r="F156" s="179"/>
      <c r="G156" s="182"/>
      <c r="H156" s="179"/>
      <c r="I156" s="173"/>
      <c r="J156" s="288"/>
      <c r="K156" s="654"/>
      <c r="L156" s="654"/>
      <c r="M156" s="338"/>
      <c r="N156" s="174" t="s">
        <v>3279</v>
      </c>
      <c r="O156" s="156">
        <v>0.13900000000000001</v>
      </c>
      <c r="P156" s="156">
        <v>2016</v>
      </c>
      <c r="Q156" s="174" t="s">
        <v>3280</v>
      </c>
      <c r="R156" s="156">
        <v>4</v>
      </c>
      <c r="S156" s="156"/>
      <c r="T156" s="156">
        <v>4</v>
      </c>
      <c r="U156" s="215" t="s">
        <v>3281</v>
      </c>
    </row>
    <row r="157" spans="1:21" s="142" customFormat="1" x14ac:dyDescent="0.2">
      <c r="A157" s="336"/>
      <c r="B157" s="339"/>
      <c r="C157" s="328"/>
      <c r="D157" s="329"/>
      <c r="E157" s="340"/>
      <c r="F157" s="340"/>
      <c r="G157" s="341"/>
      <c r="H157" s="340"/>
      <c r="I157" s="339"/>
      <c r="J157" s="342"/>
      <c r="K157" s="654"/>
      <c r="L157" s="654"/>
      <c r="M157" s="343"/>
      <c r="N157" s="226" t="s">
        <v>3282</v>
      </c>
      <c r="O157" s="227"/>
      <c r="P157" s="227"/>
      <c r="Q157" s="228"/>
      <c r="R157" s="227"/>
      <c r="S157" s="227"/>
      <c r="T157" s="227"/>
      <c r="U157" s="303" t="s">
        <v>3283</v>
      </c>
    </row>
    <row r="158" spans="1:21" s="142" customFormat="1" x14ac:dyDescent="0.2">
      <c r="A158" s="344"/>
      <c r="B158" s="345"/>
      <c r="C158" s="346"/>
      <c r="D158" s="347"/>
      <c r="E158" s="348"/>
      <c r="F158" s="348"/>
      <c r="G158" s="349"/>
      <c r="H158" s="348"/>
      <c r="I158" s="345"/>
      <c r="J158" s="350"/>
      <c r="K158" s="655"/>
      <c r="L158" s="655"/>
      <c r="M158" s="351"/>
      <c r="N158" s="224" t="s">
        <v>3284</v>
      </c>
      <c r="O158" s="222"/>
      <c r="P158" s="222"/>
      <c r="Q158" s="223"/>
      <c r="R158" s="222"/>
      <c r="S158" s="222"/>
      <c r="T158" s="222"/>
      <c r="U158" s="352" t="s">
        <v>3283</v>
      </c>
    </row>
    <row r="159" spans="1:21" s="133" customFormat="1" x14ac:dyDescent="0.2">
      <c r="A159" s="1100"/>
      <c r="B159" s="901">
        <v>180000360</v>
      </c>
      <c r="C159" s="903" t="s">
        <v>3285</v>
      </c>
      <c r="D159" s="903"/>
      <c r="E159" s="164">
        <v>0.1</v>
      </c>
      <c r="F159" s="164">
        <v>1970</v>
      </c>
      <c r="G159" s="165" t="s">
        <v>3286</v>
      </c>
      <c r="H159" s="164"/>
      <c r="I159" s="164"/>
      <c r="J159" s="164"/>
      <c r="K159" s="157"/>
      <c r="L159" s="156"/>
      <c r="M159" s="156"/>
      <c r="N159" s="174"/>
      <c r="O159" s="156"/>
      <c r="P159" s="156"/>
      <c r="Q159" s="157"/>
      <c r="R159" s="156"/>
      <c r="S159" s="156"/>
      <c r="T159" s="156"/>
      <c r="U159" s="180"/>
    </row>
    <row r="160" spans="1:21" s="133" customFormat="1" x14ac:dyDescent="0.2">
      <c r="A160" s="1100"/>
      <c r="B160" s="894"/>
      <c r="C160" s="1023"/>
      <c r="D160" s="1023"/>
      <c r="E160" s="156">
        <v>0.1</v>
      </c>
      <c r="F160" s="156">
        <v>1988</v>
      </c>
      <c r="G160" s="157" t="s">
        <v>3287</v>
      </c>
      <c r="H160" s="156"/>
      <c r="I160" s="156"/>
      <c r="J160" s="156"/>
      <c r="K160" s="157"/>
      <c r="L160" s="156"/>
      <c r="M160" s="156"/>
      <c r="N160" s="174"/>
      <c r="O160" s="156"/>
      <c r="P160" s="156"/>
      <c r="Q160" s="157"/>
      <c r="R160" s="156"/>
      <c r="S160" s="156"/>
      <c r="T160" s="156"/>
      <c r="U160" s="180"/>
    </row>
    <row r="161" spans="1:21" s="133" customFormat="1" ht="42.6" customHeight="1" x14ac:dyDescent="0.2">
      <c r="A161" s="1073">
        <v>14</v>
      </c>
      <c r="B161" s="897">
        <v>180000213</v>
      </c>
      <c r="C161" s="1016" t="s">
        <v>3288</v>
      </c>
      <c r="D161" s="1017"/>
      <c r="E161" s="897">
        <v>0.65</v>
      </c>
      <c r="F161" s="897">
        <v>1951</v>
      </c>
      <c r="G161" s="1098" t="s">
        <v>1047</v>
      </c>
      <c r="H161" s="897">
        <v>12</v>
      </c>
      <c r="I161" s="897"/>
      <c r="J161" s="1086">
        <v>12</v>
      </c>
      <c r="K161" s="273" t="s">
        <v>3289</v>
      </c>
      <c r="L161" s="155">
        <v>250</v>
      </c>
      <c r="M161" s="298" t="s">
        <v>2315</v>
      </c>
      <c r="N161" s="229" t="s">
        <v>3290</v>
      </c>
      <c r="O161" s="156"/>
      <c r="P161" s="156">
        <v>2011</v>
      </c>
      <c r="Q161" s="157"/>
      <c r="R161" s="156"/>
      <c r="S161" s="156"/>
      <c r="T161" s="156"/>
      <c r="U161" s="215" t="s">
        <v>3291</v>
      </c>
    </row>
    <row r="162" spans="1:21" s="133" customFormat="1" ht="81.599999999999994" customHeight="1" x14ac:dyDescent="0.2">
      <c r="A162" s="1021"/>
      <c r="B162" s="898"/>
      <c r="C162" s="1096"/>
      <c r="D162" s="1097"/>
      <c r="E162" s="898"/>
      <c r="F162" s="898"/>
      <c r="G162" s="1099"/>
      <c r="H162" s="898"/>
      <c r="I162" s="898"/>
      <c r="J162" s="1087"/>
      <c r="K162" s="319"/>
      <c r="L162" s="173"/>
      <c r="M162" s="156">
        <v>180000468</v>
      </c>
      <c r="N162" s="229" t="s">
        <v>3292</v>
      </c>
      <c r="O162" s="164">
        <v>0.70499999999999996</v>
      </c>
      <c r="P162" s="164">
        <v>2004</v>
      </c>
      <c r="Q162" s="174" t="s">
        <v>3293</v>
      </c>
      <c r="R162" s="164">
        <v>28</v>
      </c>
      <c r="S162" s="164"/>
      <c r="T162" s="164">
        <v>28</v>
      </c>
      <c r="U162" s="276" t="s">
        <v>3294</v>
      </c>
    </row>
    <row r="163" spans="1:21" s="133" customFormat="1" ht="69.599999999999994" customHeight="1" x14ac:dyDescent="0.2">
      <c r="A163" s="1021"/>
      <c r="B163" s="901"/>
      <c r="C163" s="1018"/>
      <c r="D163" s="1019"/>
      <c r="E163" s="901"/>
      <c r="F163" s="901"/>
      <c r="G163" s="902"/>
      <c r="H163" s="901"/>
      <c r="I163" s="901"/>
      <c r="J163" s="1088"/>
      <c r="K163" s="264"/>
      <c r="L163" s="164"/>
      <c r="M163" s="164">
        <v>180000469</v>
      </c>
      <c r="N163" s="229" t="s">
        <v>3295</v>
      </c>
      <c r="O163" s="164">
        <v>0.59399999999999997</v>
      </c>
      <c r="P163" s="164"/>
      <c r="Q163" s="174" t="s">
        <v>3296</v>
      </c>
      <c r="R163" s="164">
        <v>19</v>
      </c>
      <c r="S163" s="164"/>
      <c r="T163" s="164">
        <v>19</v>
      </c>
      <c r="U163" s="168"/>
    </row>
    <row r="164" spans="1:21" s="130" customFormat="1" ht="28.9" customHeight="1" x14ac:dyDescent="0.2">
      <c r="A164" s="1095"/>
      <c r="B164" s="225" t="s">
        <v>3297</v>
      </c>
      <c r="C164" s="1049" t="s">
        <v>3298</v>
      </c>
      <c r="D164" s="1050"/>
      <c r="E164" s="227"/>
      <c r="F164" s="227"/>
      <c r="G164" s="228" t="s">
        <v>3299</v>
      </c>
      <c r="H164" s="227"/>
      <c r="I164" s="227"/>
      <c r="J164" s="227"/>
      <c r="K164" s="223"/>
      <c r="L164" s="222"/>
      <c r="M164" s="227"/>
      <c r="N164" s="226"/>
      <c r="O164" s="227"/>
      <c r="P164" s="227"/>
      <c r="Q164" s="228"/>
      <c r="R164" s="227"/>
      <c r="S164" s="227"/>
      <c r="T164" s="227"/>
      <c r="U164" s="303" t="s">
        <v>3300</v>
      </c>
    </row>
    <row r="165" spans="1:21" s="133" customFormat="1" ht="43.15" customHeight="1" x14ac:dyDescent="0.2">
      <c r="A165" s="1021">
        <v>15</v>
      </c>
      <c r="B165" s="155">
        <v>180000213</v>
      </c>
      <c r="C165" s="978" t="s">
        <v>3301</v>
      </c>
      <c r="D165" s="979"/>
      <c r="E165" s="270">
        <v>0.17</v>
      </c>
      <c r="F165" s="164">
        <v>1991</v>
      </c>
      <c r="G165" s="165" t="s">
        <v>1045</v>
      </c>
      <c r="H165" s="164">
        <v>4</v>
      </c>
      <c r="I165" s="164"/>
      <c r="J165" s="166">
        <v>4</v>
      </c>
      <c r="K165" s="160" t="s">
        <v>3302</v>
      </c>
      <c r="L165" s="155">
        <v>400</v>
      </c>
      <c r="M165" s="270"/>
      <c r="N165" s="226" t="s">
        <v>3303</v>
      </c>
      <c r="O165" s="227"/>
      <c r="P165" s="227">
        <v>2007</v>
      </c>
      <c r="Q165" s="228" t="s">
        <v>3304</v>
      </c>
      <c r="R165" s="156"/>
      <c r="S165" s="156"/>
      <c r="T165" s="156"/>
      <c r="U165" s="303" t="s">
        <v>3305</v>
      </c>
    </row>
    <row r="166" spans="1:21" s="133" customFormat="1" ht="19.149999999999999" customHeight="1" x14ac:dyDescent="0.2">
      <c r="A166" s="1073"/>
      <c r="B166" s="1089">
        <v>180000360</v>
      </c>
      <c r="C166" s="1091" t="s">
        <v>3306</v>
      </c>
      <c r="D166" s="1092"/>
      <c r="E166" s="267">
        <v>0.03</v>
      </c>
      <c r="F166" s="156">
        <v>1996</v>
      </c>
      <c r="G166" s="157" t="s">
        <v>3119</v>
      </c>
      <c r="H166" s="156"/>
      <c r="I166" s="156"/>
      <c r="J166" s="275"/>
      <c r="K166" s="165"/>
      <c r="L166" s="164"/>
      <c r="M166" s="267" t="s">
        <v>3307</v>
      </c>
      <c r="N166" s="174" t="s">
        <v>3308</v>
      </c>
      <c r="O166" s="187"/>
      <c r="P166" s="187"/>
      <c r="Q166" s="187"/>
      <c r="R166" s="187"/>
      <c r="S166" s="187"/>
      <c r="T166" s="187"/>
      <c r="U166" s="353"/>
    </row>
    <row r="167" spans="1:21" s="133" customFormat="1" ht="40.5" customHeight="1" x14ac:dyDescent="0.2">
      <c r="A167" s="1020"/>
      <c r="B167" s="1090"/>
      <c r="C167" s="1093"/>
      <c r="D167" s="1094"/>
      <c r="E167" s="267">
        <v>0.03</v>
      </c>
      <c r="F167" s="156">
        <v>1969</v>
      </c>
      <c r="G167" s="157" t="s">
        <v>3309</v>
      </c>
      <c r="H167" s="156"/>
      <c r="I167" s="156"/>
      <c r="J167" s="275"/>
      <c r="K167" s="217"/>
      <c r="L167" s="164"/>
      <c r="M167" s="354" t="s">
        <v>3310</v>
      </c>
      <c r="N167" s="355" t="s">
        <v>3311</v>
      </c>
      <c r="O167" s="156">
        <v>0.26400000000000001</v>
      </c>
      <c r="P167" s="156">
        <v>2016</v>
      </c>
      <c r="Q167" s="157" t="s">
        <v>3312</v>
      </c>
      <c r="R167" s="156">
        <v>8</v>
      </c>
      <c r="S167" s="156"/>
      <c r="T167" s="156">
        <v>8</v>
      </c>
      <c r="U167" s="215" t="s">
        <v>3313</v>
      </c>
    </row>
    <row r="168" spans="1:21" s="133" customFormat="1" ht="51.75" customHeight="1" x14ac:dyDescent="0.2">
      <c r="A168" s="356">
        <v>16</v>
      </c>
      <c r="B168" s="298">
        <v>180000213</v>
      </c>
      <c r="C168" s="1082" t="s">
        <v>3314</v>
      </c>
      <c r="D168" s="1083"/>
      <c r="E168" s="300">
        <v>1.63</v>
      </c>
      <c r="F168" s="300">
        <v>1960</v>
      </c>
      <c r="G168" s="285" t="s">
        <v>3315</v>
      </c>
      <c r="H168" s="300">
        <v>37</v>
      </c>
      <c r="I168" s="300"/>
      <c r="J168" s="300">
        <v>37</v>
      </c>
      <c r="K168" s="357" t="s">
        <v>3316</v>
      </c>
      <c r="L168" s="358">
        <v>100</v>
      </c>
      <c r="M168" s="887">
        <v>180000153</v>
      </c>
      <c r="N168" s="1084" t="s">
        <v>3317</v>
      </c>
      <c r="O168" s="904">
        <v>0.755</v>
      </c>
      <c r="P168" s="904">
        <v>1949</v>
      </c>
      <c r="Q168" s="160" t="s">
        <v>3318</v>
      </c>
      <c r="R168" s="904">
        <v>23</v>
      </c>
      <c r="S168" s="904"/>
      <c r="T168" s="904">
        <v>23</v>
      </c>
      <c r="U168" s="913" t="s">
        <v>3319</v>
      </c>
    </row>
    <row r="169" spans="1:21" s="133" customFormat="1" ht="24.75" customHeight="1" x14ac:dyDescent="0.2">
      <c r="A169" s="359"/>
      <c r="B169" s="249"/>
      <c r="C169" s="360"/>
      <c r="D169" s="361"/>
      <c r="E169" s="164">
        <v>0.4</v>
      </c>
      <c r="F169" s="164">
        <v>2001</v>
      </c>
      <c r="G169" s="165" t="s">
        <v>3320</v>
      </c>
      <c r="H169" s="164"/>
      <c r="I169" s="164"/>
      <c r="J169" s="164"/>
      <c r="K169" s="362"/>
      <c r="L169" s="362"/>
      <c r="M169" s="895"/>
      <c r="N169" s="1085"/>
      <c r="O169" s="993"/>
      <c r="P169" s="993"/>
      <c r="Q169" s="163" t="s">
        <v>3321</v>
      </c>
      <c r="R169" s="993"/>
      <c r="S169" s="993"/>
      <c r="T169" s="993"/>
      <c r="U169" s="915"/>
    </row>
    <row r="170" spans="1:21" s="133" customFormat="1" ht="69" customHeight="1" x14ac:dyDescent="0.2">
      <c r="A170" s="359"/>
      <c r="B170" s="249"/>
      <c r="C170" s="360"/>
      <c r="D170" s="361"/>
      <c r="E170" s="164"/>
      <c r="F170" s="164"/>
      <c r="G170" s="165"/>
      <c r="H170" s="164"/>
      <c r="I170" s="164"/>
      <c r="J170" s="164"/>
      <c r="K170" s="363"/>
      <c r="L170" s="364"/>
      <c r="M170" s="895"/>
      <c r="N170" s="286" t="s">
        <v>3322</v>
      </c>
      <c r="O170" s="159">
        <v>0.63</v>
      </c>
      <c r="P170" s="155">
        <v>1949</v>
      </c>
      <c r="Q170" s="174" t="s">
        <v>3323</v>
      </c>
      <c r="R170" s="164">
        <v>17</v>
      </c>
      <c r="S170" s="164"/>
      <c r="T170" s="164">
        <v>17</v>
      </c>
      <c r="U170" s="237" t="s">
        <v>3324</v>
      </c>
    </row>
    <row r="171" spans="1:21" s="133" customFormat="1" ht="30" customHeight="1" x14ac:dyDescent="0.2">
      <c r="A171" s="359"/>
      <c r="B171" s="249"/>
      <c r="C171" s="360"/>
      <c r="D171" s="361"/>
      <c r="E171" s="164"/>
      <c r="F171" s="164"/>
      <c r="G171" s="165"/>
      <c r="H171" s="164"/>
      <c r="I171" s="164"/>
      <c r="J171" s="164"/>
      <c r="K171" s="363"/>
      <c r="L171" s="364"/>
      <c r="M171" s="888"/>
      <c r="N171" s="286" t="s">
        <v>3325</v>
      </c>
      <c r="O171" s="159">
        <v>0.50600000000000001</v>
      </c>
      <c r="P171" s="155">
        <v>1949</v>
      </c>
      <c r="Q171" s="174" t="s">
        <v>3155</v>
      </c>
      <c r="R171" s="164">
        <v>12</v>
      </c>
      <c r="S171" s="164"/>
      <c r="T171" s="164">
        <v>12</v>
      </c>
      <c r="U171" s="215" t="s">
        <v>3326</v>
      </c>
    </row>
    <row r="172" spans="1:21" s="133" customFormat="1" ht="54" customHeight="1" x14ac:dyDescent="0.2">
      <c r="A172" s="359"/>
      <c r="B172" s="249"/>
      <c r="C172" s="360"/>
      <c r="D172" s="361"/>
      <c r="E172" s="164"/>
      <c r="F172" s="164"/>
      <c r="G172" s="165"/>
      <c r="H172" s="164"/>
      <c r="I172" s="164"/>
      <c r="J172" s="164"/>
      <c r="K172" s="363"/>
      <c r="L172" s="364"/>
      <c r="M172" s="338">
        <v>80001269</v>
      </c>
      <c r="N172" s="286" t="s">
        <v>3327</v>
      </c>
      <c r="O172" s="159">
        <v>4.4999999999999998E-2</v>
      </c>
      <c r="P172" s="155">
        <v>2015</v>
      </c>
      <c r="Q172" s="174" t="s">
        <v>3312</v>
      </c>
      <c r="R172" s="164">
        <v>2</v>
      </c>
      <c r="S172" s="164"/>
      <c r="T172" s="164">
        <v>2</v>
      </c>
      <c r="U172" s="215" t="s">
        <v>3328</v>
      </c>
    </row>
    <row r="173" spans="1:21" s="133" customFormat="1" ht="68.25" customHeight="1" x14ac:dyDescent="0.2">
      <c r="A173" s="365"/>
      <c r="B173" s="300"/>
      <c r="C173" s="366"/>
      <c r="D173" s="367"/>
      <c r="E173" s="164"/>
      <c r="F173" s="164"/>
      <c r="G173" s="165"/>
      <c r="H173" s="164"/>
      <c r="I173" s="164"/>
      <c r="J173" s="164"/>
      <c r="K173" s="362"/>
      <c r="L173" s="364"/>
      <c r="M173" s="338">
        <v>80001270</v>
      </c>
      <c r="N173" s="286" t="s">
        <v>3329</v>
      </c>
      <c r="O173" s="275">
        <v>4.7E-2</v>
      </c>
      <c r="P173" s="156">
        <v>2015</v>
      </c>
      <c r="Q173" s="174" t="s">
        <v>3312</v>
      </c>
      <c r="R173" s="164">
        <v>2</v>
      </c>
      <c r="S173" s="164"/>
      <c r="T173" s="164">
        <v>2</v>
      </c>
      <c r="U173" s="215" t="s">
        <v>3330</v>
      </c>
    </row>
    <row r="174" spans="1:21" s="133" customFormat="1" ht="57.75" customHeight="1" x14ac:dyDescent="0.2">
      <c r="A174" s="359"/>
      <c r="B174" s="368" t="s">
        <v>3331</v>
      </c>
      <c r="C174" s="889" t="s">
        <v>3332</v>
      </c>
      <c r="D174" s="890"/>
      <c r="E174" s="164">
        <v>0.42299999999999999</v>
      </c>
      <c r="F174" s="164">
        <v>2016</v>
      </c>
      <c r="G174" s="165" t="s">
        <v>3333</v>
      </c>
      <c r="H174" s="164">
        <v>9</v>
      </c>
      <c r="I174" s="164"/>
      <c r="J174" s="164">
        <v>9</v>
      </c>
      <c r="K174" s="363" t="s">
        <v>3334</v>
      </c>
      <c r="L174" s="362">
        <v>250</v>
      </c>
      <c r="M174" s="338"/>
      <c r="N174" s="265" t="s">
        <v>3335</v>
      </c>
      <c r="O174" s="179">
        <v>0.56799999999999995</v>
      </c>
      <c r="P174" s="173">
        <v>2016</v>
      </c>
      <c r="Q174" s="167" t="s">
        <v>3336</v>
      </c>
      <c r="R174" s="164">
        <v>17</v>
      </c>
      <c r="S174" s="164"/>
      <c r="T174" s="164">
        <v>17</v>
      </c>
      <c r="U174" s="276" t="s">
        <v>3337</v>
      </c>
    </row>
    <row r="175" spans="1:21" s="133" customFormat="1" ht="107.25" customHeight="1" x14ac:dyDescent="0.2">
      <c r="A175" s="369">
        <v>17</v>
      </c>
      <c r="B175" s="164"/>
      <c r="C175" s="360"/>
      <c r="D175" s="361"/>
      <c r="E175" s="156"/>
      <c r="F175" s="156"/>
      <c r="G175" s="157"/>
      <c r="H175" s="156"/>
      <c r="I175" s="156"/>
      <c r="J175" s="156"/>
      <c r="K175" s="364" t="s">
        <v>3338</v>
      </c>
      <c r="L175" s="156">
        <v>100</v>
      </c>
      <c r="M175" s="214">
        <v>180000154</v>
      </c>
      <c r="N175" s="174" t="s">
        <v>3339</v>
      </c>
      <c r="O175" s="156">
        <v>1.68</v>
      </c>
      <c r="P175" s="156">
        <v>1949</v>
      </c>
      <c r="Q175" s="174" t="s">
        <v>3340</v>
      </c>
      <c r="R175" s="156">
        <v>46</v>
      </c>
      <c r="S175" s="156"/>
      <c r="T175" s="156">
        <f>SUM(R175:S175)</f>
        <v>46</v>
      </c>
      <c r="U175" s="215" t="s">
        <v>3341</v>
      </c>
    </row>
    <row r="176" spans="1:21" s="130" customFormat="1" ht="38.25" x14ac:dyDescent="0.2">
      <c r="A176" s="370"/>
      <c r="B176" s="371" t="s">
        <v>3342</v>
      </c>
      <c r="C176" s="372"/>
      <c r="D176" s="373"/>
      <c r="E176" s="227"/>
      <c r="F176" s="227">
        <v>1997</v>
      </c>
      <c r="G176" s="228" t="s">
        <v>3343</v>
      </c>
      <c r="H176" s="227">
        <v>20</v>
      </c>
      <c r="I176" s="227"/>
      <c r="J176" s="227">
        <v>20</v>
      </c>
      <c r="K176" s="228" t="s">
        <v>3344</v>
      </c>
      <c r="L176" s="227">
        <v>320</v>
      </c>
      <c r="M176" s="227"/>
      <c r="N176" s="226"/>
      <c r="O176" s="227"/>
      <c r="P176" s="227"/>
      <c r="Q176" s="228"/>
      <c r="R176" s="227"/>
      <c r="S176" s="227"/>
      <c r="T176" s="227"/>
      <c r="U176" s="656" t="s">
        <v>3021</v>
      </c>
    </row>
    <row r="177" spans="1:21" s="130" customFormat="1" ht="25.5" x14ac:dyDescent="0.2">
      <c r="A177" s="374"/>
      <c r="B177" s="225" t="s">
        <v>3345</v>
      </c>
      <c r="C177" s="375"/>
      <c r="D177" s="361"/>
      <c r="E177" s="227"/>
      <c r="F177" s="227"/>
      <c r="G177" s="228" t="s">
        <v>3346</v>
      </c>
      <c r="H177" s="227">
        <v>1</v>
      </c>
      <c r="I177" s="227"/>
      <c r="J177" s="227">
        <v>1</v>
      </c>
      <c r="K177" s="228" t="s">
        <v>3347</v>
      </c>
      <c r="L177" s="227">
        <v>160</v>
      </c>
      <c r="M177" s="227"/>
      <c r="N177" s="226"/>
      <c r="O177" s="227"/>
      <c r="P177" s="227"/>
      <c r="Q177" s="228"/>
      <c r="R177" s="227"/>
      <c r="S177" s="227"/>
      <c r="T177" s="227"/>
      <c r="U177" s="656" t="s">
        <v>3021</v>
      </c>
    </row>
    <row r="178" spans="1:21" s="130" customFormat="1" ht="38.25" x14ac:dyDescent="0.2">
      <c r="A178" s="374"/>
      <c r="B178" s="225" t="s">
        <v>3348</v>
      </c>
      <c r="C178" s="372"/>
      <c r="D178" s="373"/>
      <c r="E178" s="227"/>
      <c r="F178" s="227"/>
      <c r="G178" s="228" t="s">
        <v>3349</v>
      </c>
      <c r="H178" s="227">
        <v>2</v>
      </c>
      <c r="I178" s="227"/>
      <c r="J178" s="227">
        <v>2</v>
      </c>
      <c r="K178" s="228" t="s">
        <v>3350</v>
      </c>
      <c r="L178" s="227">
        <v>180</v>
      </c>
      <c r="M178" s="227"/>
      <c r="N178" s="226"/>
      <c r="O178" s="227"/>
      <c r="P178" s="227"/>
      <c r="Q178" s="228"/>
      <c r="R178" s="227"/>
      <c r="S178" s="227"/>
      <c r="T178" s="227"/>
      <c r="U178" s="656" t="s">
        <v>3021</v>
      </c>
    </row>
    <row r="179" spans="1:21" s="130" customFormat="1" ht="22.5" customHeight="1" x14ac:dyDescent="0.2">
      <c r="A179" s="374"/>
      <c r="B179" s="227" t="s">
        <v>3351</v>
      </c>
      <c r="C179" s="1081"/>
      <c r="D179" s="1081"/>
      <c r="E179" s="227"/>
      <c r="F179" s="227"/>
      <c r="G179" s="228" t="s">
        <v>3352</v>
      </c>
      <c r="H179" s="227">
        <v>1</v>
      </c>
      <c r="I179" s="227"/>
      <c r="J179" s="227">
        <v>1</v>
      </c>
      <c r="K179" s="228" t="s">
        <v>3353</v>
      </c>
      <c r="L179" s="227">
        <v>160</v>
      </c>
      <c r="M179" s="227"/>
      <c r="N179" s="226"/>
      <c r="O179" s="227"/>
      <c r="P179" s="227"/>
      <c r="Q179" s="228"/>
      <c r="R179" s="227"/>
      <c r="S179" s="227"/>
      <c r="T179" s="279"/>
      <c r="U179" s="656" t="s">
        <v>3021</v>
      </c>
    </row>
    <row r="180" spans="1:21" s="130" customFormat="1" ht="38.25" x14ac:dyDescent="0.2">
      <c r="A180" s="370"/>
      <c r="B180" s="219" t="s">
        <v>3354</v>
      </c>
      <c r="C180" s="1081"/>
      <c r="D180" s="1081"/>
      <c r="E180" s="222"/>
      <c r="F180" s="222"/>
      <c r="G180" s="223"/>
      <c r="H180" s="222"/>
      <c r="I180" s="222"/>
      <c r="J180" s="222"/>
      <c r="K180" s="223" t="s">
        <v>3355</v>
      </c>
      <c r="L180" s="222">
        <v>180</v>
      </c>
      <c r="M180" s="227"/>
      <c r="N180" s="226"/>
      <c r="O180" s="227"/>
      <c r="P180" s="227"/>
      <c r="Q180" s="228"/>
      <c r="R180" s="227"/>
      <c r="S180" s="227"/>
      <c r="T180" s="227"/>
      <c r="U180" s="280" t="s">
        <v>3021</v>
      </c>
    </row>
    <row r="181" spans="1:21" s="130" customFormat="1" ht="25.5" x14ac:dyDescent="0.2">
      <c r="A181" s="370">
        <v>18</v>
      </c>
      <c r="B181" s="222"/>
      <c r="C181" s="1079"/>
      <c r="D181" s="1080"/>
      <c r="E181" s="222"/>
      <c r="F181" s="222"/>
      <c r="G181" s="223"/>
      <c r="H181" s="222"/>
      <c r="I181" s="222"/>
      <c r="J181" s="222"/>
      <c r="K181" s="376" t="s">
        <v>3356</v>
      </c>
      <c r="L181" s="657">
        <v>40</v>
      </c>
      <c r="M181" s="173">
        <v>180000502</v>
      </c>
      <c r="N181" s="167" t="s">
        <v>3357</v>
      </c>
      <c r="O181" s="166">
        <v>0.155</v>
      </c>
      <c r="P181" s="164">
        <v>2012</v>
      </c>
      <c r="Q181" s="167" t="s">
        <v>3358</v>
      </c>
      <c r="R181" s="164">
        <v>8</v>
      </c>
      <c r="S181" s="164"/>
      <c r="T181" s="166">
        <v>8</v>
      </c>
      <c r="U181" s="1057" t="s">
        <v>3359</v>
      </c>
    </row>
    <row r="182" spans="1:21" s="130" customFormat="1" ht="27" customHeight="1" x14ac:dyDescent="0.2">
      <c r="A182" s="370"/>
      <c r="B182" s="222"/>
      <c r="C182" s="1079"/>
      <c r="D182" s="1080"/>
      <c r="E182" s="222"/>
      <c r="F182" s="222"/>
      <c r="G182" s="223"/>
      <c r="H182" s="222"/>
      <c r="I182" s="222"/>
      <c r="J182" s="222"/>
      <c r="K182" s="377" t="s">
        <v>3360</v>
      </c>
      <c r="L182" s="658"/>
      <c r="M182" s="338"/>
      <c r="N182" s="264"/>
      <c r="O182" s="166"/>
      <c r="P182" s="164"/>
      <c r="Q182" s="167"/>
      <c r="R182" s="378"/>
      <c r="S182" s="164"/>
      <c r="T182" s="166"/>
      <c r="U182" s="1058"/>
    </row>
    <row r="183" spans="1:21" s="133" customFormat="1" ht="43.15" customHeight="1" x14ac:dyDescent="0.25">
      <c r="A183" s="379" t="s">
        <v>3361</v>
      </c>
      <c r="B183" s="156">
        <v>180000213</v>
      </c>
      <c r="C183" s="889" t="s">
        <v>3362</v>
      </c>
      <c r="D183" s="890"/>
      <c r="E183" s="156">
        <v>2.5</v>
      </c>
      <c r="F183" s="156">
        <v>1989</v>
      </c>
      <c r="G183" s="157" t="s">
        <v>3315</v>
      </c>
      <c r="H183" s="156">
        <v>34</v>
      </c>
      <c r="I183" s="156"/>
      <c r="J183" s="156">
        <v>34</v>
      </c>
      <c r="K183" s="174" t="s">
        <v>3363</v>
      </c>
      <c r="L183" s="156">
        <v>400</v>
      </c>
      <c r="M183" s="887">
        <v>180000145</v>
      </c>
      <c r="N183" s="380" t="s">
        <v>3364</v>
      </c>
      <c r="O183" s="381"/>
      <c r="P183" s="382"/>
      <c r="Q183" s="383"/>
      <c r="R183" s="187"/>
      <c r="S183" s="156"/>
      <c r="T183" s="156"/>
      <c r="U183" s="384" t="s">
        <v>3365</v>
      </c>
    </row>
    <row r="184" spans="1:21" s="133" customFormat="1" ht="25.5" x14ac:dyDescent="0.2">
      <c r="A184" s="385"/>
      <c r="B184" s="156"/>
      <c r="C184" s="889" t="s">
        <v>3366</v>
      </c>
      <c r="D184" s="890"/>
      <c r="E184" s="275">
        <v>0.06</v>
      </c>
      <c r="F184" s="275">
        <v>2014</v>
      </c>
      <c r="G184" s="196" t="s">
        <v>3367</v>
      </c>
      <c r="H184" s="275"/>
      <c r="I184" s="275"/>
      <c r="J184" s="156"/>
      <c r="K184" s="654"/>
      <c r="L184" s="659"/>
      <c r="M184" s="895"/>
      <c r="N184" s="286" t="s">
        <v>3368</v>
      </c>
      <c r="O184" s="386"/>
      <c r="P184" s="156">
        <v>1992</v>
      </c>
      <c r="Q184" s="157"/>
      <c r="R184" s="156"/>
      <c r="S184" s="156"/>
      <c r="T184" s="156"/>
      <c r="U184" s="387" t="s">
        <v>3369</v>
      </c>
    </row>
    <row r="185" spans="1:21" s="133" customFormat="1" x14ac:dyDescent="0.2">
      <c r="A185" s="388"/>
      <c r="B185" s="173"/>
      <c r="C185" s="375"/>
      <c r="D185" s="361"/>
      <c r="E185" s="179"/>
      <c r="F185" s="179"/>
      <c r="G185" s="182"/>
      <c r="H185" s="179"/>
      <c r="I185" s="179"/>
      <c r="J185" s="173"/>
      <c r="K185" s="654"/>
      <c r="L185" s="659"/>
      <c r="M185" s="895"/>
      <c r="N185" s="286" t="s">
        <v>3370</v>
      </c>
      <c r="O185" s="386">
        <v>0.23300000000000001</v>
      </c>
      <c r="P185" s="156"/>
      <c r="Q185" s="157" t="s">
        <v>3371</v>
      </c>
      <c r="R185" s="156">
        <v>5</v>
      </c>
      <c r="S185" s="156"/>
      <c r="T185" s="156">
        <v>5</v>
      </c>
      <c r="U185" s="353"/>
    </row>
    <row r="186" spans="1:21" s="133" customFormat="1" x14ac:dyDescent="0.2">
      <c r="A186" s="388"/>
      <c r="B186" s="173"/>
      <c r="C186" s="375"/>
      <c r="D186" s="361"/>
      <c r="E186" s="179"/>
      <c r="F186" s="179"/>
      <c r="G186" s="182"/>
      <c r="H186" s="179"/>
      <c r="I186" s="179"/>
      <c r="J186" s="173"/>
      <c r="K186" s="654"/>
      <c r="L186" s="659"/>
      <c r="M186" s="895"/>
      <c r="N186" s="286" t="s">
        <v>3372</v>
      </c>
      <c r="O186" s="386">
        <v>0.29299999999999998</v>
      </c>
      <c r="P186" s="156"/>
      <c r="Q186" s="157" t="s">
        <v>2216</v>
      </c>
      <c r="R186" s="156">
        <v>3</v>
      </c>
      <c r="S186" s="156"/>
      <c r="T186" s="156">
        <v>3</v>
      </c>
      <c r="U186" s="387"/>
    </row>
    <row r="187" spans="1:21" s="133" customFormat="1" x14ac:dyDescent="0.2">
      <c r="A187" s="388"/>
      <c r="B187" s="173"/>
      <c r="C187" s="375"/>
      <c r="D187" s="361"/>
      <c r="E187" s="179"/>
      <c r="F187" s="179"/>
      <c r="G187" s="182"/>
      <c r="H187" s="179"/>
      <c r="I187" s="179"/>
      <c r="J187" s="173"/>
      <c r="K187" s="654"/>
      <c r="L187" s="659"/>
      <c r="M187" s="895"/>
      <c r="N187" s="286" t="s">
        <v>3373</v>
      </c>
      <c r="O187" s="386">
        <v>0.47399999999999998</v>
      </c>
      <c r="P187" s="156"/>
      <c r="Q187" s="157" t="s">
        <v>3155</v>
      </c>
      <c r="R187" s="156">
        <v>21</v>
      </c>
      <c r="S187" s="156"/>
      <c r="T187" s="156">
        <v>21</v>
      </c>
      <c r="U187" s="387"/>
    </row>
    <row r="188" spans="1:21" s="133" customFormat="1" x14ac:dyDescent="0.2">
      <c r="A188" s="388"/>
      <c r="B188" s="173"/>
      <c r="C188" s="375"/>
      <c r="D188" s="361"/>
      <c r="E188" s="179"/>
      <c r="F188" s="179"/>
      <c r="G188" s="182"/>
      <c r="H188" s="179"/>
      <c r="I188" s="179"/>
      <c r="J188" s="173"/>
      <c r="K188" s="654"/>
      <c r="L188" s="659"/>
      <c r="M188" s="888"/>
      <c r="N188" s="174" t="s">
        <v>3374</v>
      </c>
      <c r="O188" s="156">
        <v>0.64</v>
      </c>
      <c r="P188" s="156">
        <v>1996</v>
      </c>
      <c r="Q188" s="157" t="s">
        <v>3155</v>
      </c>
      <c r="R188" s="156">
        <v>15</v>
      </c>
      <c r="S188" s="156"/>
      <c r="T188" s="156">
        <v>15</v>
      </c>
      <c r="U188" s="180"/>
    </row>
    <row r="189" spans="1:21" s="133" customFormat="1" x14ac:dyDescent="0.2">
      <c r="A189" s="388"/>
      <c r="B189" s="173"/>
      <c r="C189" s="375"/>
      <c r="D189" s="361"/>
      <c r="E189" s="179"/>
      <c r="F189" s="179"/>
      <c r="G189" s="182"/>
      <c r="H189" s="179"/>
      <c r="I189" s="179"/>
      <c r="J189" s="173"/>
      <c r="K189" s="654"/>
      <c r="L189" s="659"/>
      <c r="M189" s="156"/>
      <c r="N189" s="174"/>
      <c r="O189" s="386"/>
      <c r="P189" s="156"/>
      <c r="Q189" s="157"/>
      <c r="R189" s="275"/>
      <c r="S189" s="306"/>
      <c r="T189" s="267"/>
      <c r="U189" s="180"/>
    </row>
    <row r="190" spans="1:21" s="133" customFormat="1" ht="38.25" x14ac:dyDescent="0.2">
      <c r="A190" s="385" t="s">
        <v>3375</v>
      </c>
      <c r="B190" s="173"/>
      <c r="C190" s="375"/>
      <c r="D190" s="361"/>
      <c r="E190" s="179"/>
      <c r="F190" s="179"/>
      <c r="G190" s="182"/>
      <c r="H190" s="179"/>
      <c r="I190" s="179"/>
      <c r="J190" s="173"/>
      <c r="K190" s="160" t="s">
        <v>3376</v>
      </c>
      <c r="L190" s="155">
        <v>60</v>
      </c>
      <c r="M190" s="887">
        <v>180000146</v>
      </c>
      <c r="N190" s="174" t="s">
        <v>3377</v>
      </c>
      <c r="O190" s="156"/>
      <c r="P190" s="156">
        <v>1965</v>
      </c>
      <c r="Q190" s="157"/>
      <c r="R190" s="156"/>
      <c r="S190" s="156"/>
      <c r="T190" s="156"/>
      <c r="U190" s="215" t="s">
        <v>3378</v>
      </c>
    </row>
    <row r="191" spans="1:21" s="133" customFormat="1" ht="72.599999999999994" customHeight="1" x14ac:dyDescent="0.2">
      <c r="A191" s="385"/>
      <c r="B191" s="173"/>
      <c r="C191" s="375"/>
      <c r="D191" s="361"/>
      <c r="E191" s="179"/>
      <c r="F191" s="179"/>
      <c r="G191" s="182"/>
      <c r="H191" s="179"/>
      <c r="I191" s="164"/>
      <c r="J191" s="179"/>
      <c r="K191" s="160"/>
      <c r="L191" s="268"/>
      <c r="M191" s="921"/>
      <c r="N191" s="174" t="s">
        <v>3379</v>
      </c>
      <c r="O191" s="156">
        <v>1.1499999999999999</v>
      </c>
      <c r="P191" s="156"/>
      <c r="Q191" s="174" t="s">
        <v>3380</v>
      </c>
      <c r="R191" s="156">
        <v>40</v>
      </c>
      <c r="S191" s="156"/>
      <c r="T191" s="156">
        <v>40</v>
      </c>
      <c r="U191" s="215"/>
    </row>
    <row r="192" spans="1:21" s="133" customFormat="1" ht="84.6" customHeight="1" x14ac:dyDescent="0.2">
      <c r="A192" s="385"/>
      <c r="B192" s="173"/>
      <c r="C192" s="375"/>
      <c r="D192" s="361"/>
      <c r="E192" s="179"/>
      <c r="F192" s="179"/>
      <c r="G192" s="182"/>
      <c r="H192" s="179"/>
      <c r="I192" s="179"/>
      <c r="J192" s="179"/>
      <c r="K192" s="167"/>
      <c r="L192" s="270"/>
      <c r="M192" s="922"/>
      <c r="N192" s="174" t="s">
        <v>3381</v>
      </c>
      <c r="O192" s="156">
        <v>0.89</v>
      </c>
      <c r="P192" s="156"/>
      <c r="Q192" s="174" t="s">
        <v>3382</v>
      </c>
      <c r="R192" s="156">
        <v>33</v>
      </c>
      <c r="S192" s="156"/>
      <c r="T192" s="156">
        <v>33</v>
      </c>
      <c r="U192" s="215"/>
    </row>
    <row r="193" spans="1:21" s="130" customFormat="1" ht="15.6" customHeight="1" x14ac:dyDescent="0.2">
      <c r="A193" s="385"/>
      <c r="B193" s="227" t="s">
        <v>3383</v>
      </c>
      <c r="C193" s="938"/>
      <c r="D193" s="938"/>
      <c r="E193" s="227"/>
      <c r="F193" s="227"/>
      <c r="G193" s="228"/>
      <c r="H193" s="227"/>
      <c r="I193" s="227"/>
      <c r="J193" s="227"/>
      <c r="K193" s="389" t="s">
        <v>3384</v>
      </c>
      <c r="L193" s="390">
        <v>100</v>
      </c>
      <c r="M193" s="227"/>
      <c r="N193" s="226"/>
      <c r="O193" s="227"/>
      <c r="P193" s="227"/>
      <c r="Q193" s="228"/>
      <c r="R193" s="227"/>
      <c r="S193" s="227"/>
      <c r="T193" s="227"/>
      <c r="U193" s="303" t="s">
        <v>3021</v>
      </c>
    </row>
    <row r="194" spans="1:21" s="133" customFormat="1" ht="53.25" customHeight="1" x14ac:dyDescent="0.2">
      <c r="A194" s="385" t="s">
        <v>3385</v>
      </c>
      <c r="B194" s="156"/>
      <c r="C194" s="372"/>
      <c r="D194" s="373"/>
      <c r="E194" s="275"/>
      <c r="F194" s="275"/>
      <c r="G194" s="196"/>
      <c r="H194" s="275"/>
      <c r="I194" s="275"/>
      <c r="J194" s="156"/>
      <c r="K194" s="364" t="s">
        <v>3386</v>
      </c>
      <c r="L194" s="391">
        <v>100</v>
      </c>
      <c r="M194" s="156">
        <v>180000152</v>
      </c>
      <c r="N194" s="226" t="s">
        <v>3387</v>
      </c>
      <c r="O194" s="227"/>
      <c r="P194" s="156">
        <v>1989</v>
      </c>
      <c r="Q194" s="174"/>
      <c r="R194" s="156"/>
      <c r="S194" s="156"/>
      <c r="T194" s="156"/>
      <c r="U194" s="215" t="s">
        <v>3388</v>
      </c>
    </row>
    <row r="195" spans="1:21" s="133" customFormat="1" ht="57.75" customHeight="1" x14ac:dyDescent="0.2">
      <c r="A195" s="392"/>
      <c r="B195" s="173"/>
      <c r="C195" s="393"/>
      <c r="D195" s="367"/>
      <c r="E195" s="179"/>
      <c r="F195" s="179"/>
      <c r="G195" s="182"/>
      <c r="H195" s="179"/>
      <c r="I195" s="179"/>
      <c r="J195" s="173"/>
      <c r="K195" s="362"/>
      <c r="L195" s="300"/>
      <c r="M195" s="155"/>
      <c r="N195" s="174" t="s">
        <v>3389</v>
      </c>
      <c r="O195" s="156">
        <v>0.33500000000000002</v>
      </c>
      <c r="P195" s="156"/>
      <c r="Q195" s="174" t="s">
        <v>3390</v>
      </c>
      <c r="R195" s="156">
        <v>12</v>
      </c>
      <c r="S195" s="156"/>
      <c r="T195" s="156">
        <v>12</v>
      </c>
      <c r="U195" s="215"/>
    </row>
    <row r="196" spans="1:21" s="133" customFormat="1" ht="66.75" customHeight="1" x14ac:dyDescent="0.2">
      <c r="A196" s="392"/>
      <c r="B196" s="173"/>
      <c r="C196" s="393"/>
      <c r="D196" s="367"/>
      <c r="E196" s="179"/>
      <c r="F196" s="179"/>
      <c r="G196" s="182"/>
      <c r="H196" s="179"/>
      <c r="I196" s="179"/>
      <c r="J196" s="173"/>
      <c r="K196" s="362"/>
      <c r="L196" s="300"/>
      <c r="M196" s="155"/>
      <c r="N196" s="174" t="s">
        <v>3391</v>
      </c>
      <c r="O196" s="156">
        <v>0.48799999999999999</v>
      </c>
      <c r="P196" s="156"/>
      <c r="Q196" s="174" t="s">
        <v>3392</v>
      </c>
      <c r="R196" s="156">
        <v>16</v>
      </c>
      <c r="S196" s="156"/>
      <c r="T196" s="156">
        <v>16</v>
      </c>
      <c r="U196" s="215" t="s">
        <v>3393</v>
      </c>
    </row>
    <row r="197" spans="1:21" s="133" customFormat="1" ht="44.25" customHeight="1" x14ac:dyDescent="0.2">
      <c r="A197" s="392"/>
      <c r="B197" s="173"/>
      <c r="C197" s="393"/>
      <c r="D197" s="367"/>
      <c r="E197" s="179"/>
      <c r="F197" s="179"/>
      <c r="G197" s="182"/>
      <c r="H197" s="179"/>
      <c r="I197" s="179"/>
      <c r="J197" s="173"/>
      <c r="K197" s="362"/>
      <c r="L197" s="300"/>
      <c r="M197" s="155"/>
      <c r="N197" s="174" t="s">
        <v>3394</v>
      </c>
      <c r="O197" s="156">
        <v>0.48399999999999999</v>
      </c>
      <c r="P197" s="156"/>
      <c r="Q197" s="174" t="s">
        <v>3395</v>
      </c>
      <c r="R197" s="156">
        <v>14</v>
      </c>
      <c r="S197" s="156"/>
      <c r="T197" s="156">
        <v>14</v>
      </c>
      <c r="U197" s="215"/>
    </row>
    <row r="198" spans="1:21" s="133" customFormat="1" ht="25.5" x14ac:dyDescent="0.2">
      <c r="A198" s="392"/>
      <c r="B198" s="173"/>
      <c r="C198" s="393"/>
      <c r="D198" s="367"/>
      <c r="E198" s="179"/>
      <c r="F198" s="179"/>
      <c r="G198" s="182"/>
      <c r="H198" s="179"/>
      <c r="I198" s="179"/>
      <c r="J198" s="173"/>
      <c r="K198" s="660"/>
      <c r="L198" s="660"/>
      <c r="M198" s="155">
        <v>180000433</v>
      </c>
      <c r="N198" s="160" t="s">
        <v>3396</v>
      </c>
      <c r="O198" s="155" t="s">
        <v>3397</v>
      </c>
      <c r="P198" s="155">
        <v>1989</v>
      </c>
      <c r="Q198" s="158" t="s">
        <v>3398</v>
      </c>
      <c r="R198" s="155"/>
      <c r="S198" s="155"/>
      <c r="T198" s="155"/>
      <c r="U198" s="180"/>
    </row>
    <row r="199" spans="1:21" s="133" customFormat="1" ht="13.15" customHeight="1" x14ac:dyDescent="0.2">
      <c r="A199" s="394"/>
      <c r="B199" s="155">
        <v>180000213</v>
      </c>
      <c r="C199" s="1074" t="s">
        <v>5080</v>
      </c>
      <c r="D199" s="1075"/>
      <c r="E199" s="156">
        <v>1.59</v>
      </c>
      <c r="F199" s="156">
        <v>1969</v>
      </c>
      <c r="G199" s="157" t="s">
        <v>3315</v>
      </c>
      <c r="H199" s="156">
        <v>29</v>
      </c>
      <c r="I199" s="156"/>
      <c r="J199" s="156">
        <v>29</v>
      </c>
      <c r="K199" s="157"/>
      <c r="L199" s="156"/>
      <c r="M199" s="156"/>
      <c r="N199" s="174"/>
      <c r="O199" s="156"/>
      <c r="P199" s="156"/>
      <c r="Q199" s="157"/>
      <c r="R199" s="156"/>
      <c r="S199" s="156"/>
      <c r="T199" s="156"/>
      <c r="U199" s="180"/>
    </row>
    <row r="200" spans="1:21" s="130" customFormat="1" ht="39.6" customHeight="1" thickBot="1" x14ac:dyDescent="0.25">
      <c r="A200" s="395"/>
      <c r="B200" s="396" t="s">
        <v>3399</v>
      </c>
      <c r="C200" s="397"/>
      <c r="D200" s="398"/>
      <c r="E200" s="399"/>
      <c r="F200" s="399"/>
      <c r="G200" s="400" t="s">
        <v>3400</v>
      </c>
      <c r="H200" s="399"/>
      <c r="I200" s="399"/>
      <c r="J200" s="399"/>
      <c r="K200" s="401" t="s">
        <v>3401</v>
      </c>
      <c r="L200" s="399">
        <v>400</v>
      </c>
      <c r="M200" s="399"/>
      <c r="N200" s="401"/>
      <c r="O200" s="399"/>
      <c r="P200" s="399"/>
      <c r="Q200" s="400"/>
      <c r="R200" s="399"/>
      <c r="S200" s="399"/>
      <c r="T200" s="399"/>
      <c r="U200" s="303" t="s">
        <v>3021</v>
      </c>
    </row>
    <row r="201" spans="1:21" s="130" customFormat="1" ht="15" customHeight="1" x14ac:dyDescent="0.2">
      <c r="A201" s="402"/>
      <c r="B201" s="403"/>
      <c r="C201" s="1076"/>
      <c r="D201" s="1077"/>
      <c r="E201" s="404"/>
      <c r="F201" s="404"/>
      <c r="G201" s="405"/>
      <c r="H201" s="404"/>
      <c r="I201" s="404"/>
      <c r="J201" s="404"/>
      <c r="K201" s="406"/>
      <c r="L201" s="404"/>
      <c r="M201" s="404"/>
      <c r="N201" s="406"/>
      <c r="O201" s="404"/>
      <c r="P201" s="404"/>
      <c r="Q201" s="405"/>
      <c r="R201" s="404"/>
      <c r="S201" s="404"/>
      <c r="T201" s="404"/>
      <c r="U201" s="407"/>
    </row>
    <row r="202" spans="1:21" s="133" customFormat="1" ht="21.4" customHeight="1" x14ac:dyDescent="0.2">
      <c r="A202" s="313"/>
      <c r="B202" s="314"/>
      <c r="C202" s="1078" t="s">
        <v>3402</v>
      </c>
      <c r="D202" s="1078"/>
      <c r="E202" s="292"/>
      <c r="F202" s="292"/>
      <c r="G202" s="200"/>
      <c r="H202" s="292"/>
      <c r="I202" s="292"/>
      <c r="J202" s="292"/>
      <c r="K202" s="200"/>
      <c r="L202" s="292"/>
      <c r="M202" s="292"/>
      <c r="N202" s="296"/>
      <c r="O202" s="292"/>
      <c r="P202" s="292"/>
      <c r="Q202" s="200"/>
      <c r="R202" s="292"/>
      <c r="S202" s="292"/>
      <c r="T202" s="292"/>
      <c r="U202" s="408"/>
    </row>
    <row r="203" spans="1:21" s="133" customFormat="1" x14ac:dyDescent="0.2">
      <c r="A203" s="169"/>
      <c r="B203" s="155">
        <v>180000360</v>
      </c>
      <c r="C203" s="197" t="s">
        <v>3403</v>
      </c>
      <c r="D203" s="198"/>
      <c r="E203" s="156">
        <v>0.42599999999999999</v>
      </c>
      <c r="F203" s="156">
        <v>1969</v>
      </c>
      <c r="G203" s="157" t="s">
        <v>3404</v>
      </c>
      <c r="H203" s="155"/>
      <c r="I203" s="155"/>
      <c r="J203" s="155"/>
      <c r="K203" s="158"/>
      <c r="L203" s="155"/>
      <c r="M203" s="155"/>
      <c r="N203" s="295"/>
      <c r="O203" s="290"/>
      <c r="P203" s="290"/>
      <c r="Q203" s="291"/>
      <c r="R203" s="290"/>
      <c r="S203" s="290"/>
      <c r="T203" s="290"/>
      <c r="U203" s="409"/>
    </row>
    <row r="204" spans="1:21" s="133" customFormat="1" x14ac:dyDescent="0.2">
      <c r="A204" s="263"/>
      <c r="B204" s="164"/>
      <c r="C204" s="217"/>
      <c r="D204" s="218"/>
      <c r="E204" s="156">
        <v>0.17699999999999999</v>
      </c>
      <c r="F204" s="156">
        <v>2004</v>
      </c>
      <c r="G204" s="157" t="s">
        <v>3405</v>
      </c>
      <c r="H204" s="164"/>
      <c r="I204" s="164"/>
      <c r="J204" s="164"/>
      <c r="K204" s="165"/>
      <c r="L204" s="164"/>
      <c r="M204" s="164"/>
      <c r="N204" s="296"/>
      <c r="O204" s="292"/>
      <c r="P204" s="292"/>
      <c r="Q204" s="200"/>
      <c r="R204" s="292"/>
      <c r="S204" s="292"/>
      <c r="T204" s="292"/>
      <c r="U204" s="408"/>
    </row>
    <row r="205" spans="1:21" s="133" customFormat="1" x14ac:dyDescent="0.2">
      <c r="A205" s="169">
        <v>22</v>
      </c>
      <c r="B205" s="155">
        <v>180000360</v>
      </c>
      <c r="C205" s="197" t="s">
        <v>3406</v>
      </c>
      <c r="D205" s="198"/>
      <c r="E205" s="156">
        <v>0.22800000000000001</v>
      </c>
      <c r="F205" s="156">
        <v>2004</v>
      </c>
      <c r="G205" s="157" t="s">
        <v>3405</v>
      </c>
      <c r="H205" s="173"/>
      <c r="I205" s="173"/>
      <c r="J205" s="173"/>
      <c r="K205" s="176" t="s">
        <v>223</v>
      </c>
      <c r="L205" s="173">
        <v>315</v>
      </c>
      <c r="M205" s="887">
        <v>180000394</v>
      </c>
      <c r="N205" s="174" t="s">
        <v>3407</v>
      </c>
      <c r="O205" s="156">
        <v>0.24</v>
      </c>
      <c r="P205" s="156">
        <v>1987</v>
      </c>
      <c r="Q205" s="157" t="s">
        <v>3408</v>
      </c>
      <c r="R205" s="156"/>
      <c r="S205" s="156"/>
      <c r="T205" s="156"/>
      <c r="U205" s="180"/>
    </row>
    <row r="206" spans="1:21" s="133" customFormat="1" x14ac:dyDescent="0.2">
      <c r="A206" s="181"/>
      <c r="B206" s="173"/>
      <c r="C206" s="182"/>
      <c r="D206" s="183"/>
      <c r="E206" s="156">
        <v>1.42</v>
      </c>
      <c r="F206" s="156">
        <v>1969</v>
      </c>
      <c r="G206" s="157" t="s">
        <v>3404</v>
      </c>
      <c r="H206" s="173"/>
      <c r="I206" s="173"/>
      <c r="J206" s="173"/>
      <c r="K206" s="176" t="s">
        <v>3409</v>
      </c>
      <c r="L206" s="173"/>
      <c r="M206" s="895"/>
      <c r="N206" s="174" t="s">
        <v>3410</v>
      </c>
      <c r="O206" s="156">
        <v>4.3999999999999997E-2</v>
      </c>
      <c r="P206" s="156">
        <v>1970</v>
      </c>
      <c r="Q206" s="157" t="s">
        <v>3411</v>
      </c>
      <c r="R206" s="156"/>
      <c r="S206" s="156"/>
      <c r="T206" s="156"/>
      <c r="U206" s="180"/>
    </row>
    <row r="207" spans="1:21" s="133" customFormat="1" x14ac:dyDescent="0.2">
      <c r="A207" s="181"/>
      <c r="B207" s="173"/>
      <c r="C207" s="182"/>
      <c r="D207" s="183"/>
      <c r="E207" s="155"/>
      <c r="F207" s="155"/>
      <c r="G207" s="158"/>
      <c r="H207" s="173"/>
      <c r="I207" s="173"/>
      <c r="J207" s="173"/>
      <c r="K207" s="176"/>
      <c r="L207" s="173"/>
      <c r="M207" s="895"/>
      <c r="N207" s="174" t="s">
        <v>3412</v>
      </c>
      <c r="O207" s="156">
        <v>0.09</v>
      </c>
      <c r="P207" s="156">
        <v>1984</v>
      </c>
      <c r="Q207" s="157" t="s">
        <v>394</v>
      </c>
      <c r="R207" s="156"/>
      <c r="S207" s="156"/>
      <c r="T207" s="156"/>
      <c r="U207" s="180"/>
    </row>
    <row r="208" spans="1:21" s="133" customFormat="1" x14ac:dyDescent="0.2">
      <c r="A208" s="181"/>
      <c r="B208" s="173"/>
      <c r="C208" s="182"/>
      <c r="D208" s="183"/>
      <c r="E208" s="173"/>
      <c r="F208" s="173"/>
      <c r="G208" s="176"/>
      <c r="H208" s="173"/>
      <c r="I208" s="173"/>
      <c r="J208" s="173"/>
      <c r="K208" s="176"/>
      <c r="L208" s="173"/>
      <c r="M208" s="895"/>
      <c r="N208" s="174" t="s">
        <v>3413</v>
      </c>
      <c r="O208" s="156">
        <v>0.14199999999999999</v>
      </c>
      <c r="P208" s="156">
        <v>1980</v>
      </c>
      <c r="Q208" s="157" t="s">
        <v>3414</v>
      </c>
      <c r="R208" s="156"/>
      <c r="S208" s="156"/>
      <c r="T208" s="156"/>
      <c r="U208" s="180"/>
    </row>
    <row r="209" spans="1:21" s="133" customFormat="1" x14ac:dyDescent="0.2">
      <c r="A209" s="181"/>
      <c r="B209" s="173"/>
      <c r="C209" s="182"/>
      <c r="D209" s="183"/>
      <c r="E209" s="173"/>
      <c r="F209" s="173"/>
      <c r="G209" s="176"/>
      <c r="H209" s="173"/>
      <c r="I209" s="173"/>
      <c r="J209" s="173"/>
      <c r="K209" s="176"/>
      <c r="L209" s="173"/>
      <c r="M209" s="895"/>
      <c r="N209" s="174" t="s">
        <v>3415</v>
      </c>
      <c r="O209" s="156">
        <v>0.38</v>
      </c>
      <c r="P209" s="156">
        <v>1993</v>
      </c>
      <c r="Q209" s="157" t="s">
        <v>3416</v>
      </c>
      <c r="R209" s="156"/>
      <c r="S209" s="156"/>
      <c r="T209" s="156"/>
      <c r="U209" s="180"/>
    </row>
    <row r="210" spans="1:21" s="133" customFormat="1" x14ac:dyDescent="0.2">
      <c r="A210" s="181"/>
      <c r="B210" s="173"/>
      <c r="C210" s="182"/>
      <c r="D210" s="183"/>
      <c r="E210" s="173"/>
      <c r="F210" s="173"/>
      <c r="G210" s="176"/>
      <c r="H210" s="173"/>
      <c r="I210" s="173"/>
      <c r="J210" s="173"/>
      <c r="K210" s="176"/>
      <c r="L210" s="173"/>
      <c r="M210" s="895"/>
      <c r="N210" s="174" t="s">
        <v>3417</v>
      </c>
      <c r="O210" s="156">
        <v>5.3999999999999999E-2</v>
      </c>
      <c r="P210" s="156">
        <v>1970</v>
      </c>
      <c r="Q210" s="157" t="s">
        <v>480</v>
      </c>
      <c r="R210" s="156"/>
      <c r="S210" s="156"/>
      <c r="T210" s="156"/>
      <c r="U210" s="180"/>
    </row>
    <row r="211" spans="1:21" s="133" customFormat="1" x14ac:dyDescent="0.2">
      <c r="A211" s="181"/>
      <c r="B211" s="173"/>
      <c r="C211" s="182"/>
      <c r="D211" s="183"/>
      <c r="E211" s="173"/>
      <c r="F211" s="173"/>
      <c r="G211" s="176"/>
      <c r="H211" s="173"/>
      <c r="I211" s="173"/>
      <c r="J211" s="173"/>
      <c r="K211" s="176"/>
      <c r="L211" s="173"/>
      <c r="M211" s="895"/>
      <c r="N211" s="174" t="s">
        <v>3418</v>
      </c>
      <c r="O211" s="156">
        <v>0.14000000000000001</v>
      </c>
      <c r="P211" s="156">
        <v>1987</v>
      </c>
      <c r="Q211" s="157" t="s">
        <v>221</v>
      </c>
      <c r="R211" s="156"/>
      <c r="S211" s="156"/>
      <c r="T211" s="156"/>
      <c r="U211" s="180"/>
    </row>
    <row r="212" spans="1:21" s="133" customFormat="1" ht="25.5" x14ac:dyDescent="0.2">
      <c r="A212" s="181"/>
      <c r="B212" s="173"/>
      <c r="C212" s="182"/>
      <c r="D212" s="183"/>
      <c r="E212" s="173"/>
      <c r="F212" s="173"/>
      <c r="G212" s="176"/>
      <c r="H212" s="173"/>
      <c r="I212" s="173"/>
      <c r="J212" s="173"/>
      <c r="K212" s="176"/>
      <c r="L212" s="173"/>
      <c r="M212" s="895"/>
      <c r="N212" s="174" t="s">
        <v>3419</v>
      </c>
      <c r="O212" s="156">
        <v>0.11</v>
      </c>
      <c r="P212" s="156">
        <v>1980</v>
      </c>
      <c r="Q212" s="157" t="s">
        <v>3420</v>
      </c>
      <c r="R212" s="156"/>
      <c r="S212" s="156"/>
      <c r="T212" s="156"/>
      <c r="U212" s="180"/>
    </row>
    <row r="213" spans="1:21" s="133" customFormat="1" ht="25.5" x14ac:dyDescent="0.2">
      <c r="A213" s="181"/>
      <c r="B213" s="173"/>
      <c r="C213" s="182"/>
      <c r="D213" s="183"/>
      <c r="E213" s="173"/>
      <c r="F213" s="173"/>
      <c r="G213" s="176"/>
      <c r="H213" s="173"/>
      <c r="I213" s="173"/>
      <c r="J213" s="173"/>
      <c r="K213" s="176"/>
      <c r="L213" s="173"/>
      <c r="M213" s="888"/>
      <c r="N213" s="174" t="s">
        <v>3421</v>
      </c>
      <c r="O213" s="156">
        <v>0.06</v>
      </c>
      <c r="P213" s="156">
        <v>1984</v>
      </c>
      <c r="Q213" s="157" t="s">
        <v>394</v>
      </c>
      <c r="R213" s="156"/>
      <c r="S213" s="156"/>
      <c r="T213" s="156"/>
      <c r="U213" s="180"/>
    </row>
    <row r="214" spans="1:21" s="133" customFormat="1" x14ac:dyDescent="0.2">
      <c r="A214" s="181"/>
      <c r="B214" s="187"/>
      <c r="C214" s="182"/>
      <c r="D214" s="183"/>
      <c r="E214" s="173"/>
      <c r="F214" s="173"/>
      <c r="G214" s="176"/>
      <c r="H214" s="173"/>
      <c r="I214" s="173"/>
      <c r="J214" s="173"/>
      <c r="K214" s="176"/>
      <c r="L214" s="179"/>
      <c r="M214" s="156"/>
      <c r="N214" s="174"/>
      <c r="O214" s="156"/>
      <c r="P214" s="156"/>
      <c r="Q214" s="157"/>
      <c r="R214" s="156"/>
      <c r="S214" s="156"/>
      <c r="T214" s="156"/>
      <c r="U214" s="180"/>
    </row>
    <row r="215" spans="1:21" s="133" customFormat="1" ht="25.5" x14ac:dyDescent="0.2">
      <c r="A215" s="169">
        <v>23</v>
      </c>
      <c r="B215" s="156">
        <v>180000360</v>
      </c>
      <c r="C215" s="157" t="s">
        <v>3422</v>
      </c>
      <c r="D215" s="157"/>
      <c r="E215" s="156">
        <v>0.2</v>
      </c>
      <c r="F215" s="156">
        <v>1969</v>
      </c>
      <c r="G215" s="157" t="s">
        <v>3404</v>
      </c>
      <c r="H215" s="155"/>
      <c r="I215" s="155"/>
      <c r="J215" s="155"/>
      <c r="K215" s="158" t="s">
        <v>1020</v>
      </c>
      <c r="L215" s="159">
        <v>400</v>
      </c>
      <c r="M215" s="155">
        <v>180000393</v>
      </c>
      <c r="N215" s="174" t="s">
        <v>3423</v>
      </c>
      <c r="O215" s="156">
        <v>0.04</v>
      </c>
      <c r="P215" s="156">
        <v>1984</v>
      </c>
      <c r="Q215" s="157" t="s">
        <v>394</v>
      </c>
      <c r="R215" s="156"/>
      <c r="S215" s="156"/>
      <c r="T215" s="156"/>
      <c r="U215" s="180"/>
    </row>
    <row r="216" spans="1:21" s="133" customFormat="1" x14ac:dyDescent="0.2">
      <c r="A216" s="181"/>
      <c r="B216" s="187"/>
      <c r="C216" s="182"/>
      <c r="D216" s="183"/>
      <c r="E216" s="173"/>
      <c r="F216" s="173"/>
      <c r="G216" s="176"/>
      <c r="H216" s="173"/>
      <c r="I216" s="173"/>
      <c r="J216" s="173"/>
      <c r="K216" s="176" t="s">
        <v>3424</v>
      </c>
      <c r="L216" s="179"/>
      <c r="M216" s="304"/>
      <c r="N216" s="174" t="s">
        <v>3425</v>
      </c>
      <c r="O216" s="156">
        <v>0.15</v>
      </c>
      <c r="P216" s="156">
        <v>1970</v>
      </c>
      <c r="Q216" s="157" t="s">
        <v>445</v>
      </c>
      <c r="R216" s="156"/>
      <c r="S216" s="156"/>
      <c r="T216" s="156"/>
      <c r="U216" s="180"/>
    </row>
    <row r="217" spans="1:21" s="133" customFormat="1" x14ac:dyDescent="0.2">
      <c r="A217" s="181"/>
      <c r="B217" s="156">
        <v>180000360</v>
      </c>
      <c r="C217" s="157" t="s">
        <v>3426</v>
      </c>
      <c r="D217" s="157"/>
      <c r="E217" s="156">
        <v>0.4</v>
      </c>
      <c r="F217" s="156">
        <v>1971</v>
      </c>
      <c r="G217" s="196" t="s">
        <v>3427</v>
      </c>
      <c r="H217" s="173"/>
      <c r="I217" s="173"/>
      <c r="J217" s="173"/>
      <c r="K217" s="176"/>
      <c r="L217" s="179"/>
      <c r="M217" s="163"/>
      <c r="N217" s="174" t="s">
        <v>3425</v>
      </c>
      <c r="O217" s="156">
        <v>0.15</v>
      </c>
      <c r="P217" s="156">
        <v>1970</v>
      </c>
      <c r="Q217" s="157" t="s">
        <v>445</v>
      </c>
      <c r="R217" s="156"/>
      <c r="S217" s="156"/>
      <c r="T217" s="156"/>
      <c r="U217" s="180"/>
    </row>
    <row r="218" spans="1:21" s="133" customFormat="1" x14ac:dyDescent="0.2">
      <c r="A218" s="181"/>
      <c r="B218" s="179"/>
      <c r="C218" s="182"/>
      <c r="D218" s="183"/>
      <c r="E218" s="173"/>
      <c r="F218" s="173"/>
      <c r="G218" s="176"/>
      <c r="H218" s="173"/>
      <c r="I218" s="173"/>
      <c r="J218" s="173"/>
      <c r="K218" s="176"/>
      <c r="L218" s="179"/>
      <c r="M218" s="156" t="s">
        <v>103</v>
      </c>
      <c r="N218" s="174" t="s">
        <v>3428</v>
      </c>
      <c r="O218" s="156"/>
      <c r="P218" s="156"/>
      <c r="Q218" s="157" t="s">
        <v>3429</v>
      </c>
      <c r="R218" s="156"/>
      <c r="S218" s="156"/>
      <c r="T218" s="156"/>
      <c r="U218" s="180"/>
    </row>
    <row r="219" spans="1:21" s="133" customFormat="1" x14ac:dyDescent="0.2">
      <c r="A219" s="181"/>
      <c r="B219" s="179"/>
      <c r="C219" s="182"/>
      <c r="D219" s="183"/>
      <c r="E219" s="173"/>
      <c r="F219" s="173"/>
      <c r="G219" s="176"/>
      <c r="H219" s="173"/>
      <c r="I219" s="173"/>
      <c r="J219" s="173"/>
      <c r="K219" s="176"/>
      <c r="L219" s="179"/>
      <c r="M219" s="155">
        <v>180000393</v>
      </c>
      <c r="N219" s="174" t="s">
        <v>3430</v>
      </c>
      <c r="O219" s="156">
        <v>0.26100000000000001</v>
      </c>
      <c r="P219" s="156">
        <v>1969</v>
      </c>
      <c r="Q219" s="157" t="s">
        <v>3431</v>
      </c>
      <c r="R219" s="156"/>
      <c r="S219" s="156"/>
      <c r="T219" s="156"/>
      <c r="U219" s="180"/>
    </row>
    <row r="220" spans="1:21" s="133" customFormat="1" x14ac:dyDescent="0.2">
      <c r="A220" s="181"/>
      <c r="B220" s="179"/>
      <c r="C220" s="182"/>
      <c r="D220" s="183"/>
      <c r="E220" s="173"/>
      <c r="F220" s="173"/>
      <c r="G220" s="176"/>
      <c r="H220" s="173"/>
      <c r="I220" s="173"/>
      <c r="J220" s="173"/>
      <c r="K220" s="176"/>
      <c r="L220" s="179"/>
      <c r="M220" s="304"/>
      <c r="N220" s="174" t="s">
        <v>3432</v>
      </c>
      <c r="O220" s="156">
        <v>0.08</v>
      </c>
      <c r="P220" s="156">
        <v>1970</v>
      </c>
      <c r="Q220" s="157" t="s">
        <v>318</v>
      </c>
      <c r="R220" s="156"/>
      <c r="S220" s="156"/>
      <c r="T220" s="156"/>
      <c r="U220" s="180"/>
    </row>
    <row r="221" spans="1:21" s="133" customFormat="1" ht="25.5" x14ac:dyDescent="0.2">
      <c r="A221" s="181"/>
      <c r="B221" s="179"/>
      <c r="C221" s="182"/>
      <c r="D221" s="183"/>
      <c r="E221" s="173"/>
      <c r="F221" s="173"/>
      <c r="G221" s="176"/>
      <c r="H221" s="173"/>
      <c r="I221" s="173"/>
      <c r="J221" s="173"/>
      <c r="K221" s="176"/>
      <c r="L221" s="179"/>
      <c r="M221" s="304"/>
      <c r="N221" s="174" t="s">
        <v>3433</v>
      </c>
      <c r="O221" s="156">
        <v>9.1999999999999998E-2</v>
      </c>
      <c r="P221" s="156">
        <v>1981</v>
      </c>
      <c r="Q221" s="157" t="s">
        <v>3420</v>
      </c>
      <c r="R221" s="156"/>
      <c r="S221" s="156"/>
      <c r="T221" s="156"/>
      <c r="U221" s="180"/>
    </row>
    <row r="222" spans="1:21" s="133" customFormat="1" ht="25.5" x14ac:dyDescent="0.2">
      <c r="A222" s="181"/>
      <c r="B222" s="179"/>
      <c r="C222" s="182"/>
      <c r="D222" s="183"/>
      <c r="E222" s="173"/>
      <c r="F222" s="173"/>
      <c r="G222" s="176"/>
      <c r="H222" s="173"/>
      <c r="I222" s="173"/>
      <c r="J222" s="173"/>
      <c r="K222" s="176"/>
      <c r="L222" s="179"/>
      <c r="M222" s="304"/>
      <c r="N222" s="174" t="s">
        <v>3434</v>
      </c>
      <c r="O222" s="156">
        <v>0.12</v>
      </c>
      <c r="P222" s="156">
        <v>1984</v>
      </c>
      <c r="Q222" s="157" t="s">
        <v>394</v>
      </c>
      <c r="R222" s="156"/>
      <c r="S222" s="156"/>
      <c r="T222" s="156"/>
      <c r="U222" s="180"/>
    </row>
    <row r="223" spans="1:21" s="133" customFormat="1" ht="25.5" x14ac:dyDescent="0.2">
      <c r="A223" s="181"/>
      <c r="B223" s="179"/>
      <c r="C223" s="182"/>
      <c r="D223" s="183"/>
      <c r="E223" s="173"/>
      <c r="F223" s="173"/>
      <c r="G223" s="176"/>
      <c r="H223" s="173"/>
      <c r="I223" s="173"/>
      <c r="J223" s="173"/>
      <c r="K223" s="176"/>
      <c r="L223" s="179"/>
      <c r="M223" s="304"/>
      <c r="N223" s="174" t="s">
        <v>3435</v>
      </c>
      <c r="O223" s="156">
        <v>4.4999999999999998E-2</v>
      </c>
      <c r="P223" s="156">
        <v>1963</v>
      </c>
      <c r="Q223" s="157" t="s">
        <v>250</v>
      </c>
      <c r="R223" s="156"/>
      <c r="S223" s="156"/>
      <c r="T223" s="156"/>
      <c r="U223" s="180"/>
    </row>
    <row r="224" spans="1:21" s="133" customFormat="1" x14ac:dyDescent="0.2">
      <c r="A224" s="181"/>
      <c r="B224" s="179"/>
      <c r="C224" s="182"/>
      <c r="D224" s="183"/>
      <c r="E224" s="173"/>
      <c r="F224" s="173"/>
      <c r="G224" s="176"/>
      <c r="H224" s="173"/>
      <c r="I224" s="173"/>
      <c r="J224" s="173"/>
      <c r="K224" s="176"/>
      <c r="L224" s="179"/>
      <c r="M224" s="304"/>
      <c r="N224" s="174" t="s">
        <v>3436</v>
      </c>
      <c r="O224" s="156">
        <v>8.5999999999999993E-2</v>
      </c>
      <c r="P224" s="156">
        <v>1981</v>
      </c>
      <c r="Q224" s="157" t="s">
        <v>3420</v>
      </c>
      <c r="R224" s="156"/>
      <c r="S224" s="156"/>
      <c r="T224" s="156"/>
      <c r="U224" s="180"/>
    </row>
    <row r="225" spans="1:21" s="133" customFormat="1" x14ac:dyDescent="0.2">
      <c r="A225" s="181"/>
      <c r="B225" s="179"/>
      <c r="C225" s="182"/>
      <c r="D225" s="183"/>
      <c r="E225" s="173"/>
      <c r="F225" s="173"/>
      <c r="G225" s="176"/>
      <c r="H225" s="173"/>
      <c r="I225" s="173"/>
      <c r="J225" s="173"/>
      <c r="K225" s="176"/>
      <c r="L225" s="179"/>
      <c r="M225" s="304"/>
      <c r="N225" s="174" t="s">
        <v>3437</v>
      </c>
      <c r="O225" s="156">
        <v>0.14000000000000001</v>
      </c>
      <c r="P225" s="156">
        <v>1984</v>
      </c>
      <c r="Q225" s="157" t="s">
        <v>3438</v>
      </c>
      <c r="R225" s="156"/>
      <c r="S225" s="156"/>
      <c r="T225" s="156"/>
      <c r="U225" s="180"/>
    </row>
    <row r="226" spans="1:21" s="133" customFormat="1" ht="13.15" customHeight="1" x14ac:dyDescent="0.2">
      <c r="A226" s="181"/>
      <c r="B226" s="179"/>
      <c r="C226" s="182"/>
      <c r="D226" s="183"/>
      <c r="E226" s="173"/>
      <c r="F226" s="173"/>
      <c r="G226" s="176"/>
      <c r="H226" s="173"/>
      <c r="I226" s="173"/>
      <c r="J226" s="173"/>
      <c r="K226" s="176"/>
      <c r="L226" s="179"/>
      <c r="M226" s="304"/>
      <c r="N226" s="174" t="s">
        <v>3439</v>
      </c>
      <c r="O226" s="156">
        <v>0.19</v>
      </c>
      <c r="P226" s="156">
        <v>1983</v>
      </c>
      <c r="Q226" s="157" t="s">
        <v>52</v>
      </c>
      <c r="R226" s="156"/>
      <c r="S226" s="156"/>
      <c r="T226" s="156"/>
      <c r="U226" s="180"/>
    </row>
    <row r="227" spans="1:21" s="133" customFormat="1" x14ac:dyDescent="0.2">
      <c r="A227" s="181"/>
      <c r="B227" s="179"/>
      <c r="C227" s="182"/>
      <c r="D227" s="183"/>
      <c r="E227" s="173"/>
      <c r="F227" s="173"/>
      <c r="G227" s="176"/>
      <c r="H227" s="173"/>
      <c r="I227" s="173"/>
      <c r="J227" s="173"/>
      <c r="K227" s="176"/>
      <c r="L227" s="179"/>
      <c r="M227" s="163"/>
      <c r="N227" s="174" t="s">
        <v>3440</v>
      </c>
      <c r="O227" s="156">
        <v>0.1</v>
      </c>
      <c r="P227" s="156">
        <v>1968</v>
      </c>
      <c r="Q227" s="157" t="s">
        <v>448</v>
      </c>
      <c r="R227" s="156"/>
      <c r="S227" s="156"/>
      <c r="T227" s="156"/>
      <c r="U227" s="180"/>
    </row>
    <row r="228" spans="1:21" s="133" customFormat="1" ht="31.9" customHeight="1" x14ac:dyDescent="0.2">
      <c r="A228" s="162">
        <v>24</v>
      </c>
      <c r="B228" s="155">
        <v>180000360</v>
      </c>
      <c r="C228" s="157" t="s">
        <v>3441</v>
      </c>
      <c r="D228" s="157"/>
      <c r="E228" s="156">
        <v>0.32</v>
      </c>
      <c r="F228" s="156">
        <v>1965</v>
      </c>
      <c r="G228" s="157" t="s">
        <v>3252</v>
      </c>
      <c r="H228" s="156"/>
      <c r="I228" s="156"/>
      <c r="J228" s="156"/>
      <c r="K228" s="197" t="s">
        <v>3442</v>
      </c>
      <c r="L228" s="155">
        <v>400</v>
      </c>
      <c r="M228" s="887">
        <v>180000375</v>
      </c>
      <c r="N228" s="410" t="s">
        <v>3443</v>
      </c>
      <c r="O228" s="156"/>
      <c r="P228" s="156"/>
      <c r="Q228" s="157"/>
      <c r="R228" s="156"/>
      <c r="S228" s="156"/>
      <c r="T228" s="156"/>
      <c r="U228" s="180"/>
    </row>
    <row r="229" spans="1:21" s="133" customFormat="1" x14ac:dyDescent="0.2">
      <c r="A229" s="411"/>
      <c r="B229" s="173"/>
      <c r="C229" s="182"/>
      <c r="D229" s="183"/>
      <c r="E229" s="173"/>
      <c r="F229" s="173"/>
      <c r="G229" s="187"/>
      <c r="H229" s="179"/>
      <c r="I229" s="179"/>
      <c r="J229" s="179"/>
      <c r="K229" s="182" t="s">
        <v>3444</v>
      </c>
      <c r="L229" s="173"/>
      <c r="M229" s="895"/>
      <c r="N229" s="174" t="s">
        <v>3445</v>
      </c>
      <c r="O229" s="156">
        <v>0.06</v>
      </c>
      <c r="P229" s="156">
        <v>1968</v>
      </c>
      <c r="Q229" s="157" t="s">
        <v>3446</v>
      </c>
      <c r="R229" s="156"/>
      <c r="S229" s="156"/>
      <c r="T229" s="156"/>
      <c r="U229" s="180"/>
    </row>
    <row r="230" spans="1:21" s="133" customFormat="1" x14ac:dyDescent="0.2">
      <c r="A230" s="411"/>
      <c r="B230" s="176"/>
      <c r="C230" s="182"/>
      <c r="D230" s="183"/>
      <c r="E230" s="176"/>
      <c r="F230" s="176"/>
      <c r="G230" s="187"/>
      <c r="H230" s="179"/>
      <c r="I230" s="179"/>
      <c r="J230" s="179"/>
      <c r="K230" s="182"/>
      <c r="L230" s="898"/>
      <c r="M230" s="895"/>
      <c r="N230" s="174" t="s">
        <v>3447</v>
      </c>
      <c r="O230" s="156">
        <v>0.08</v>
      </c>
      <c r="P230" s="156">
        <v>1968</v>
      </c>
      <c r="Q230" s="157" t="s">
        <v>3448</v>
      </c>
      <c r="R230" s="156"/>
      <c r="S230" s="156"/>
      <c r="T230" s="156"/>
      <c r="U230" s="180"/>
    </row>
    <row r="231" spans="1:21" s="133" customFormat="1" x14ac:dyDescent="0.2">
      <c r="A231" s="411"/>
      <c r="B231" s="266"/>
      <c r="C231" s="412"/>
      <c r="D231" s="413"/>
      <c r="E231" s="266"/>
      <c r="F231" s="266"/>
      <c r="G231" s="266"/>
      <c r="H231" s="179"/>
      <c r="I231" s="179"/>
      <c r="J231" s="179"/>
      <c r="K231" s="917"/>
      <c r="L231" s="898"/>
      <c r="M231" s="895"/>
      <c r="N231" s="174" t="s">
        <v>3449</v>
      </c>
      <c r="O231" s="156">
        <v>0.12</v>
      </c>
      <c r="P231" s="156">
        <v>1970</v>
      </c>
      <c r="Q231" s="157" t="s">
        <v>394</v>
      </c>
      <c r="R231" s="156"/>
      <c r="S231" s="156"/>
      <c r="T231" s="156"/>
      <c r="U231" s="180"/>
    </row>
    <row r="232" spans="1:21" s="133" customFormat="1" x14ac:dyDescent="0.2">
      <c r="A232" s="411"/>
      <c r="B232" s="266"/>
      <c r="C232" s="412"/>
      <c r="D232" s="413"/>
      <c r="E232" s="266"/>
      <c r="F232" s="266"/>
      <c r="G232" s="266"/>
      <c r="H232" s="179"/>
      <c r="I232" s="179"/>
      <c r="J232" s="179"/>
      <c r="K232" s="917"/>
      <c r="L232" s="898"/>
      <c r="M232" s="895"/>
      <c r="N232" s="174" t="s">
        <v>3450</v>
      </c>
      <c r="O232" s="156">
        <v>5.5E-2</v>
      </c>
      <c r="P232" s="156">
        <v>1970</v>
      </c>
      <c r="Q232" s="157" t="s">
        <v>3451</v>
      </c>
      <c r="R232" s="156"/>
      <c r="S232" s="156"/>
      <c r="T232" s="156"/>
      <c r="U232" s="913" t="s">
        <v>3452</v>
      </c>
    </row>
    <row r="233" spans="1:21" s="133" customFormat="1" ht="28.15" customHeight="1" x14ac:dyDescent="0.2">
      <c r="A233" s="411"/>
      <c r="B233" s="266"/>
      <c r="C233" s="412"/>
      <c r="D233" s="413"/>
      <c r="E233" s="266"/>
      <c r="F233" s="266"/>
      <c r="G233" s="266"/>
      <c r="H233" s="179"/>
      <c r="I233" s="179"/>
      <c r="J233" s="179"/>
      <c r="K233" s="917"/>
      <c r="L233" s="898"/>
      <c r="M233" s="895"/>
      <c r="N233" s="174" t="s">
        <v>3453</v>
      </c>
      <c r="O233" s="156">
        <v>5.5E-2</v>
      </c>
      <c r="P233" s="156">
        <v>1970</v>
      </c>
      <c r="Q233" s="157" t="s">
        <v>3451</v>
      </c>
      <c r="R233" s="156"/>
      <c r="S233" s="156"/>
      <c r="T233" s="156"/>
      <c r="U233" s="915"/>
    </row>
    <row r="234" spans="1:21" s="133" customFormat="1" x14ac:dyDescent="0.2">
      <c r="A234" s="411"/>
      <c r="B234" s="266"/>
      <c r="C234" s="412"/>
      <c r="D234" s="413"/>
      <c r="E234" s="266"/>
      <c r="F234" s="266"/>
      <c r="G234" s="266"/>
      <c r="H234" s="179"/>
      <c r="I234" s="179"/>
      <c r="J234" s="179"/>
      <c r="K234" s="917"/>
      <c r="L234" s="898"/>
      <c r="M234" s="888"/>
      <c r="N234" s="174" t="s">
        <v>3454</v>
      </c>
      <c r="O234" s="156">
        <v>0.1</v>
      </c>
      <c r="P234" s="156">
        <v>1970</v>
      </c>
      <c r="Q234" s="157" t="s">
        <v>3455</v>
      </c>
      <c r="R234" s="156"/>
      <c r="S234" s="156"/>
      <c r="T234" s="156"/>
      <c r="U234" s="180"/>
    </row>
    <row r="235" spans="1:21" s="133" customFormat="1" ht="25.5" x14ac:dyDescent="0.2">
      <c r="A235" s="411"/>
      <c r="B235" s="266"/>
      <c r="C235" s="412"/>
      <c r="D235" s="413"/>
      <c r="E235" s="266"/>
      <c r="F235" s="266"/>
      <c r="G235" s="266"/>
      <c r="H235" s="179"/>
      <c r="I235" s="179"/>
      <c r="J235" s="179"/>
      <c r="K235" s="917"/>
      <c r="L235" s="898"/>
      <c r="M235" s="267" t="s">
        <v>103</v>
      </c>
      <c r="N235" s="174" t="s">
        <v>3456</v>
      </c>
      <c r="O235" s="156"/>
      <c r="P235" s="156"/>
      <c r="Q235" s="157" t="s">
        <v>3457</v>
      </c>
      <c r="R235" s="156"/>
      <c r="S235" s="156"/>
      <c r="T235" s="156"/>
      <c r="U235" s="180"/>
    </row>
    <row r="236" spans="1:21" s="133" customFormat="1" ht="25.5" x14ac:dyDescent="0.2">
      <c r="A236" s="411"/>
      <c r="B236" s="266"/>
      <c r="C236" s="412"/>
      <c r="D236" s="413"/>
      <c r="E236" s="266"/>
      <c r="F236" s="266"/>
      <c r="G236" s="266"/>
      <c r="H236" s="179"/>
      <c r="I236" s="179"/>
      <c r="J236" s="179"/>
      <c r="K236" s="917"/>
      <c r="L236" s="898"/>
      <c r="M236" s="267" t="s">
        <v>103</v>
      </c>
      <c r="N236" s="174" t="s">
        <v>3458</v>
      </c>
      <c r="O236" s="156"/>
      <c r="P236" s="156"/>
      <c r="Q236" s="157" t="s">
        <v>3459</v>
      </c>
      <c r="R236" s="156"/>
      <c r="S236" s="156"/>
      <c r="T236" s="156"/>
      <c r="U236" s="180"/>
    </row>
    <row r="237" spans="1:21" s="133" customFormat="1" x14ac:dyDescent="0.2">
      <c r="A237" s="411"/>
      <c r="B237" s="266"/>
      <c r="C237" s="412"/>
      <c r="D237" s="413"/>
      <c r="E237" s="266"/>
      <c r="F237" s="266"/>
      <c r="G237" s="266"/>
      <c r="H237" s="179"/>
      <c r="I237" s="179"/>
      <c r="J237" s="179"/>
      <c r="K237" s="917"/>
      <c r="L237" s="898"/>
      <c r="M237" s="887">
        <v>180000375</v>
      </c>
      <c r="N237" s="364" t="s">
        <v>3460</v>
      </c>
      <c r="O237" s="156">
        <v>0.17</v>
      </c>
      <c r="P237" s="156">
        <v>1968</v>
      </c>
      <c r="Q237" s="157" t="s">
        <v>221</v>
      </c>
      <c r="R237" s="156"/>
      <c r="S237" s="156"/>
      <c r="T237" s="156"/>
      <c r="U237" s="180"/>
    </row>
    <row r="238" spans="1:21" s="133" customFormat="1" x14ac:dyDescent="0.2">
      <c r="A238" s="411"/>
      <c r="B238" s="266"/>
      <c r="C238" s="412"/>
      <c r="D238" s="413"/>
      <c r="E238" s="266"/>
      <c r="F238" s="266"/>
      <c r="G238" s="266"/>
      <c r="H238" s="179"/>
      <c r="I238" s="179"/>
      <c r="J238" s="179"/>
      <c r="K238" s="917"/>
      <c r="L238" s="898"/>
      <c r="M238" s="888"/>
      <c r="N238" s="414" t="s">
        <v>3461</v>
      </c>
      <c r="O238" s="155">
        <v>0.17499999999999999</v>
      </c>
      <c r="P238" s="155">
        <v>2000</v>
      </c>
      <c r="Q238" s="157" t="s">
        <v>3462</v>
      </c>
      <c r="R238" s="155"/>
      <c r="S238" s="155"/>
      <c r="T238" s="155"/>
      <c r="U238" s="180"/>
    </row>
    <row r="239" spans="1:21" s="133" customFormat="1" ht="38.25" x14ac:dyDescent="0.2">
      <c r="A239" s="411"/>
      <c r="B239" s="266"/>
      <c r="C239" s="412"/>
      <c r="D239" s="413"/>
      <c r="E239" s="266"/>
      <c r="F239" s="266"/>
      <c r="G239" s="266"/>
      <c r="H239" s="179"/>
      <c r="I239" s="179"/>
      <c r="J239" s="179"/>
      <c r="K239" s="412"/>
      <c r="L239" s="249"/>
      <c r="M239" s="338"/>
      <c r="N239" s="415" t="s">
        <v>3463</v>
      </c>
      <c r="O239" s="155">
        <v>0.05</v>
      </c>
      <c r="P239" s="155">
        <v>2015</v>
      </c>
      <c r="Q239" s="157" t="s">
        <v>3464</v>
      </c>
      <c r="R239" s="155">
        <v>1</v>
      </c>
      <c r="S239" s="155"/>
      <c r="T239" s="155">
        <v>1</v>
      </c>
      <c r="U239" s="215" t="s">
        <v>3465</v>
      </c>
    </row>
    <row r="240" spans="1:21" s="133" customFormat="1" ht="13.15" customHeight="1" x14ac:dyDescent="0.2">
      <c r="A240" s="1073">
        <v>25</v>
      </c>
      <c r="B240" s="155">
        <v>180000360</v>
      </c>
      <c r="C240" s="896" t="s">
        <v>3466</v>
      </c>
      <c r="D240" s="896"/>
      <c r="E240" s="156">
        <v>0.40400000000000003</v>
      </c>
      <c r="F240" s="156">
        <v>1974</v>
      </c>
      <c r="G240" s="157" t="s">
        <v>3467</v>
      </c>
      <c r="H240" s="156"/>
      <c r="I240" s="156"/>
      <c r="J240" s="275"/>
      <c r="K240" s="158" t="s">
        <v>986</v>
      </c>
      <c r="L240" s="155" t="s">
        <v>454</v>
      </c>
      <c r="M240" s="156">
        <v>180000374</v>
      </c>
      <c r="N240" s="174" t="s">
        <v>3468</v>
      </c>
      <c r="O240" s="156">
        <v>0.04</v>
      </c>
      <c r="P240" s="156">
        <v>1970</v>
      </c>
      <c r="Q240" s="157" t="s">
        <v>3469</v>
      </c>
      <c r="R240" s="156"/>
      <c r="S240" s="156"/>
      <c r="T240" s="156"/>
      <c r="U240" s="180"/>
    </row>
    <row r="241" spans="1:21" s="133" customFormat="1" x14ac:dyDescent="0.2">
      <c r="A241" s="1073"/>
      <c r="B241" s="416"/>
      <c r="C241" s="417"/>
      <c r="D241" s="417"/>
      <c r="E241" s="391"/>
      <c r="F241" s="391"/>
      <c r="G241" s="391"/>
      <c r="H241" s="156"/>
      <c r="I241" s="156"/>
      <c r="J241" s="275"/>
      <c r="K241" s="165" t="s">
        <v>3470</v>
      </c>
      <c r="L241" s="163"/>
      <c r="M241" s="156"/>
      <c r="N241" s="174"/>
      <c r="O241" s="156"/>
      <c r="P241" s="156"/>
      <c r="Q241" s="157"/>
      <c r="R241" s="156"/>
      <c r="S241" s="156"/>
      <c r="T241" s="156"/>
      <c r="U241" s="303"/>
    </row>
    <row r="242" spans="1:21" s="133" customFormat="1" x14ac:dyDescent="0.2">
      <c r="A242" s="1073"/>
      <c r="B242" s="418"/>
      <c r="C242" s="412"/>
      <c r="D242" s="413"/>
      <c r="E242" s="266"/>
      <c r="F242" s="266"/>
      <c r="G242" s="266"/>
      <c r="H242" s="179"/>
      <c r="I242" s="179"/>
      <c r="J242" s="179"/>
      <c r="K242" s="931"/>
      <c r="L242" s="661"/>
      <c r="M242" s="156" t="s">
        <v>103</v>
      </c>
      <c r="N242" s="174" t="s">
        <v>3471</v>
      </c>
      <c r="O242" s="156"/>
      <c r="P242" s="156">
        <v>1990</v>
      </c>
      <c r="Q242" s="157" t="s">
        <v>3472</v>
      </c>
      <c r="R242" s="156"/>
      <c r="S242" s="156"/>
      <c r="T242" s="156"/>
      <c r="U242" s="180"/>
    </row>
    <row r="243" spans="1:21" s="133" customFormat="1" ht="32.450000000000003" customHeight="1" x14ac:dyDescent="0.25">
      <c r="A243" s="1073"/>
      <c r="B243" s="418"/>
      <c r="C243" s="412"/>
      <c r="D243" s="413"/>
      <c r="E243" s="266"/>
      <c r="F243" s="266"/>
      <c r="G243" s="266"/>
      <c r="H243" s="179"/>
      <c r="I243" s="179"/>
      <c r="J243" s="179"/>
      <c r="K243" s="931"/>
      <c r="L243" s="661"/>
      <c r="M243" s="887">
        <v>180000204</v>
      </c>
      <c r="N243" s="286" t="s">
        <v>3473</v>
      </c>
      <c r="O243" s="275"/>
      <c r="P243" s="155">
        <v>1948</v>
      </c>
      <c r="Q243" s="281"/>
      <c r="R243" s="156"/>
      <c r="S243" s="156"/>
      <c r="T243" s="156"/>
      <c r="U243" s="662"/>
    </row>
    <row r="244" spans="1:21" s="133" customFormat="1" ht="42" customHeight="1" x14ac:dyDescent="0.2">
      <c r="A244" s="1073"/>
      <c r="B244" s="418"/>
      <c r="C244" s="412"/>
      <c r="D244" s="413"/>
      <c r="E244" s="266"/>
      <c r="F244" s="266"/>
      <c r="G244" s="266"/>
      <c r="H244" s="179"/>
      <c r="I244" s="179"/>
      <c r="J244" s="179"/>
      <c r="K244" s="931"/>
      <c r="L244" s="661"/>
      <c r="M244" s="895"/>
      <c r="N244" s="286" t="s">
        <v>3474</v>
      </c>
      <c r="O244" s="275">
        <v>0.309</v>
      </c>
      <c r="P244" s="898"/>
      <c r="Q244" s="286" t="s">
        <v>3155</v>
      </c>
      <c r="R244" s="887">
        <v>16</v>
      </c>
      <c r="S244" s="156"/>
      <c r="T244" s="887">
        <v>16</v>
      </c>
      <c r="U244" s="215" t="s">
        <v>3475</v>
      </c>
    </row>
    <row r="245" spans="1:21" s="133" customFormat="1" ht="45" customHeight="1" x14ac:dyDescent="0.2">
      <c r="A245" s="1073"/>
      <c r="B245" s="418"/>
      <c r="C245" s="412"/>
      <c r="D245" s="413"/>
      <c r="E245" s="266"/>
      <c r="F245" s="266"/>
      <c r="G245" s="266"/>
      <c r="H245" s="179"/>
      <c r="I245" s="179"/>
      <c r="J245" s="179"/>
      <c r="K245" s="931"/>
      <c r="L245" s="661"/>
      <c r="M245" s="888"/>
      <c r="N245" s="286" t="s">
        <v>3476</v>
      </c>
      <c r="O245" s="275">
        <v>0.35599999999999998</v>
      </c>
      <c r="P245" s="901"/>
      <c r="Q245" s="286" t="s">
        <v>3477</v>
      </c>
      <c r="R245" s="888"/>
      <c r="S245" s="156"/>
      <c r="T245" s="888"/>
      <c r="U245" s="215" t="s">
        <v>3478</v>
      </c>
    </row>
    <row r="246" spans="1:21" s="200" customFormat="1" x14ac:dyDescent="0.2">
      <c r="A246" s="1073"/>
      <c r="B246" s="419"/>
      <c r="C246" s="420"/>
      <c r="D246" s="421"/>
      <c r="E246" s="285"/>
      <c r="F246" s="285"/>
      <c r="G246" s="285"/>
      <c r="H246" s="166"/>
      <c r="I246" s="166"/>
      <c r="J246" s="166"/>
      <c r="K246" s="1014"/>
      <c r="L246" s="663"/>
      <c r="M246" s="156"/>
      <c r="N246" s="174"/>
      <c r="O246" s="156"/>
      <c r="P246" s="156"/>
      <c r="Q246" s="157"/>
      <c r="R246" s="156"/>
      <c r="S246" s="156"/>
      <c r="T246" s="156"/>
      <c r="U246" s="180"/>
    </row>
    <row r="247" spans="1:21" s="133" customFormat="1" x14ac:dyDescent="0.2">
      <c r="A247" s="169"/>
      <c r="B247" s="155">
        <v>180000360</v>
      </c>
      <c r="C247" s="196" t="s">
        <v>3479</v>
      </c>
      <c r="D247" s="281"/>
      <c r="E247" s="267">
        <v>0.224</v>
      </c>
      <c r="F247" s="156">
        <v>1947</v>
      </c>
      <c r="G247" s="157" t="s">
        <v>3252</v>
      </c>
      <c r="H247" s="159"/>
      <c r="I247" s="159"/>
      <c r="J247" s="159"/>
      <c r="K247" s="228" t="s">
        <v>3480</v>
      </c>
      <c r="L247" s="227">
        <v>250</v>
      </c>
      <c r="M247" s="422"/>
      <c r="N247" s="226" t="s">
        <v>3481</v>
      </c>
      <c r="O247" s="227"/>
      <c r="P247" s="227">
        <v>2004</v>
      </c>
      <c r="Q247" s="228" t="s">
        <v>3482</v>
      </c>
      <c r="R247" s="960"/>
      <c r="S247" s="982"/>
      <c r="T247" s="983"/>
      <c r="U247" s="609" t="s">
        <v>3021</v>
      </c>
    </row>
    <row r="248" spans="1:21" s="133" customFormat="1" x14ac:dyDescent="0.2">
      <c r="A248" s="263"/>
      <c r="B248" s="306"/>
      <c r="C248" s="1014"/>
      <c r="D248" s="1071"/>
      <c r="E248" s="423"/>
      <c r="F248" s="227">
        <v>2004</v>
      </c>
      <c r="G248" s="228" t="s">
        <v>3483</v>
      </c>
      <c r="H248" s="275"/>
      <c r="I248" s="275"/>
      <c r="J248" s="275"/>
      <c r="K248" s="157" t="s">
        <v>3484</v>
      </c>
      <c r="L248" s="156"/>
      <c r="M248" s="156"/>
      <c r="N248" s="174"/>
      <c r="O248" s="156"/>
      <c r="P248" s="156"/>
      <c r="Q248" s="157"/>
      <c r="R248" s="156"/>
      <c r="S248" s="156"/>
      <c r="T248" s="156"/>
      <c r="U248" s="180"/>
    </row>
    <row r="249" spans="1:21" s="187" customFormat="1" ht="24" customHeight="1" x14ac:dyDescent="0.2">
      <c r="A249" s="424"/>
      <c r="B249" s="425"/>
      <c r="C249" s="1072" t="s">
        <v>3485</v>
      </c>
      <c r="D249" s="1072"/>
      <c r="E249" s="425"/>
      <c r="F249" s="425"/>
      <c r="G249" s="425"/>
      <c r="H249" s="426"/>
      <c r="I249" s="426"/>
      <c r="J249" s="426"/>
      <c r="K249" s="425"/>
      <c r="L249" s="425"/>
      <c r="M249" s="425"/>
      <c r="N249" s="425"/>
      <c r="O249" s="425"/>
      <c r="P249" s="425"/>
      <c r="Q249" s="425"/>
      <c r="R249" s="426"/>
      <c r="S249" s="426"/>
      <c r="T249" s="425"/>
      <c r="U249" s="408"/>
    </row>
    <row r="250" spans="1:21" s="133" customFormat="1" x14ac:dyDescent="0.2">
      <c r="A250" s="162">
        <v>26</v>
      </c>
      <c r="B250" s="155">
        <v>180000360</v>
      </c>
      <c r="C250" s="197" t="s">
        <v>3486</v>
      </c>
      <c r="D250" s="198"/>
      <c r="E250" s="267">
        <v>0.90300000000000002</v>
      </c>
      <c r="F250" s="156">
        <v>1968</v>
      </c>
      <c r="G250" s="157" t="s">
        <v>3487</v>
      </c>
      <c r="H250" s="155"/>
      <c r="I250" s="155"/>
      <c r="J250" s="155"/>
      <c r="K250" s="158" t="s">
        <v>3488</v>
      </c>
      <c r="L250" s="155" t="s">
        <v>3489</v>
      </c>
      <c r="M250" s="887">
        <v>180000414</v>
      </c>
      <c r="N250" s="174" t="s">
        <v>3490</v>
      </c>
      <c r="O250" s="156">
        <v>9.5000000000000001E-2</v>
      </c>
      <c r="P250" s="156">
        <v>1989</v>
      </c>
      <c r="Q250" s="157" t="s">
        <v>3491</v>
      </c>
      <c r="R250" s="156"/>
      <c r="S250" s="156"/>
      <c r="T250" s="156"/>
      <c r="U250" s="180"/>
    </row>
    <row r="251" spans="1:21" s="133" customFormat="1" x14ac:dyDescent="0.2">
      <c r="A251" s="162"/>
      <c r="B251" s="275"/>
      <c r="C251" s="217"/>
      <c r="D251" s="218"/>
      <c r="E251" s="267">
        <v>0.03</v>
      </c>
      <c r="F251" s="156">
        <v>1988</v>
      </c>
      <c r="G251" s="157" t="s">
        <v>3492</v>
      </c>
      <c r="H251" s="173"/>
      <c r="I251" s="173"/>
      <c r="J251" s="173"/>
      <c r="K251" s="176" t="s">
        <v>3493</v>
      </c>
      <c r="L251" s="173" t="s">
        <v>3494</v>
      </c>
      <c r="M251" s="895"/>
      <c r="N251" s="174" t="s">
        <v>3495</v>
      </c>
      <c r="O251" s="156">
        <v>0.24</v>
      </c>
      <c r="P251" s="156">
        <v>1989</v>
      </c>
      <c r="Q251" s="157" t="s">
        <v>3496</v>
      </c>
      <c r="R251" s="156"/>
      <c r="S251" s="156"/>
      <c r="T251" s="156"/>
      <c r="U251" s="180"/>
    </row>
    <row r="252" spans="1:21" s="133" customFormat="1" x14ac:dyDescent="0.2">
      <c r="A252" s="181"/>
      <c r="B252" s="173"/>
      <c r="C252" s="182"/>
      <c r="D252" s="183"/>
      <c r="E252" s="173"/>
      <c r="F252" s="173"/>
      <c r="G252" s="176"/>
      <c r="H252" s="173"/>
      <c r="I252" s="173"/>
      <c r="J252" s="173"/>
      <c r="K252" s="176"/>
      <c r="L252" s="173"/>
      <c r="M252" s="895"/>
      <c r="N252" s="174" t="s">
        <v>3497</v>
      </c>
      <c r="O252" s="156">
        <v>0.18</v>
      </c>
      <c r="P252" s="156">
        <v>1988</v>
      </c>
      <c r="Q252" s="157" t="s">
        <v>3498</v>
      </c>
      <c r="R252" s="156"/>
      <c r="S252" s="156"/>
      <c r="T252" s="156"/>
      <c r="U252" s="180"/>
    </row>
    <row r="253" spans="1:21" s="133" customFormat="1" ht="25.5" x14ac:dyDescent="0.2">
      <c r="A253" s="181"/>
      <c r="B253" s="173"/>
      <c r="C253" s="182"/>
      <c r="D253" s="183"/>
      <c r="E253" s="173"/>
      <c r="F253" s="173"/>
      <c r="G253" s="176"/>
      <c r="H253" s="173"/>
      <c r="I253" s="173"/>
      <c r="J253" s="173"/>
      <c r="K253" s="176"/>
      <c r="L253" s="173"/>
      <c r="M253" s="888"/>
      <c r="N253" s="174" t="s">
        <v>3499</v>
      </c>
      <c r="O253" s="156">
        <v>0.1</v>
      </c>
      <c r="P253" s="156">
        <v>1999</v>
      </c>
      <c r="Q253" s="157" t="s">
        <v>3500</v>
      </c>
      <c r="R253" s="156"/>
      <c r="S253" s="156"/>
      <c r="T253" s="156"/>
      <c r="U253" s="180"/>
    </row>
    <row r="254" spans="1:21" s="133" customFormat="1" ht="25.5" x14ac:dyDescent="0.2">
      <c r="A254" s="181"/>
      <c r="B254" s="173"/>
      <c r="C254" s="182"/>
      <c r="D254" s="183"/>
      <c r="E254" s="173"/>
      <c r="F254" s="173"/>
      <c r="G254" s="176"/>
      <c r="H254" s="173"/>
      <c r="I254" s="173"/>
      <c r="J254" s="173"/>
      <c r="K254" s="176"/>
      <c r="L254" s="179"/>
      <c r="M254" s="887">
        <v>180000165</v>
      </c>
      <c r="N254" s="286" t="s">
        <v>3501</v>
      </c>
      <c r="O254" s="156"/>
      <c r="P254" s="156"/>
      <c r="Q254" s="157"/>
      <c r="R254" s="156"/>
      <c r="S254" s="156"/>
      <c r="T254" s="156"/>
      <c r="U254" s="180"/>
    </row>
    <row r="255" spans="1:21" s="133" customFormat="1" ht="76.5" x14ac:dyDescent="0.2">
      <c r="A255" s="181"/>
      <c r="B255" s="173"/>
      <c r="C255" s="182"/>
      <c r="D255" s="183"/>
      <c r="E255" s="173"/>
      <c r="F255" s="173"/>
      <c r="G255" s="176"/>
      <c r="H255" s="173"/>
      <c r="I255" s="173"/>
      <c r="J255" s="173"/>
      <c r="K255" s="176"/>
      <c r="L255" s="179"/>
      <c r="M255" s="895"/>
      <c r="N255" s="286" t="s">
        <v>3502</v>
      </c>
      <c r="O255" s="156">
        <v>0.51900000000000002</v>
      </c>
      <c r="P255" s="156">
        <v>1972</v>
      </c>
      <c r="Q255" s="174" t="s">
        <v>3503</v>
      </c>
      <c r="R255" s="156">
        <v>20</v>
      </c>
      <c r="S255" s="156"/>
      <c r="T255" s="156">
        <v>20</v>
      </c>
      <c r="U255" s="384" t="s">
        <v>3504</v>
      </c>
    </row>
    <row r="256" spans="1:21" s="133" customFormat="1" ht="67.900000000000006" customHeight="1" x14ac:dyDescent="0.2">
      <c r="A256" s="181"/>
      <c r="B256" s="173"/>
      <c r="C256" s="182"/>
      <c r="D256" s="183"/>
      <c r="E256" s="173"/>
      <c r="F256" s="173"/>
      <c r="G256" s="176"/>
      <c r="H256" s="173"/>
      <c r="I256" s="173"/>
      <c r="J256" s="173"/>
      <c r="K256" s="176"/>
      <c r="L256" s="179"/>
      <c r="M256" s="895"/>
      <c r="N256" s="286" t="s">
        <v>3505</v>
      </c>
      <c r="O256" s="156">
        <v>0.39</v>
      </c>
      <c r="P256" s="156">
        <v>1999</v>
      </c>
      <c r="Q256" s="174" t="s">
        <v>3506</v>
      </c>
      <c r="R256" s="156">
        <v>10</v>
      </c>
      <c r="S256" s="156"/>
      <c r="T256" s="156">
        <v>10</v>
      </c>
      <c r="U256" s="215" t="s">
        <v>3507</v>
      </c>
    </row>
    <row r="257" spans="1:21" s="133" customFormat="1" ht="54.75" customHeight="1" x14ac:dyDescent="0.2">
      <c r="A257" s="181"/>
      <c r="B257" s="173"/>
      <c r="C257" s="182"/>
      <c r="D257" s="183"/>
      <c r="E257" s="173"/>
      <c r="F257" s="173"/>
      <c r="G257" s="176"/>
      <c r="H257" s="173"/>
      <c r="I257" s="173"/>
      <c r="J257" s="173"/>
      <c r="K257" s="176"/>
      <c r="L257" s="179"/>
      <c r="M257" s="895"/>
      <c r="N257" s="286" t="s">
        <v>3508</v>
      </c>
      <c r="O257" s="156">
        <v>0.13400000000000001</v>
      </c>
      <c r="P257" s="156">
        <v>2015</v>
      </c>
      <c r="Q257" s="174" t="s">
        <v>3509</v>
      </c>
      <c r="R257" s="156"/>
      <c r="S257" s="156"/>
      <c r="T257" s="156"/>
      <c r="U257" s="215" t="s">
        <v>3510</v>
      </c>
    </row>
    <row r="258" spans="1:21" s="133" customFormat="1" ht="54.75" customHeight="1" x14ac:dyDescent="0.2">
      <c r="A258" s="181"/>
      <c r="B258" s="173"/>
      <c r="C258" s="182"/>
      <c r="D258" s="183"/>
      <c r="E258" s="173"/>
      <c r="F258" s="173"/>
      <c r="G258" s="176"/>
      <c r="H258" s="173"/>
      <c r="I258" s="173"/>
      <c r="J258" s="173"/>
      <c r="K258" s="176"/>
      <c r="L258" s="179"/>
      <c r="M258" s="156">
        <v>180000166</v>
      </c>
      <c r="N258" s="174" t="s">
        <v>3511</v>
      </c>
      <c r="O258" s="156">
        <v>0.70399999999999996</v>
      </c>
      <c r="P258" s="156">
        <v>1999</v>
      </c>
      <c r="Q258" s="174" t="s">
        <v>3512</v>
      </c>
      <c r="R258" s="156">
        <v>23</v>
      </c>
      <c r="S258" s="156"/>
      <c r="T258" s="156">
        <v>23</v>
      </c>
      <c r="U258" s="384" t="s">
        <v>3513</v>
      </c>
    </row>
    <row r="259" spans="1:21" s="133" customFormat="1" ht="43.5" customHeight="1" x14ac:dyDescent="0.2">
      <c r="A259" s="181"/>
      <c r="B259" s="173"/>
      <c r="C259" s="182"/>
      <c r="D259" s="183"/>
      <c r="E259" s="173"/>
      <c r="F259" s="173"/>
      <c r="G259" s="176"/>
      <c r="H259" s="173"/>
      <c r="I259" s="173"/>
      <c r="J259" s="173"/>
      <c r="K259" s="176"/>
      <c r="L259" s="179"/>
      <c r="M259" s="156"/>
      <c r="N259" s="384" t="s">
        <v>3514</v>
      </c>
      <c r="O259" s="156">
        <v>3.7999999999999999E-2</v>
      </c>
      <c r="P259" s="156">
        <v>2016</v>
      </c>
      <c r="Q259" s="174" t="s">
        <v>3515</v>
      </c>
      <c r="R259" s="156">
        <v>1</v>
      </c>
      <c r="S259" s="156"/>
      <c r="T259" s="156">
        <v>1</v>
      </c>
      <c r="U259" s="384" t="s">
        <v>3516</v>
      </c>
    </row>
    <row r="260" spans="1:21" s="134" customFormat="1" ht="25.5" x14ac:dyDescent="0.2">
      <c r="A260" s="318">
        <v>27</v>
      </c>
      <c r="B260" s="155">
        <v>180000360</v>
      </c>
      <c r="C260" s="996" t="s">
        <v>3517</v>
      </c>
      <c r="D260" s="1070"/>
      <c r="E260" s="245">
        <v>0.23</v>
      </c>
      <c r="F260" s="245">
        <v>1968</v>
      </c>
      <c r="G260" s="160" t="s">
        <v>3487</v>
      </c>
      <c r="H260" s="245"/>
      <c r="I260" s="245"/>
      <c r="J260" s="245"/>
      <c r="K260" s="160" t="s">
        <v>531</v>
      </c>
      <c r="L260" s="245">
        <v>400</v>
      </c>
      <c r="M260" s="971">
        <v>180000386</v>
      </c>
      <c r="N260" s="355" t="s">
        <v>3518</v>
      </c>
      <c r="O260" s="427">
        <v>0.11</v>
      </c>
      <c r="P260" s="428">
        <v>1974</v>
      </c>
      <c r="Q260" s="174" t="s">
        <v>3519</v>
      </c>
      <c r="R260" s="212" t="s">
        <v>2315</v>
      </c>
      <c r="S260" s="212"/>
      <c r="T260" s="212" t="s">
        <v>2315</v>
      </c>
      <c r="U260" s="215"/>
    </row>
    <row r="261" spans="1:21" s="134" customFormat="1" x14ac:dyDescent="0.2">
      <c r="A261" s="429"/>
      <c r="B261" s="335"/>
      <c r="C261" s="264"/>
      <c r="D261" s="265"/>
      <c r="E261" s="335">
        <v>0.06</v>
      </c>
      <c r="F261" s="335">
        <v>1988</v>
      </c>
      <c r="G261" s="167" t="s">
        <v>3520</v>
      </c>
      <c r="H261" s="248"/>
      <c r="I261" s="248"/>
      <c r="J261" s="248"/>
      <c r="K261" s="175" t="s">
        <v>2378</v>
      </c>
      <c r="L261" s="248"/>
      <c r="M261" s="977"/>
      <c r="N261" s="430" t="s">
        <v>3521</v>
      </c>
      <c r="O261" s="427">
        <v>0.08</v>
      </c>
      <c r="P261" s="428">
        <v>1989</v>
      </c>
      <c r="Q261" s="174" t="s">
        <v>3522</v>
      </c>
      <c r="R261" s="212"/>
      <c r="S261" s="212"/>
      <c r="T261" s="212"/>
      <c r="U261" s="215"/>
    </row>
    <row r="262" spans="1:21" s="134" customFormat="1" x14ac:dyDescent="0.2">
      <c r="A262" s="429"/>
      <c r="B262" s="248"/>
      <c r="C262" s="260"/>
      <c r="D262" s="261"/>
      <c r="E262" s="248"/>
      <c r="F262" s="248"/>
      <c r="G262" s="175"/>
      <c r="H262" s="248"/>
      <c r="I262" s="248"/>
      <c r="J262" s="248"/>
      <c r="K262" s="175"/>
      <c r="L262" s="248"/>
      <c r="M262" s="977"/>
      <c r="N262" s="431"/>
      <c r="O262" s="427">
        <v>0.08</v>
      </c>
      <c r="P262" s="428">
        <v>1989</v>
      </c>
      <c r="Q262" s="174" t="s">
        <v>3523</v>
      </c>
      <c r="R262" s="212"/>
      <c r="S262" s="212"/>
      <c r="T262" s="212"/>
      <c r="U262" s="215"/>
    </row>
    <row r="263" spans="1:21" s="134" customFormat="1" x14ac:dyDescent="0.2">
      <c r="A263" s="429"/>
      <c r="B263" s="248"/>
      <c r="C263" s="260"/>
      <c r="D263" s="261"/>
      <c r="E263" s="248"/>
      <c r="F263" s="248"/>
      <c r="G263" s="175"/>
      <c r="H263" s="248"/>
      <c r="I263" s="248"/>
      <c r="J263" s="248"/>
      <c r="K263" s="175"/>
      <c r="L263" s="248"/>
      <c r="M263" s="977"/>
      <c r="N263" s="432" t="s">
        <v>3524</v>
      </c>
      <c r="O263" s="433">
        <v>0.16</v>
      </c>
      <c r="P263" s="433">
        <v>1973</v>
      </c>
      <c r="Q263" s="432" t="s">
        <v>425</v>
      </c>
      <c r="R263" s="212"/>
      <c r="S263" s="212"/>
      <c r="T263" s="212"/>
      <c r="U263" s="215"/>
    </row>
    <row r="264" spans="1:21" s="134" customFormat="1" x14ac:dyDescent="0.2">
      <c r="A264" s="429"/>
      <c r="B264" s="248"/>
      <c r="C264" s="260"/>
      <c r="D264" s="261"/>
      <c r="E264" s="248"/>
      <c r="F264" s="248"/>
      <c r="G264" s="175"/>
      <c r="H264" s="248"/>
      <c r="I264" s="248"/>
      <c r="J264" s="248"/>
      <c r="K264" s="175"/>
      <c r="L264" s="248"/>
      <c r="M264" s="977"/>
      <c r="N264" s="432" t="s">
        <v>3525</v>
      </c>
      <c r="O264" s="433">
        <v>8.6999999999999994E-2</v>
      </c>
      <c r="P264" s="433">
        <v>1970</v>
      </c>
      <c r="Q264" s="432" t="s">
        <v>3238</v>
      </c>
      <c r="R264" s="212"/>
      <c r="S264" s="212"/>
      <c r="T264" s="212"/>
      <c r="U264" s="215"/>
    </row>
    <row r="265" spans="1:21" s="134" customFormat="1" x14ac:dyDescent="0.2">
      <c r="A265" s="429"/>
      <c r="B265" s="248"/>
      <c r="C265" s="260"/>
      <c r="D265" s="261"/>
      <c r="E265" s="248"/>
      <c r="F265" s="248"/>
      <c r="G265" s="175"/>
      <c r="H265" s="248"/>
      <c r="I265" s="248"/>
      <c r="J265" s="248"/>
      <c r="K265" s="175"/>
      <c r="L265" s="248"/>
      <c r="M265" s="977"/>
      <c r="N265" s="432" t="s">
        <v>3526</v>
      </c>
      <c r="O265" s="433">
        <v>0.12</v>
      </c>
      <c r="P265" s="433">
        <v>1968</v>
      </c>
      <c r="Q265" s="432" t="s">
        <v>59</v>
      </c>
      <c r="R265" s="212"/>
      <c r="S265" s="212"/>
      <c r="T265" s="212"/>
      <c r="U265" s="215"/>
    </row>
    <row r="266" spans="1:21" s="134" customFormat="1" x14ac:dyDescent="0.2">
      <c r="A266" s="429"/>
      <c r="B266" s="248"/>
      <c r="C266" s="260"/>
      <c r="D266" s="261"/>
      <c r="E266" s="248"/>
      <c r="F266" s="248"/>
      <c r="G266" s="175"/>
      <c r="H266" s="248"/>
      <c r="I266" s="248"/>
      <c r="J266" s="248"/>
      <c r="K266" s="175"/>
      <c r="L266" s="248"/>
      <c r="M266" s="972"/>
      <c r="N266" s="432" t="s">
        <v>3527</v>
      </c>
      <c r="O266" s="427" t="s">
        <v>3528</v>
      </c>
      <c r="P266" s="428">
        <v>1968</v>
      </c>
      <c r="Q266" s="432" t="s">
        <v>252</v>
      </c>
      <c r="R266" s="434"/>
      <c r="S266" s="212"/>
      <c r="T266" s="212"/>
      <c r="U266" s="215"/>
    </row>
    <row r="267" spans="1:21" s="134" customFormat="1" x14ac:dyDescent="0.2">
      <c r="A267" s="429"/>
      <c r="B267" s="248"/>
      <c r="C267" s="260"/>
      <c r="D267" s="261"/>
      <c r="E267" s="248"/>
      <c r="F267" s="248"/>
      <c r="G267" s="175"/>
      <c r="H267" s="248"/>
      <c r="I267" s="248"/>
      <c r="J267" s="248"/>
      <c r="K267" s="175"/>
      <c r="L267" s="248"/>
      <c r="M267" s="212" t="s">
        <v>103</v>
      </c>
      <c r="N267" s="432" t="s">
        <v>3529</v>
      </c>
      <c r="O267" s="427"/>
      <c r="P267" s="428"/>
      <c r="Q267" s="435" t="s">
        <v>3530</v>
      </c>
      <c r="R267" s="212"/>
      <c r="S267" s="212"/>
      <c r="T267" s="212"/>
      <c r="U267" s="215" t="s">
        <v>3531</v>
      </c>
    </row>
    <row r="268" spans="1:21" s="134" customFormat="1" x14ac:dyDescent="0.2">
      <c r="A268" s="429"/>
      <c r="B268" s="248"/>
      <c r="C268" s="260"/>
      <c r="D268" s="261"/>
      <c r="E268" s="248"/>
      <c r="F268" s="248"/>
      <c r="G268" s="175"/>
      <c r="H268" s="248"/>
      <c r="I268" s="248"/>
      <c r="J268" s="248"/>
      <c r="K268" s="175"/>
      <c r="L268" s="248"/>
      <c r="M268" s="212" t="s">
        <v>103</v>
      </c>
      <c r="N268" s="432" t="s">
        <v>3532</v>
      </c>
      <c r="O268" s="427"/>
      <c r="P268" s="428"/>
      <c r="Q268" s="432" t="s">
        <v>3533</v>
      </c>
      <c r="R268" s="212"/>
      <c r="S268" s="212"/>
      <c r="T268" s="212"/>
      <c r="U268" s="215"/>
    </row>
    <row r="269" spans="1:21" s="134" customFormat="1" x14ac:dyDescent="0.2">
      <c r="A269" s="429"/>
      <c r="B269" s="248"/>
      <c r="C269" s="260"/>
      <c r="D269" s="261"/>
      <c r="E269" s="248"/>
      <c r="F269" s="248"/>
      <c r="G269" s="175"/>
      <c r="H269" s="248"/>
      <c r="I269" s="248"/>
      <c r="J269" s="248"/>
      <c r="K269" s="175"/>
      <c r="L269" s="248"/>
      <c r="M269" s="971">
        <v>180000386</v>
      </c>
      <c r="N269" s="432" t="s">
        <v>3534</v>
      </c>
      <c r="O269" s="427" t="s">
        <v>3535</v>
      </c>
      <c r="P269" s="428">
        <v>1968</v>
      </c>
      <c r="Q269" s="432" t="s">
        <v>38</v>
      </c>
      <c r="R269" s="212"/>
      <c r="S269" s="212"/>
      <c r="T269" s="212"/>
      <c r="U269" s="215"/>
    </row>
    <row r="270" spans="1:21" s="134" customFormat="1" x14ac:dyDescent="0.2">
      <c r="A270" s="429"/>
      <c r="B270" s="248"/>
      <c r="C270" s="260"/>
      <c r="D270" s="261"/>
      <c r="E270" s="248"/>
      <c r="F270" s="248"/>
      <c r="G270" s="175"/>
      <c r="H270" s="248"/>
      <c r="I270" s="248"/>
      <c r="J270" s="248"/>
      <c r="K270" s="175"/>
      <c r="L270" s="248"/>
      <c r="M270" s="977"/>
      <c r="N270" s="432" t="s">
        <v>3536</v>
      </c>
      <c r="O270" s="427" t="s">
        <v>3537</v>
      </c>
      <c r="P270" s="428">
        <v>1973</v>
      </c>
      <c r="Q270" s="432" t="s">
        <v>450</v>
      </c>
      <c r="R270" s="212"/>
      <c r="S270" s="212"/>
      <c r="T270" s="212"/>
      <c r="U270" s="215"/>
    </row>
    <row r="271" spans="1:21" s="134" customFormat="1" x14ac:dyDescent="0.2">
      <c r="A271" s="429"/>
      <c r="B271" s="248"/>
      <c r="C271" s="260"/>
      <c r="D271" s="261"/>
      <c r="E271" s="248"/>
      <c r="F271" s="248"/>
      <c r="G271" s="175"/>
      <c r="H271" s="248"/>
      <c r="I271" s="248"/>
      <c r="J271" s="248"/>
      <c r="K271" s="175"/>
      <c r="L271" s="248"/>
      <c r="M271" s="977"/>
      <c r="N271" s="432" t="s">
        <v>3538</v>
      </c>
      <c r="O271" s="427" t="s">
        <v>3539</v>
      </c>
      <c r="P271" s="428">
        <v>1973</v>
      </c>
      <c r="Q271" s="432" t="s">
        <v>450</v>
      </c>
      <c r="R271" s="212"/>
      <c r="S271" s="212"/>
      <c r="T271" s="212"/>
      <c r="U271" s="215"/>
    </row>
    <row r="272" spans="1:21" s="134" customFormat="1" ht="25.5" x14ac:dyDescent="0.2">
      <c r="A272" s="429"/>
      <c r="B272" s="248"/>
      <c r="C272" s="260"/>
      <c r="D272" s="261"/>
      <c r="E272" s="248"/>
      <c r="F272" s="248"/>
      <c r="G272" s="175"/>
      <c r="H272" s="248"/>
      <c r="I272" s="248"/>
      <c r="J272" s="248"/>
      <c r="K272" s="175"/>
      <c r="L272" s="248"/>
      <c r="M272" s="977"/>
      <c r="N272" s="432" t="s">
        <v>3540</v>
      </c>
      <c r="O272" s="427" t="s">
        <v>3541</v>
      </c>
      <c r="P272" s="428">
        <v>1974</v>
      </c>
      <c r="Q272" s="432" t="s">
        <v>3542</v>
      </c>
      <c r="R272" s="212"/>
      <c r="S272" s="212"/>
      <c r="T272" s="212"/>
      <c r="U272" s="215"/>
    </row>
    <row r="273" spans="1:21" s="134" customFormat="1" x14ac:dyDescent="0.2">
      <c r="A273" s="429"/>
      <c r="B273" s="248"/>
      <c r="C273" s="260"/>
      <c r="D273" s="261"/>
      <c r="E273" s="248"/>
      <c r="F273" s="248"/>
      <c r="G273" s="175"/>
      <c r="H273" s="248"/>
      <c r="I273" s="248"/>
      <c r="J273" s="248"/>
      <c r="K273" s="175"/>
      <c r="L273" s="248"/>
      <c r="M273" s="977"/>
      <c r="N273" s="432" t="s">
        <v>3543</v>
      </c>
      <c r="O273" s="427" t="s">
        <v>3544</v>
      </c>
      <c r="P273" s="428">
        <v>1974</v>
      </c>
      <c r="Q273" s="432" t="s">
        <v>3542</v>
      </c>
      <c r="R273" s="212"/>
      <c r="S273" s="212"/>
      <c r="T273" s="212"/>
      <c r="U273" s="215"/>
    </row>
    <row r="274" spans="1:21" s="134" customFormat="1" ht="25.5" x14ac:dyDescent="0.2">
      <c r="A274" s="429"/>
      <c r="B274" s="248"/>
      <c r="C274" s="260"/>
      <c r="D274" s="261"/>
      <c r="E274" s="248"/>
      <c r="F274" s="248"/>
      <c r="G274" s="175"/>
      <c r="H274" s="248"/>
      <c r="I274" s="248"/>
      <c r="J274" s="248"/>
      <c r="K274" s="175"/>
      <c r="L274" s="248"/>
      <c r="M274" s="977"/>
      <c r="N274" s="432" t="s">
        <v>3545</v>
      </c>
      <c r="O274" s="427" t="s">
        <v>3546</v>
      </c>
      <c r="P274" s="428">
        <v>1988</v>
      </c>
      <c r="Q274" s="432" t="s">
        <v>3547</v>
      </c>
      <c r="R274" s="212"/>
      <c r="S274" s="212"/>
      <c r="T274" s="212"/>
      <c r="U274" s="215"/>
    </row>
    <row r="275" spans="1:21" s="134" customFormat="1" x14ac:dyDescent="0.2">
      <c r="A275" s="429"/>
      <c r="B275" s="248"/>
      <c r="C275" s="260"/>
      <c r="D275" s="261"/>
      <c r="E275" s="248"/>
      <c r="F275" s="248"/>
      <c r="G275" s="175"/>
      <c r="H275" s="248"/>
      <c r="I275" s="248"/>
      <c r="J275" s="248"/>
      <c r="K275" s="175"/>
      <c r="L275" s="248"/>
      <c r="M275" s="977"/>
      <c r="N275" s="432" t="s">
        <v>3548</v>
      </c>
      <c r="O275" s="427" t="s">
        <v>3549</v>
      </c>
      <c r="P275" s="428">
        <v>1970</v>
      </c>
      <c r="Q275" s="432" t="s">
        <v>3550</v>
      </c>
      <c r="R275" s="212"/>
      <c r="S275" s="212"/>
      <c r="T275" s="212"/>
      <c r="U275" s="215"/>
    </row>
    <row r="276" spans="1:21" s="134" customFormat="1" ht="38.25" x14ac:dyDescent="0.2">
      <c r="A276" s="429"/>
      <c r="B276" s="248"/>
      <c r="C276" s="260"/>
      <c r="D276" s="261"/>
      <c r="E276" s="248"/>
      <c r="F276" s="248"/>
      <c r="G276" s="175"/>
      <c r="H276" s="248"/>
      <c r="I276" s="248"/>
      <c r="J276" s="248"/>
      <c r="K276" s="175"/>
      <c r="L276" s="248"/>
      <c r="M276" s="436">
        <v>180000537</v>
      </c>
      <c r="N276" s="432" t="s">
        <v>3551</v>
      </c>
      <c r="O276" s="427" t="s">
        <v>3552</v>
      </c>
      <c r="P276" s="428">
        <v>2014</v>
      </c>
      <c r="Q276" s="432" t="s">
        <v>3464</v>
      </c>
      <c r="R276" s="212">
        <v>1</v>
      </c>
      <c r="S276" s="212"/>
      <c r="T276" s="212">
        <v>1</v>
      </c>
      <c r="U276" s="215" t="s">
        <v>3553</v>
      </c>
    </row>
    <row r="277" spans="1:21" s="134" customFormat="1" ht="25.5" x14ac:dyDescent="0.2">
      <c r="A277" s="318">
        <v>28</v>
      </c>
      <c r="B277" s="155">
        <v>180000360</v>
      </c>
      <c r="C277" s="941" t="s">
        <v>3554</v>
      </c>
      <c r="D277" s="942"/>
      <c r="E277" s="212">
        <v>0.26</v>
      </c>
      <c r="F277" s="212">
        <v>1968</v>
      </c>
      <c r="G277" s="174" t="s">
        <v>3555</v>
      </c>
      <c r="H277" s="212"/>
      <c r="I277" s="212"/>
      <c r="J277" s="212"/>
      <c r="K277" s="160" t="s">
        <v>355</v>
      </c>
      <c r="L277" s="245">
        <v>400</v>
      </c>
      <c r="M277" s="971">
        <v>180000385</v>
      </c>
      <c r="N277" s="174" t="s">
        <v>3556</v>
      </c>
      <c r="O277" s="212">
        <v>3.5000000000000003E-2</v>
      </c>
      <c r="P277" s="212">
        <v>1970</v>
      </c>
      <c r="Q277" s="174" t="s">
        <v>3557</v>
      </c>
      <c r="R277" s="212"/>
      <c r="S277" s="212"/>
      <c r="T277" s="212"/>
      <c r="U277" s="215"/>
    </row>
    <row r="278" spans="1:21" s="134" customFormat="1" x14ac:dyDescent="0.2">
      <c r="A278" s="429"/>
      <c r="B278" s="248"/>
      <c r="C278" s="260"/>
      <c r="D278" s="261"/>
      <c r="E278" s="248"/>
      <c r="F278" s="248"/>
      <c r="G278" s="175"/>
      <c r="H278" s="248"/>
      <c r="I278" s="248"/>
      <c r="J278" s="248"/>
      <c r="K278" s="175" t="s">
        <v>2378</v>
      </c>
      <c r="L278" s="248"/>
      <c r="M278" s="977"/>
      <c r="N278" s="432" t="s">
        <v>3558</v>
      </c>
      <c r="O278" s="212">
        <v>0.111</v>
      </c>
      <c r="P278" s="212">
        <v>1971</v>
      </c>
      <c r="Q278" s="174" t="s">
        <v>3271</v>
      </c>
      <c r="R278" s="212"/>
      <c r="S278" s="212"/>
      <c r="T278" s="212"/>
      <c r="U278" s="215"/>
    </row>
    <row r="279" spans="1:21" s="134" customFormat="1" x14ac:dyDescent="0.2">
      <c r="A279" s="429"/>
      <c r="B279" s="248"/>
      <c r="C279" s="260"/>
      <c r="D279" s="261"/>
      <c r="E279" s="248"/>
      <c r="F279" s="248"/>
      <c r="G279" s="175"/>
      <c r="H279" s="248"/>
      <c r="I279" s="248"/>
      <c r="J279" s="248"/>
      <c r="K279" s="175"/>
      <c r="L279" s="248"/>
      <c r="M279" s="977"/>
      <c r="N279" s="432" t="s">
        <v>3559</v>
      </c>
      <c r="O279" s="212">
        <v>7.8E-2</v>
      </c>
      <c r="P279" s="212">
        <v>1971</v>
      </c>
      <c r="Q279" s="174" t="s">
        <v>3176</v>
      </c>
      <c r="R279" s="212"/>
      <c r="S279" s="212"/>
      <c r="T279" s="212"/>
      <c r="U279" s="215"/>
    </row>
    <row r="280" spans="1:21" s="134" customFormat="1" x14ac:dyDescent="0.2">
      <c r="A280" s="429"/>
      <c r="B280" s="248"/>
      <c r="C280" s="260"/>
      <c r="D280" s="261"/>
      <c r="E280" s="248"/>
      <c r="F280" s="248"/>
      <c r="G280" s="175"/>
      <c r="H280" s="248"/>
      <c r="I280" s="248"/>
      <c r="J280" s="248"/>
      <c r="K280" s="175"/>
      <c r="L280" s="248"/>
      <c r="M280" s="977"/>
      <c r="N280" s="432" t="s">
        <v>3560</v>
      </c>
      <c r="O280" s="212">
        <v>0.187</v>
      </c>
      <c r="P280" s="212">
        <v>1970</v>
      </c>
      <c r="Q280" s="174" t="s">
        <v>289</v>
      </c>
      <c r="R280" s="212"/>
      <c r="S280" s="212"/>
      <c r="T280" s="212"/>
      <c r="U280" s="215"/>
    </row>
    <row r="281" spans="1:21" s="134" customFormat="1" x14ac:dyDescent="0.2">
      <c r="A281" s="429"/>
      <c r="B281" s="248"/>
      <c r="C281" s="260"/>
      <c r="D281" s="261"/>
      <c r="E281" s="248"/>
      <c r="F281" s="248"/>
      <c r="G281" s="175"/>
      <c r="H281" s="248"/>
      <c r="I281" s="248"/>
      <c r="J281" s="248"/>
      <c r="K281" s="175"/>
      <c r="L281" s="248"/>
      <c r="M281" s="977"/>
      <c r="N281" s="432" t="s">
        <v>3561</v>
      </c>
      <c r="O281" s="212">
        <v>7.4999999999999997E-2</v>
      </c>
      <c r="P281" s="212">
        <v>1973</v>
      </c>
      <c r="Q281" s="174" t="s">
        <v>425</v>
      </c>
      <c r="R281" s="212"/>
      <c r="S281" s="212"/>
      <c r="T281" s="212"/>
      <c r="U281" s="215"/>
    </row>
    <row r="282" spans="1:21" s="134" customFormat="1" x14ac:dyDescent="0.2">
      <c r="A282" s="429"/>
      <c r="B282" s="248"/>
      <c r="C282" s="260"/>
      <c r="D282" s="261"/>
      <c r="E282" s="248"/>
      <c r="F282" s="248"/>
      <c r="G282" s="175"/>
      <c r="H282" s="248"/>
      <c r="I282" s="248"/>
      <c r="J282" s="248"/>
      <c r="K282" s="175"/>
      <c r="L282" s="248"/>
      <c r="M282" s="977"/>
      <c r="N282" s="432" t="s">
        <v>3562</v>
      </c>
      <c r="O282" s="212">
        <v>0.187</v>
      </c>
      <c r="P282" s="212">
        <v>1970</v>
      </c>
      <c r="Q282" s="174" t="s">
        <v>221</v>
      </c>
      <c r="R282" s="212"/>
      <c r="S282" s="212"/>
      <c r="T282" s="212"/>
      <c r="U282" s="215"/>
    </row>
    <row r="283" spans="1:21" s="134" customFormat="1" ht="17.649999999999999" customHeight="1" x14ac:dyDescent="0.2">
      <c r="A283" s="429"/>
      <c r="B283" s="248"/>
      <c r="C283" s="260"/>
      <c r="D283" s="261"/>
      <c r="E283" s="248"/>
      <c r="F283" s="248"/>
      <c r="G283" s="175"/>
      <c r="H283" s="248"/>
      <c r="I283" s="248"/>
      <c r="J283" s="248"/>
      <c r="K283" s="175"/>
      <c r="L283" s="248"/>
      <c r="M283" s="977"/>
      <c r="N283" s="432" t="s">
        <v>3563</v>
      </c>
      <c r="O283" s="212">
        <v>7.0000000000000007E-2</v>
      </c>
      <c r="P283" s="212">
        <v>1971</v>
      </c>
      <c r="Q283" s="174" t="s">
        <v>582</v>
      </c>
      <c r="R283" s="212"/>
      <c r="S283" s="212"/>
      <c r="T283" s="212"/>
      <c r="U283" s="215"/>
    </row>
    <row r="284" spans="1:21" s="134" customFormat="1" x14ac:dyDescent="0.2">
      <c r="A284" s="429"/>
      <c r="B284" s="248"/>
      <c r="C284" s="260"/>
      <c r="D284" s="261"/>
      <c r="E284" s="248"/>
      <c r="F284" s="248"/>
      <c r="G284" s="175"/>
      <c r="H284" s="248"/>
      <c r="I284" s="248"/>
      <c r="J284" s="248"/>
      <c r="K284" s="175"/>
      <c r="L284" s="248"/>
      <c r="M284" s="977"/>
      <c r="N284" s="432" t="s">
        <v>3564</v>
      </c>
      <c r="O284" s="212">
        <v>8.5999999999999993E-2</v>
      </c>
      <c r="P284" s="212">
        <v>1971</v>
      </c>
      <c r="Q284" s="174" t="s">
        <v>3271</v>
      </c>
      <c r="R284" s="212"/>
      <c r="S284" s="212"/>
      <c r="T284" s="212"/>
      <c r="U284" s="215"/>
    </row>
    <row r="285" spans="1:21" s="134" customFormat="1" x14ac:dyDescent="0.2">
      <c r="A285" s="429"/>
      <c r="B285" s="248"/>
      <c r="C285" s="260"/>
      <c r="D285" s="261"/>
      <c r="E285" s="248"/>
      <c r="F285" s="248"/>
      <c r="G285" s="175"/>
      <c r="H285" s="248"/>
      <c r="I285" s="248"/>
      <c r="J285" s="248"/>
      <c r="K285" s="175"/>
      <c r="L285" s="248"/>
      <c r="M285" s="977"/>
      <c r="N285" s="432" t="s">
        <v>3565</v>
      </c>
      <c r="O285" s="212">
        <v>5.3999999999999999E-2</v>
      </c>
      <c r="P285" s="212">
        <v>1971</v>
      </c>
      <c r="Q285" s="174" t="s">
        <v>43</v>
      </c>
      <c r="R285" s="212"/>
      <c r="S285" s="212"/>
      <c r="T285" s="212"/>
      <c r="U285" s="215"/>
    </row>
    <row r="286" spans="1:21" s="134" customFormat="1" x14ac:dyDescent="0.2">
      <c r="A286" s="429"/>
      <c r="B286" s="248"/>
      <c r="C286" s="260"/>
      <c r="D286" s="261"/>
      <c r="E286" s="248"/>
      <c r="F286" s="248"/>
      <c r="G286" s="175"/>
      <c r="H286" s="248"/>
      <c r="I286" s="248"/>
      <c r="J286" s="248"/>
      <c r="K286" s="175"/>
      <c r="L286" s="248"/>
      <c r="M286" s="977"/>
      <c r="N286" s="432" t="s">
        <v>3566</v>
      </c>
      <c r="O286" s="212">
        <v>5.0999999999999997E-2</v>
      </c>
      <c r="P286" s="212">
        <v>1971</v>
      </c>
      <c r="Q286" s="174" t="s">
        <v>3271</v>
      </c>
      <c r="R286" s="212"/>
      <c r="S286" s="212"/>
      <c r="T286" s="212"/>
      <c r="U286" s="215"/>
    </row>
    <row r="287" spans="1:21" s="134" customFormat="1" ht="16.149999999999999" customHeight="1" x14ac:dyDescent="0.2">
      <c r="A287" s="429"/>
      <c r="B287" s="248"/>
      <c r="C287" s="260"/>
      <c r="D287" s="261"/>
      <c r="E287" s="248"/>
      <c r="F287" s="248"/>
      <c r="G287" s="175"/>
      <c r="H287" s="248"/>
      <c r="I287" s="248"/>
      <c r="J287" s="248"/>
      <c r="K287" s="175"/>
      <c r="L287" s="248"/>
      <c r="M287" s="977"/>
      <c r="N287" s="432" t="s">
        <v>3567</v>
      </c>
      <c r="O287" s="212">
        <v>6.3E-2</v>
      </c>
      <c r="P287" s="212">
        <v>1970</v>
      </c>
      <c r="Q287" s="174" t="s">
        <v>448</v>
      </c>
      <c r="R287" s="212"/>
      <c r="S287" s="212"/>
      <c r="T287" s="212"/>
      <c r="U287" s="215"/>
    </row>
    <row r="288" spans="1:21" s="134" customFormat="1" ht="15.4" customHeight="1" x14ac:dyDescent="0.2">
      <c r="A288" s="429"/>
      <c r="B288" s="248"/>
      <c r="C288" s="260"/>
      <c r="D288" s="261"/>
      <c r="E288" s="248"/>
      <c r="F288" s="248"/>
      <c r="G288" s="175"/>
      <c r="H288" s="248"/>
      <c r="I288" s="248"/>
      <c r="J288" s="248"/>
      <c r="K288" s="175"/>
      <c r="L288" s="248"/>
      <c r="M288" s="972"/>
      <c r="N288" s="432" t="s">
        <v>3568</v>
      </c>
      <c r="O288" s="212">
        <v>8.5000000000000006E-2</v>
      </c>
      <c r="P288" s="212">
        <v>1973</v>
      </c>
      <c r="Q288" s="174" t="s">
        <v>43</v>
      </c>
      <c r="R288" s="212"/>
      <c r="S288" s="212"/>
      <c r="T288" s="212"/>
      <c r="U288" s="215"/>
    </row>
    <row r="289" spans="1:21" s="133" customFormat="1" ht="43.9" customHeight="1" x14ac:dyDescent="0.2">
      <c r="A289" s="169">
        <v>29</v>
      </c>
      <c r="B289" s="155">
        <v>180000360</v>
      </c>
      <c r="C289" s="197" t="s">
        <v>3569</v>
      </c>
      <c r="D289" s="198"/>
      <c r="E289" s="155">
        <v>0.30599999999999999</v>
      </c>
      <c r="F289" s="155">
        <v>1968</v>
      </c>
      <c r="G289" s="158" t="s">
        <v>3570</v>
      </c>
      <c r="H289" s="155"/>
      <c r="I289" s="155"/>
      <c r="J289" s="155"/>
      <c r="K289" s="158" t="s">
        <v>804</v>
      </c>
      <c r="L289" s="155">
        <v>400</v>
      </c>
      <c r="M289" s="887">
        <v>180000384</v>
      </c>
      <c r="N289" s="174" t="s">
        <v>3571</v>
      </c>
      <c r="O289" s="156">
        <v>0.05</v>
      </c>
      <c r="P289" s="156">
        <v>1970</v>
      </c>
      <c r="Q289" s="157" t="s">
        <v>893</v>
      </c>
      <c r="R289" s="156"/>
      <c r="S289" s="156"/>
      <c r="T289" s="156"/>
      <c r="U289" s="215" t="s">
        <v>3572</v>
      </c>
    </row>
    <row r="290" spans="1:21" s="133" customFormat="1" x14ac:dyDescent="0.2">
      <c r="A290" s="181"/>
      <c r="B290" s="173"/>
      <c r="C290" s="182"/>
      <c r="D290" s="183"/>
      <c r="E290" s="173"/>
      <c r="F290" s="173"/>
      <c r="G290" s="176"/>
      <c r="H290" s="173"/>
      <c r="I290" s="173"/>
      <c r="J290" s="173"/>
      <c r="K290" s="176" t="s">
        <v>3573</v>
      </c>
      <c r="L290" s="173"/>
      <c r="M290" s="895"/>
      <c r="N290" s="174" t="s">
        <v>3574</v>
      </c>
      <c r="O290" s="156">
        <v>0.185</v>
      </c>
      <c r="P290" s="156">
        <v>1968</v>
      </c>
      <c r="Q290" s="157" t="s">
        <v>3176</v>
      </c>
      <c r="R290" s="156"/>
      <c r="S290" s="156"/>
      <c r="T290" s="156"/>
      <c r="U290" s="180"/>
    </row>
    <row r="291" spans="1:21" s="133" customFormat="1" x14ac:dyDescent="0.2">
      <c r="A291" s="181"/>
      <c r="B291" s="173"/>
      <c r="C291" s="182"/>
      <c r="D291" s="183"/>
      <c r="E291" s="173"/>
      <c r="F291" s="173"/>
      <c r="G291" s="176"/>
      <c r="H291" s="173"/>
      <c r="I291" s="173"/>
      <c r="J291" s="173"/>
      <c r="K291" s="176"/>
      <c r="L291" s="173"/>
      <c r="M291" s="895"/>
      <c r="N291" s="174" t="s">
        <v>3575</v>
      </c>
      <c r="O291" s="156">
        <v>0.1</v>
      </c>
      <c r="P291" s="156">
        <v>1968</v>
      </c>
      <c r="Q291" s="157" t="s">
        <v>394</v>
      </c>
      <c r="R291" s="156"/>
      <c r="S291" s="156"/>
      <c r="T291" s="156"/>
      <c r="U291" s="180"/>
    </row>
    <row r="292" spans="1:21" s="133" customFormat="1" x14ac:dyDescent="0.2">
      <c r="A292" s="181"/>
      <c r="B292" s="173"/>
      <c r="C292" s="182"/>
      <c r="D292" s="183"/>
      <c r="E292" s="173"/>
      <c r="F292" s="173"/>
      <c r="G292" s="176"/>
      <c r="H292" s="173"/>
      <c r="I292" s="173"/>
      <c r="J292" s="173"/>
      <c r="K292" s="176"/>
      <c r="L292" s="173"/>
      <c r="M292" s="895"/>
      <c r="N292" s="160" t="s">
        <v>3576</v>
      </c>
      <c r="O292" s="156">
        <v>9.5000000000000001E-2</v>
      </c>
      <c r="P292" s="156">
        <v>1970</v>
      </c>
      <c r="Q292" s="157" t="s">
        <v>448</v>
      </c>
      <c r="R292" s="156"/>
      <c r="S292" s="156"/>
      <c r="T292" s="156"/>
      <c r="U292" s="180"/>
    </row>
    <row r="293" spans="1:21" s="133" customFormat="1" x14ac:dyDescent="0.2">
      <c r="A293" s="181"/>
      <c r="B293" s="173"/>
      <c r="C293" s="182"/>
      <c r="D293" s="183"/>
      <c r="E293" s="173"/>
      <c r="F293" s="173"/>
      <c r="G293" s="176"/>
      <c r="H293" s="173"/>
      <c r="I293" s="173"/>
      <c r="J293" s="173"/>
      <c r="K293" s="176"/>
      <c r="L293" s="173"/>
      <c r="M293" s="895"/>
      <c r="N293" s="160" t="s">
        <v>3577</v>
      </c>
      <c r="O293" s="267">
        <v>6.5000000000000002E-2</v>
      </c>
      <c r="P293" s="156">
        <v>1970</v>
      </c>
      <c r="Q293" s="157" t="s">
        <v>247</v>
      </c>
      <c r="R293" s="156"/>
      <c r="S293" s="156"/>
      <c r="T293" s="156"/>
      <c r="U293" s="180"/>
    </row>
    <row r="294" spans="1:21" s="133" customFormat="1" ht="13.15" customHeight="1" x14ac:dyDescent="0.2">
      <c r="A294" s="181"/>
      <c r="B294" s="173"/>
      <c r="C294" s="182"/>
      <c r="D294" s="183"/>
      <c r="E294" s="173"/>
      <c r="F294" s="173"/>
      <c r="G294" s="176"/>
      <c r="H294" s="173"/>
      <c r="I294" s="173"/>
      <c r="J294" s="173"/>
      <c r="K294" s="176"/>
      <c r="L294" s="173"/>
      <c r="M294" s="895"/>
      <c r="N294" s="160" t="s">
        <v>3578</v>
      </c>
      <c r="O294" s="267">
        <v>0.105</v>
      </c>
      <c r="P294" s="156">
        <v>1968</v>
      </c>
      <c r="Q294" s="157" t="s">
        <v>394</v>
      </c>
      <c r="R294" s="156"/>
      <c r="S294" s="156"/>
      <c r="T294" s="156"/>
      <c r="U294" s="180"/>
    </row>
    <row r="295" spans="1:21" s="133" customFormat="1" x14ac:dyDescent="0.2">
      <c r="A295" s="181"/>
      <c r="B295" s="173"/>
      <c r="C295" s="182"/>
      <c r="D295" s="183"/>
      <c r="E295" s="173"/>
      <c r="F295" s="173"/>
      <c r="G295" s="176"/>
      <c r="H295" s="173"/>
      <c r="I295" s="173"/>
      <c r="J295" s="173"/>
      <c r="K295" s="176"/>
      <c r="L295" s="173"/>
      <c r="M295" s="895"/>
      <c r="N295" s="357" t="s">
        <v>3579</v>
      </c>
      <c r="O295" s="267">
        <v>0.05</v>
      </c>
      <c r="P295" s="156">
        <v>1968</v>
      </c>
      <c r="Q295" s="157" t="s">
        <v>3580</v>
      </c>
      <c r="R295" s="156"/>
      <c r="S295" s="156"/>
      <c r="T295" s="156"/>
      <c r="U295" s="180"/>
    </row>
    <row r="296" spans="1:21" s="133" customFormat="1" x14ac:dyDescent="0.2">
      <c r="A296" s="181"/>
      <c r="B296" s="173"/>
      <c r="C296" s="182"/>
      <c r="D296" s="183"/>
      <c r="E296" s="173"/>
      <c r="F296" s="173"/>
      <c r="G296" s="176"/>
      <c r="H296" s="173"/>
      <c r="I296" s="173"/>
      <c r="J296" s="173"/>
      <c r="K296" s="176"/>
      <c r="L296" s="173"/>
      <c r="M296" s="895"/>
      <c r="N296" s="362"/>
      <c r="O296" s="267">
        <v>2.5000000000000001E-2</v>
      </c>
      <c r="P296" s="156">
        <v>1968</v>
      </c>
      <c r="Q296" s="157" t="s">
        <v>3581</v>
      </c>
      <c r="R296" s="156"/>
      <c r="S296" s="156"/>
      <c r="T296" s="156"/>
      <c r="U296" s="180"/>
    </row>
    <row r="297" spans="1:21" s="133" customFormat="1" ht="25.5" x14ac:dyDescent="0.2">
      <c r="A297" s="181"/>
      <c r="B297" s="173"/>
      <c r="C297" s="182"/>
      <c r="D297" s="183"/>
      <c r="E297" s="173"/>
      <c r="F297" s="173"/>
      <c r="G297" s="176"/>
      <c r="H297" s="173"/>
      <c r="I297" s="173"/>
      <c r="J297" s="173"/>
      <c r="K297" s="176"/>
      <c r="L297" s="173"/>
      <c r="M297" s="895"/>
      <c r="N297" s="174" t="s">
        <v>3582</v>
      </c>
      <c r="O297" s="156">
        <v>0.3</v>
      </c>
      <c r="P297" s="156">
        <v>1970</v>
      </c>
      <c r="Q297" s="157" t="s">
        <v>3583</v>
      </c>
      <c r="R297" s="156"/>
      <c r="S297" s="156"/>
      <c r="T297" s="156"/>
      <c r="U297" s="180"/>
    </row>
    <row r="298" spans="1:21" s="133" customFormat="1" x14ac:dyDescent="0.2">
      <c r="A298" s="181"/>
      <c r="B298" s="173"/>
      <c r="C298" s="182"/>
      <c r="D298" s="183"/>
      <c r="E298" s="173"/>
      <c r="F298" s="173"/>
      <c r="G298" s="176"/>
      <c r="H298" s="173"/>
      <c r="I298" s="173"/>
      <c r="J298" s="173"/>
      <c r="K298" s="176"/>
      <c r="L298" s="173"/>
      <c r="M298" s="895"/>
      <c r="N298" s="174" t="s">
        <v>3584</v>
      </c>
      <c r="O298" s="156">
        <v>0.1</v>
      </c>
      <c r="P298" s="156">
        <v>1970</v>
      </c>
      <c r="Q298" s="157" t="s">
        <v>3585</v>
      </c>
      <c r="R298" s="156"/>
      <c r="S298" s="156"/>
      <c r="T298" s="156"/>
      <c r="U298" s="180"/>
    </row>
    <row r="299" spans="1:21" s="133" customFormat="1" x14ac:dyDescent="0.2">
      <c r="A299" s="181"/>
      <c r="B299" s="173"/>
      <c r="C299" s="182"/>
      <c r="D299" s="183"/>
      <c r="E299" s="173"/>
      <c r="F299" s="173"/>
      <c r="G299" s="176"/>
      <c r="H299" s="173"/>
      <c r="I299" s="173"/>
      <c r="J299" s="173"/>
      <c r="K299" s="176"/>
      <c r="L299" s="173"/>
      <c r="M299" s="895"/>
      <c r="N299" s="174" t="s">
        <v>3586</v>
      </c>
      <c r="O299" s="156">
        <v>7.0000000000000007E-2</v>
      </c>
      <c r="P299" s="156">
        <v>1969</v>
      </c>
      <c r="Q299" s="157" t="s">
        <v>394</v>
      </c>
      <c r="R299" s="156"/>
      <c r="S299" s="156"/>
      <c r="T299" s="156"/>
      <c r="U299" s="180"/>
    </row>
    <row r="300" spans="1:21" s="133" customFormat="1" x14ac:dyDescent="0.2">
      <c r="A300" s="181"/>
      <c r="B300" s="173"/>
      <c r="C300" s="182"/>
      <c r="D300" s="183"/>
      <c r="E300" s="173"/>
      <c r="F300" s="173"/>
      <c r="G300" s="176"/>
      <c r="H300" s="173"/>
      <c r="I300" s="173"/>
      <c r="J300" s="173"/>
      <c r="K300" s="176"/>
      <c r="L300" s="173"/>
      <c r="M300" s="888"/>
      <c r="N300" s="174" t="s">
        <v>3587</v>
      </c>
      <c r="O300" s="156">
        <v>0.09</v>
      </c>
      <c r="P300" s="156">
        <v>1970</v>
      </c>
      <c r="Q300" s="157" t="s">
        <v>394</v>
      </c>
      <c r="R300" s="156"/>
      <c r="S300" s="156"/>
      <c r="T300" s="156"/>
      <c r="U300" s="180"/>
    </row>
    <row r="301" spans="1:21" s="133" customFormat="1" ht="19.899999999999999" customHeight="1" x14ac:dyDescent="0.2">
      <c r="A301" s="169">
        <v>30</v>
      </c>
      <c r="B301" s="155">
        <v>180000360</v>
      </c>
      <c r="C301" s="197" t="s">
        <v>3588</v>
      </c>
      <c r="D301" s="198"/>
      <c r="E301" s="155">
        <v>0.25</v>
      </c>
      <c r="F301" s="155">
        <v>1970</v>
      </c>
      <c r="G301" s="158" t="s">
        <v>3570</v>
      </c>
      <c r="H301" s="155"/>
      <c r="I301" s="155"/>
      <c r="J301" s="155"/>
      <c r="K301" s="158" t="s">
        <v>1002</v>
      </c>
      <c r="L301" s="155">
        <v>400</v>
      </c>
      <c r="M301" s="887">
        <v>180000383</v>
      </c>
      <c r="N301" s="174" t="s">
        <v>3589</v>
      </c>
      <c r="O301" s="156">
        <v>0.25</v>
      </c>
      <c r="P301" s="156">
        <v>1968</v>
      </c>
      <c r="Q301" s="157" t="s">
        <v>3590</v>
      </c>
      <c r="R301" s="156"/>
      <c r="S301" s="156"/>
      <c r="T301" s="156"/>
      <c r="U301" s="180"/>
    </row>
    <row r="302" spans="1:21" s="133" customFormat="1" ht="15.4" customHeight="1" x14ac:dyDescent="0.2">
      <c r="A302" s="181"/>
      <c r="B302" s="173"/>
      <c r="C302" s="182"/>
      <c r="D302" s="183"/>
      <c r="E302" s="173"/>
      <c r="F302" s="173"/>
      <c r="G302" s="176"/>
      <c r="H302" s="173"/>
      <c r="I302" s="173"/>
      <c r="J302" s="173"/>
      <c r="K302" s="176" t="s">
        <v>3573</v>
      </c>
      <c r="L302" s="173"/>
      <c r="M302" s="895"/>
      <c r="N302" s="174" t="s">
        <v>3591</v>
      </c>
      <c r="O302" s="156">
        <v>7.4999999999999997E-2</v>
      </c>
      <c r="P302" s="156">
        <v>1970</v>
      </c>
      <c r="Q302" s="157" t="s">
        <v>96</v>
      </c>
      <c r="R302" s="156"/>
      <c r="S302" s="156"/>
      <c r="T302" s="156"/>
      <c r="U302" s="180"/>
    </row>
    <row r="303" spans="1:21" s="133" customFormat="1" ht="17.100000000000001" customHeight="1" x14ac:dyDescent="0.2">
      <c r="A303" s="181"/>
      <c r="B303" s="173"/>
      <c r="C303" s="182"/>
      <c r="D303" s="183"/>
      <c r="E303" s="173"/>
      <c r="F303" s="173"/>
      <c r="G303" s="176"/>
      <c r="H303" s="173"/>
      <c r="I303" s="173"/>
      <c r="J303" s="173"/>
      <c r="K303" s="176"/>
      <c r="L303" s="173"/>
      <c r="M303" s="888"/>
      <c r="N303" s="174" t="s">
        <v>3591</v>
      </c>
      <c r="O303" s="156">
        <v>8.5000000000000006E-2</v>
      </c>
      <c r="P303" s="156">
        <v>1970</v>
      </c>
      <c r="Q303" s="157" t="s">
        <v>96</v>
      </c>
      <c r="R303" s="156"/>
      <c r="S303" s="156"/>
      <c r="T303" s="156"/>
      <c r="U303" s="180"/>
    </row>
    <row r="304" spans="1:21" s="133" customFormat="1" ht="25.9" customHeight="1" x14ac:dyDescent="0.2">
      <c r="A304" s="181"/>
      <c r="B304" s="173"/>
      <c r="C304" s="182"/>
      <c r="D304" s="183"/>
      <c r="E304" s="173"/>
      <c r="F304" s="173"/>
      <c r="G304" s="176"/>
      <c r="H304" s="173"/>
      <c r="I304" s="173"/>
      <c r="J304" s="173"/>
      <c r="K304" s="176"/>
      <c r="L304" s="173"/>
      <c r="M304" s="422" t="s">
        <v>3307</v>
      </c>
      <c r="N304" s="437" t="s">
        <v>3592</v>
      </c>
      <c r="O304" s="422"/>
      <c r="P304" s="422">
        <v>2007</v>
      </c>
      <c r="Q304" s="438" t="s">
        <v>3593</v>
      </c>
      <c r="R304" s="422"/>
      <c r="S304" s="422"/>
      <c r="T304" s="422"/>
      <c r="U304" s="331" t="s">
        <v>3594</v>
      </c>
    </row>
    <row r="305" spans="1:21" s="133" customFormat="1" ht="16.149999999999999" customHeight="1" x14ac:dyDescent="0.2">
      <c r="A305" s="181"/>
      <c r="B305" s="173"/>
      <c r="C305" s="182"/>
      <c r="D305" s="183"/>
      <c r="E305" s="173"/>
      <c r="F305" s="173"/>
      <c r="G305" s="176"/>
      <c r="H305" s="173"/>
      <c r="I305" s="173"/>
      <c r="J305" s="173"/>
      <c r="K305" s="176"/>
      <c r="L305" s="173"/>
      <c r="M305" s="887">
        <v>180000383</v>
      </c>
      <c r="N305" s="174" t="s">
        <v>3595</v>
      </c>
      <c r="O305" s="156">
        <v>0.05</v>
      </c>
      <c r="P305" s="156">
        <v>1970</v>
      </c>
      <c r="Q305" s="157" t="s">
        <v>3596</v>
      </c>
      <c r="R305" s="156"/>
      <c r="S305" s="156"/>
      <c r="T305" s="156"/>
      <c r="U305" s="180"/>
    </row>
    <row r="306" spans="1:21" s="133" customFormat="1" ht="17.649999999999999" customHeight="1" x14ac:dyDescent="0.2">
      <c r="A306" s="181"/>
      <c r="B306" s="173"/>
      <c r="C306" s="182"/>
      <c r="D306" s="183"/>
      <c r="E306" s="173"/>
      <c r="F306" s="173"/>
      <c r="G306" s="176"/>
      <c r="H306" s="173"/>
      <c r="I306" s="173"/>
      <c r="J306" s="173"/>
      <c r="K306" s="176"/>
      <c r="L306" s="173"/>
      <c r="M306" s="895"/>
      <c r="N306" s="174" t="s">
        <v>3595</v>
      </c>
      <c r="O306" s="156">
        <v>3.5000000000000003E-2</v>
      </c>
      <c r="P306" s="156">
        <v>1969</v>
      </c>
      <c r="Q306" s="157" t="s">
        <v>394</v>
      </c>
      <c r="R306" s="156"/>
      <c r="S306" s="156"/>
      <c r="T306" s="156"/>
      <c r="U306" s="180"/>
    </row>
    <row r="307" spans="1:21" s="133" customFormat="1" ht="18.2" customHeight="1" x14ac:dyDescent="0.2">
      <c r="A307" s="181"/>
      <c r="B307" s="173"/>
      <c r="C307" s="182"/>
      <c r="D307" s="183"/>
      <c r="E307" s="173"/>
      <c r="F307" s="173"/>
      <c r="G307" s="176"/>
      <c r="H307" s="173"/>
      <c r="I307" s="173"/>
      <c r="J307" s="173"/>
      <c r="K307" s="176"/>
      <c r="L307" s="173"/>
      <c r="M307" s="895"/>
      <c r="N307" s="174" t="s">
        <v>3597</v>
      </c>
      <c r="O307" s="156">
        <v>0.05</v>
      </c>
      <c r="P307" s="156">
        <v>1970</v>
      </c>
      <c r="Q307" s="157" t="s">
        <v>96</v>
      </c>
      <c r="R307" s="156"/>
      <c r="S307" s="156"/>
      <c r="T307" s="156"/>
      <c r="U307" s="180"/>
    </row>
    <row r="308" spans="1:21" s="133" customFormat="1" ht="27.2" customHeight="1" x14ac:dyDescent="0.2">
      <c r="A308" s="181"/>
      <c r="B308" s="173"/>
      <c r="C308" s="182"/>
      <c r="D308" s="183"/>
      <c r="E308" s="173"/>
      <c r="F308" s="173"/>
      <c r="G308" s="176"/>
      <c r="H308" s="173"/>
      <c r="I308" s="173"/>
      <c r="J308" s="173"/>
      <c r="K308" s="176"/>
      <c r="L308" s="173"/>
      <c r="M308" s="888"/>
      <c r="N308" s="174" t="s">
        <v>3598</v>
      </c>
      <c r="O308" s="156">
        <v>5.5E-2</v>
      </c>
      <c r="P308" s="156">
        <v>1970</v>
      </c>
      <c r="Q308" s="157" t="s">
        <v>96</v>
      </c>
      <c r="R308" s="156"/>
      <c r="S308" s="156"/>
      <c r="T308" s="156"/>
      <c r="U308" s="180"/>
    </row>
    <row r="309" spans="1:21" s="133" customFormat="1" ht="25.5" x14ac:dyDescent="0.2">
      <c r="A309" s="181"/>
      <c r="B309" s="173"/>
      <c r="C309" s="182"/>
      <c r="D309" s="183"/>
      <c r="E309" s="173"/>
      <c r="F309" s="173"/>
      <c r="G309" s="176"/>
      <c r="H309" s="173"/>
      <c r="I309" s="173"/>
      <c r="J309" s="173"/>
      <c r="K309" s="176"/>
      <c r="L309" s="173"/>
      <c r="M309" s="156" t="s">
        <v>103</v>
      </c>
      <c r="N309" s="174" t="s">
        <v>3599</v>
      </c>
      <c r="O309" s="156"/>
      <c r="P309" s="156"/>
      <c r="Q309" s="157" t="s">
        <v>3600</v>
      </c>
      <c r="R309" s="156"/>
      <c r="S309" s="156"/>
      <c r="T309" s="156"/>
      <c r="U309" s="180"/>
    </row>
    <row r="310" spans="1:21" s="133" customFormat="1" ht="25.5" x14ac:dyDescent="0.2">
      <c r="A310" s="263"/>
      <c r="B310" s="164"/>
      <c r="C310" s="217"/>
      <c r="D310" s="218"/>
      <c r="E310" s="164"/>
      <c r="F310" s="164"/>
      <c r="G310" s="165"/>
      <c r="H310" s="164"/>
      <c r="I310" s="164"/>
      <c r="J310" s="164"/>
      <c r="K310" s="165"/>
      <c r="L310" s="164"/>
      <c r="M310" s="214">
        <v>180000383</v>
      </c>
      <c r="N310" s="174" t="s">
        <v>3601</v>
      </c>
      <c r="O310" s="156">
        <v>0.06</v>
      </c>
      <c r="P310" s="156">
        <v>1976</v>
      </c>
      <c r="Q310" s="157" t="s">
        <v>70</v>
      </c>
      <c r="R310" s="156"/>
      <c r="S310" s="156"/>
      <c r="T310" s="156"/>
      <c r="U310" s="180"/>
    </row>
    <row r="311" spans="1:21" s="133" customFormat="1" ht="21.4" customHeight="1" x14ac:dyDescent="0.2">
      <c r="A311" s="162"/>
      <c r="B311" s="155">
        <v>180000360</v>
      </c>
      <c r="C311" s="157" t="s">
        <v>3602</v>
      </c>
      <c r="D311" s="157"/>
      <c r="E311" s="156">
        <v>0.35</v>
      </c>
      <c r="F311" s="156">
        <v>1970</v>
      </c>
      <c r="G311" s="157" t="s">
        <v>3570</v>
      </c>
      <c r="H311" s="156"/>
      <c r="I311" s="156"/>
      <c r="J311" s="156"/>
      <c r="K311" s="157"/>
      <c r="L311" s="156"/>
      <c r="M311" s="156"/>
      <c r="N311" s="174"/>
      <c r="O311" s="156"/>
      <c r="P311" s="156"/>
      <c r="Q311" s="157"/>
      <c r="R311" s="156"/>
      <c r="S311" s="156"/>
      <c r="T311" s="156"/>
      <c r="U311" s="180"/>
    </row>
    <row r="312" spans="1:21" s="133" customFormat="1" ht="25.15" customHeight="1" x14ac:dyDescent="0.2">
      <c r="A312" s="169">
        <v>31</v>
      </c>
      <c r="B312" s="155">
        <v>180000360</v>
      </c>
      <c r="C312" s="197" t="s">
        <v>3603</v>
      </c>
      <c r="D312" s="198"/>
      <c r="E312" s="155">
        <v>0.15</v>
      </c>
      <c r="F312" s="155">
        <v>1990</v>
      </c>
      <c r="G312" s="158" t="s">
        <v>3604</v>
      </c>
      <c r="H312" s="155"/>
      <c r="I312" s="155"/>
      <c r="J312" s="155"/>
      <c r="K312" s="158" t="s">
        <v>3605</v>
      </c>
      <c r="L312" s="155" t="s">
        <v>3606</v>
      </c>
      <c r="M312" s="887">
        <v>180000410</v>
      </c>
      <c r="N312" s="174" t="s">
        <v>3607</v>
      </c>
      <c r="O312" s="156">
        <v>0.11</v>
      </c>
      <c r="P312" s="156">
        <v>1990</v>
      </c>
      <c r="Q312" s="157" t="s">
        <v>3608</v>
      </c>
      <c r="R312" s="156"/>
      <c r="S312" s="156"/>
      <c r="T312" s="156"/>
      <c r="U312" s="180"/>
    </row>
    <row r="313" spans="1:21" s="133" customFormat="1" ht="38.25" x14ac:dyDescent="0.2">
      <c r="A313" s="181"/>
      <c r="B313" s="173"/>
      <c r="C313" s="182"/>
      <c r="D313" s="183"/>
      <c r="E313" s="173"/>
      <c r="F313" s="173"/>
      <c r="G313" s="176"/>
      <c r="H313" s="173"/>
      <c r="I313" s="173"/>
      <c r="J313" s="173"/>
      <c r="K313" s="175" t="s">
        <v>3609</v>
      </c>
      <c r="L313" s="173" t="s">
        <v>3610</v>
      </c>
      <c r="M313" s="895"/>
      <c r="N313" s="174" t="s">
        <v>3611</v>
      </c>
      <c r="O313" s="156">
        <v>0.48</v>
      </c>
      <c r="P313" s="156">
        <v>1990</v>
      </c>
      <c r="Q313" s="157" t="s">
        <v>3612</v>
      </c>
      <c r="R313" s="156"/>
      <c r="S313" s="156"/>
      <c r="T313" s="156"/>
      <c r="U313" s="180"/>
    </row>
    <row r="314" spans="1:21" s="133" customFormat="1" x14ac:dyDescent="0.2">
      <c r="A314" s="181"/>
      <c r="B314" s="173"/>
      <c r="C314" s="182"/>
      <c r="D314" s="183"/>
      <c r="E314" s="173"/>
      <c r="F314" s="173"/>
      <c r="G314" s="176"/>
      <c r="H314" s="173"/>
      <c r="I314" s="173"/>
      <c r="J314" s="173"/>
      <c r="K314" s="176"/>
      <c r="L314" s="173"/>
      <c r="M314" s="895"/>
      <c r="N314" s="174" t="s">
        <v>3613</v>
      </c>
      <c r="O314" s="156">
        <v>0.17599999999999999</v>
      </c>
      <c r="P314" s="156">
        <v>1996</v>
      </c>
      <c r="Q314" s="157" t="s">
        <v>3614</v>
      </c>
      <c r="R314" s="156"/>
      <c r="S314" s="156"/>
      <c r="T314" s="156"/>
      <c r="U314" s="180"/>
    </row>
    <row r="315" spans="1:21" s="133" customFormat="1" ht="25.5" x14ac:dyDescent="0.2">
      <c r="A315" s="181"/>
      <c r="B315" s="173"/>
      <c r="C315" s="182"/>
      <c r="D315" s="183"/>
      <c r="E315" s="173"/>
      <c r="F315" s="173"/>
      <c r="G315" s="176"/>
      <c r="H315" s="173"/>
      <c r="I315" s="173"/>
      <c r="J315" s="173"/>
      <c r="K315" s="176"/>
      <c r="L315" s="173"/>
      <c r="M315" s="888"/>
      <c r="N315" s="174" t="s">
        <v>3615</v>
      </c>
      <c r="O315" s="156">
        <v>0.125</v>
      </c>
      <c r="P315" s="156">
        <v>1996</v>
      </c>
      <c r="Q315" s="157" t="s">
        <v>3616</v>
      </c>
      <c r="R315" s="156"/>
      <c r="S315" s="156"/>
      <c r="T315" s="156"/>
      <c r="U315" s="180"/>
    </row>
    <row r="316" spans="1:21" s="133" customFormat="1" ht="38.25" x14ac:dyDescent="0.2">
      <c r="A316" s="181"/>
      <c r="B316" s="173"/>
      <c r="C316" s="182"/>
      <c r="D316" s="183"/>
      <c r="E316" s="173"/>
      <c r="F316" s="173"/>
      <c r="G316" s="176"/>
      <c r="H316" s="173"/>
      <c r="I316" s="173"/>
      <c r="J316" s="173"/>
      <c r="K316" s="176"/>
      <c r="L316" s="173"/>
      <c r="M316" s="439">
        <v>180000504</v>
      </c>
      <c r="N316" s="273" t="s">
        <v>3617</v>
      </c>
      <c r="O316" s="156">
        <v>0.47499999999999998</v>
      </c>
      <c r="P316" s="156">
        <v>2012</v>
      </c>
      <c r="Q316" s="157" t="s">
        <v>3618</v>
      </c>
      <c r="R316" s="156">
        <v>15</v>
      </c>
      <c r="S316" s="156"/>
      <c r="T316" s="156">
        <v>15</v>
      </c>
      <c r="U316" s="215" t="s">
        <v>3619</v>
      </c>
    </row>
    <row r="317" spans="1:21" s="133" customFormat="1" ht="19.899999999999999" customHeight="1" x14ac:dyDescent="0.2">
      <c r="A317" s="162"/>
      <c r="B317" s="155">
        <v>180000360</v>
      </c>
      <c r="C317" s="157" t="s">
        <v>3620</v>
      </c>
      <c r="D317" s="157"/>
      <c r="E317" s="156">
        <v>0.24</v>
      </c>
      <c r="F317" s="156">
        <v>1990</v>
      </c>
      <c r="G317" s="157" t="s">
        <v>3621</v>
      </c>
      <c r="H317" s="156"/>
      <c r="I317" s="156"/>
      <c r="J317" s="156"/>
      <c r="K317" s="157"/>
      <c r="L317" s="156"/>
      <c r="M317" s="156"/>
      <c r="N317" s="174"/>
      <c r="O317" s="156"/>
      <c r="P317" s="156"/>
      <c r="Q317" s="157"/>
      <c r="R317" s="156"/>
      <c r="S317" s="156"/>
      <c r="T317" s="156"/>
      <c r="U317" s="180"/>
    </row>
    <row r="318" spans="1:21" s="133" customFormat="1" ht="27" customHeight="1" x14ac:dyDescent="0.2">
      <c r="A318" s="169">
        <v>32</v>
      </c>
      <c r="B318" s="155">
        <v>180000360</v>
      </c>
      <c r="C318" s="197" t="s">
        <v>3622</v>
      </c>
      <c r="D318" s="198"/>
      <c r="E318" s="155">
        <v>0.43</v>
      </c>
      <c r="F318" s="155">
        <v>1970</v>
      </c>
      <c r="G318" s="158" t="s">
        <v>3570</v>
      </c>
      <c r="H318" s="155"/>
      <c r="I318" s="155"/>
      <c r="J318" s="155"/>
      <c r="K318" s="158" t="s">
        <v>1038</v>
      </c>
      <c r="L318" s="155" t="s">
        <v>3606</v>
      </c>
      <c r="M318" s="156" t="s">
        <v>103</v>
      </c>
      <c r="N318" s="174" t="s">
        <v>3623</v>
      </c>
      <c r="O318" s="156"/>
      <c r="P318" s="156"/>
      <c r="Q318" s="157" t="s">
        <v>3624</v>
      </c>
      <c r="R318" s="227"/>
      <c r="S318" s="227"/>
      <c r="T318" s="227"/>
      <c r="U318" s="384" t="s">
        <v>3625</v>
      </c>
    </row>
    <row r="319" spans="1:21" s="133" customFormat="1" x14ac:dyDescent="0.2">
      <c r="A319" s="181"/>
      <c r="B319" s="173"/>
      <c r="C319" s="182"/>
      <c r="D319" s="183"/>
      <c r="E319" s="173"/>
      <c r="F319" s="173"/>
      <c r="G319" s="176"/>
      <c r="H319" s="173"/>
      <c r="I319" s="173"/>
      <c r="J319" s="173"/>
      <c r="K319" s="176" t="s">
        <v>3626</v>
      </c>
      <c r="L319" s="173" t="s">
        <v>3627</v>
      </c>
      <c r="M319" s="156" t="s">
        <v>103</v>
      </c>
      <c r="N319" s="174" t="s">
        <v>3628</v>
      </c>
      <c r="O319" s="156"/>
      <c r="P319" s="156"/>
      <c r="Q319" s="157" t="s">
        <v>3629</v>
      </c>
      <c r="R319" s="227"/>
      <c r="S319" s="227"/>
      <c r="T319" s="227"/>
      <c r="U319" s="440" t="s">
        <v>3630</v>
      </c>
    </row>
    <row r="320" spans="1:21" s="133" customFormat="1" x14ac:dyDescent="0.2">
      <c r="A320" s="181"/>
      <c r="B320" s="173"/>
      <c r="C320" s="182"/>
      <c r="D320" s="183"/>
      <c r="E320" s="173"/>
      <c r="F320" s="173"/>
      <c r="G320" s="176"/>
      <c r="H320" s="173"/>
      <c r="I320" s="173"/>
      <c r="J320" s="173"/>
      <c r="K320" s="176"/>
      <c r="L320" s="173"/>
      <c r="M320" s="156" t="s">
        <v>103</v>
      </c>
      <c r="N320" s="174" t="s">
        <v>3631</v>
      </c>
      <c r="O320" s="156"/>
      <c r="P320" s="156"/>
      <c r="Q320" s="157" t="s">
        <v>3632</v>
      </c>
      <c r="R320" s="227"/>
      <c r="S320" s="227"/>
      <c r="T320" s="227"/>
      <c r="U320" s="440" t="s">
        <v>3630</v>
      </c>
    </row>
    <row r="321" spans="1:21" s="133" customFormat="1" x14ac:dyDescent="0.2">
      <c r="A321" s="181"/>
      <c r="B321" s="173"/>
      <c r="C321" s="182"/>
      <c r="D321" s="183"/>
      <c r="E321" s="173"/>
      <c r="F321" s="173"/>
      <c r="G321" s="176"/>
      <c r="H321" s="173"/>
      <c r="I321" s="173"/>
      <c r="J321" s="173"/>
      <c r="K321" s="176"/>
      <c r="L321" s="173"/>
      <c r="M321" s="156" t="s">
        <v>103</v>
      </c>
      <c r="N321" s="174" t="s">
        <v>3633</v>
      </c>
      <c r="O321" s="156"/>
      <c r="P321" s="156"/>
      <c r="Q321" s="157" t="s">
        <v>3634</v>
      </c>
      <c r="R321" s="227"/>
      <c r="S321" s="227"/>
      <c r="T321" s="227"/>
      <c r="U321" s="440" t="s">
        <v>3630</v>
      </c>
    </row>
    <row r="322" spans="1:21" s="133" customFormat="1" ht="25.5" x14ac:dyDescent="0.2">
      <c r="A322" s="181"/>
      <c r="B322" s="173"/>
      <c r="C322" s="182"/>
      <c r="D322" s="183"/>
      <c r="E322" s="173"/>
      <c r="F322" s="173"/>
      <c r="G322" s="176"/>
      <c r="H322" s="173"/>
      <c r="I322" s="173"/>
      <c r="J322" s="173"/>
      <c r="K322" s="176"/>
      <c r="L322" s="173"/>
      <c r="M322" s="156" t="s">
        <v>103</v>
      </c>
      <c r="N322" s="174" t="s">
        <v>3635</v>
      </c>
      <c r="O322" s="156"/>
      <c r="P322" s="156"/>
      <c r="Q322" s="157" t="s">
        <v>3636</v>
      </c>
      <c r="R322" s="227"/>
      <c r="S322" s="227"/>
      <c r="T322" s="227"/>
      <c r="U322" s="440" t="s">
        <v>3630</v>
      </c>
    </row>
    <row r="323" spans="1:21" s="133" customFormat="1" ht="25.5" x14ac:dyDescent="0.2">
      <c r="A323" s="181"/>
      <c r="B323" s="173"/>
      <c r="C323" s="182"/>
      <c r="D323" s="183"/>
      <c r="E323" s="173"/>
      <c r="F323" s="173"/>
      <c r="G323" s="176"/>
      <c r="H323" s="173"/>
      <c r="I323" s="173"/>
      <c r="J323" s="173"/>
      <c r="K323" s="176"/>
      <c r="L323" s="173"/>
      <c r="M323" s="156" t="s">
        <v>103</v>
      </c>
      <c r="N323" s="174" t="s">
        <v>3637</v>
      </c>
      <c r="O323" s="156"/>
      <c r="P323" s="156"/>
      <c r="Q323" s="157" t="s">
        <v>3638</v>
      </c>
      <c r="R323" s="227"/>
      <c r="S323" s="227"/>
      <c r="T323" s="227"/>
      <c r="U323" s="440" t="s">
        <v>3630</v>
      </c>
    </row>
    <row r="324" spans="1:21" s="133" customFormat="1" x14ac:dyDescent="0.2">
      <c r="A324" s="181"/>
      <c r="B324" s="173"/>
      <c r="C324" s="182"/>
      <c r="D324" s="183"/>
      <c r="E324" s="173"/>
      <c r="F324" s="173"/>
      <c r="G324" s="176"/>
      <c r="H324" s="173"/>
      <c r="I324" s="173"/>
      <c r="J324" s="173"/>
      <c r="K324" s="176"/>
      <c r="L324" s="173"/>
      <c r="M324" s="156">
        <v>180000381</v>
      </c>
      <c r="N324" s="160" t="s">
        <v>3639</v>
      </c>
      <c r="O324" s="156">
        <v>0.26</v>
      </c>
      <c r="P324" s="156">
        <v>1998</v>
      </c>
      <c r="Q324" s="157" t="s">
        <v>3640</v>
      </c>
      <c r="R324" s="156"/>
      <c r="S324" s="156"/>
      <c r="T324" s="156"/>
      <c r="U324" s="180"/>
    </row>
    <row r="325" spans="1:21" s="133" customFormat="1" ht="27.6" customHeight="1" x14ac:dyDescent="0.2">
      <c r="A325" s="169">
        <v>33</v>
      </c>
      <c r="B325" s="155">
        <v>180000360</v>
      </c>
      <c r="C325" s="197" t="s">
        <v>3641</v>
      </c>
      <c r="D325" s="198"/>
      <c r="E325" s="155">
        <v>0.25</v>
      </c>
      <c r="F325" s="155">
        <v>1983</v>
      </c>
      <c r="G325" s="158" t="s">
        <v>3570</v>
      </c>
      <c r="H325" s="155"/>
      <c r="I325" s="155"/>
      <c r="J325" s="155"/>
      <c r="K325" s="158" t="s">
        <v>885</v>
      </c>
      <c r="L325" s="155" t="s">
        <v>3606</v>
      </c>
      <c r="M325" s="156" t="s">
        <v>103</v>
      </c>
      <c r="N325" s="174" t="s">
        <v>3642</v>
      </c>
      <c r="O325" s="156"/>
      <c r="P325" s="156"/>
      <c r="Q325" s="157" t="s">
        <v>3643</v>
      </c>
      <c r="R325" s="156"/>
      <c r="S325" s="156"/>
      <c r="T325" s="156"/>
      <c r="U325" s="215" t="s">
        <v>3644</v>
      </c>
    </row>
    <row r="326" spans="1:21" s="133" customFormat="1" ht="25.5" x14ac:dyDescent="0.2">
      <c r="A326" s="181"/>
      <c r="B326" s="173"/>
      <c r="C326" s="182"/>
      <c r="D326" s="183"/>
      <c r="E326" s="173"/>
      <c r="F326" s="173"/>
      <c r="G326" s="176"/>
      <c r="H326" s="173"/>
      <c r="I326" s="173"/>
      <c r="J326" s="173"/>
      <c r="K326" s="176" t="s">
        <v>2378</v>
      </c>
      <c r="L326" s="173" t="s">
        <v>3610</v>
      </c>
      <c r="M326" s="156" t="s">
        <v>103</v>
      </c>
      <c r="N326" s="174" t="s">
        <v>3645</v>
      </c>
      <c r="O326" s="156"/>
      <c r="P326" s="156"/>
      <c r="Q326" s="157" t="s">
        <v>3646</v>
      </c>
      <c r="R326" s="156"/>
      <c r="S326" s="156"/>
      <c r="T326" s="156"/>
      <c r="U326" s="215" t="s">
        <v>3647</v>
      </c>
    </row>
    <row r="327" spans="1:21" s="133" customFormat="1" ht="25.5" x14ac:dyDescent="0.2">
      <c r="A327" s="181"/>
      <c r="B327" s="173"/>
      <c r="C327" s="182"/>
      <c r="D327" s="183"/>
      <c r="E327" s="173"/>
      <c r="F327" s="173"/>
      <c r="G327" s="176"/>
      <c r="H327" s="173"/>
      <c r="I327" s="173"/>
      <c r="J327" s="173"/>
      <c r="K327" s="176"/>
      <c r="L327" s="173"/>
      <c r="M327" s="156">
        <v>180000423</v>
      </c>
      <c r="N327" s="174" t="s">
        <v>3648</v>
      </c>
      <c r="O327" s="156">
        <v>0.18</v>
      </c>
      <c r="P327" s="156">
        <v>1983</v>
      </c>
      <c r="Q327" s="157" t="s">
        <v>3649</v>
      </c>
      <c r="R327" s="156"/>
      <c r="S327" s="156"/>
      <c r="T327" s="156"/>
      <c r="U327" s="180"/>
    </row>
    <row r="328" spans="1:21" s="133" customFormat="1" ht="13.9" customHeight="1" x14ac:dyDescent="0.2">
      <c r="A328" s="169">
        <v>34</v>
      </c>
      <c r="B328" s="155">
        <v>180000360</v>
      </c>
      <c r="C328" s="197" t="s">
        <v>3650</v>
      </c>
      <c r="D328" s="198"/>
      <c r="E328" s="155">
        <v>0.53</v>
      </c>
      <c r="F328" s="155">
        <v>1970</v>
      </c>
      <c r="G328" s="158" t="s">
        <v>3570</v>
      </c>
      <c r="H328" s="155"/>
      <c r="I328" s="155"/>
      <c r="J328" s="155"/>
      <c r="K328" s="158" t="s">
        <v>322</v>
      </c>
      <c r="L328" s="159">
        <v>400</v>
      </c>
      <c r="M328" s="441"/>
      <c r="N328" s="167" t="s">
        <v>3651</v>
      </c>
      <c r="O328" s="156">
        <v>0.06</v>
      </c>
      <c r="P328" s="156">
        <v>1971</v>
      </c>
      <c r="Q328" s="157" t="s">
        <v>3652</v>
      </c>
      <c r="R328" s="156"/>
      <c r="S328" s="156"/>
      <c r="T328" s="156"/>
      <c r="U328" s="180"/>
    </row>
    <row r="329" spans="1:21" s="133" customFormat="1" ht="27.6" customHeight="1" x14ac:dyDescent="0.2">
      <c r="A329" s="162"/>
      <c r="B329" s="156">
        <v>180000360</v>
      </c>
      <c r="C329" s="157" t="s">
        <v>3653</v>
      </c>
      <c r="D329" s="157"/>
      <c r="E329" s="156">
        <v>0.39700000000000002</v>
      </c>
      <c r="F329" s="156">
        <v>1988</v>
      </c>
      <c r="G329" s="157" t="s">
        <v>3106</v>
      </c>
      <c r="H329" s="173"/>
      <c r="I329" s="173"/>
      <c r="J329" s="173"/>
      <c r="K329" s="176"/>
      <c r="L329" s="179"/>
      <c r="M329" s="173">
        <v>180000380</v>
      </c>
      <c r="N329" s="174" t="s">
        <v>3654</v>
      </c>
      <c r="O329" s="156">
        <v>0.1</v>
      </c>
      <c r="P329" s="156">
        <v>1971</v>
      </c>
      <c r="Q329" s="157" t="s">
        <v>221</v>
      </c>
      <c r="R329" s="156"/>
      <c r="S329" s="156"/>
      <c r="T329" s="156"/>
      <c r="U329" s="180"/>
    </row>
    <row r="330" spans="1:21" s="133" customFormat="1" x14ac:dyDescent="0.2">
      <c r="A330" s="181"/>
      <c r="B330" s="173"/>
      <c r="C330" s="182"/>
      <c r="D330" s="183"/>
      <c r="E330" s="173"/>
      <c r="F330" s="173"/>
      <c r="G330" s="176"/>
      <c r="H330" s="173"/>
      <c r="I330" s="173"/>
      <c r="J330" s="173"/>
      <c r="K330" s="176"/>
      <c r="L330" s="179"/>
      <c r="M330" s="304"/>
      <c r="N330" s="364" t="s">
        <v>3655</v>
      </c>
      <c r="O330" s="156">
        <v>0.16</v>
      </c>
      <c r="P330" s="156">
        <v>1971</v>
      </c>
      <c r="Q330" s="157" t="s">
        <v>55</v>
      </c>
      <c r="R330" s="156"/>
      <c r="S330" s="156"/>
      <c r="T330" s="156"/>
      <c r="U330" s="180"/>
    </row>
    <row r="331" spans="1:21" s="133" customFormat="1" x14ac:dyDescent="0.2">
      <c r="A331" s="181"/>
      <c r="B331" s="173"/>
      <c r="C331" s="182"/>
      <c r="D331" s="183"/>
      <c r="E331" s="173"/>
      <c r="F331" s="173"/>
      <c r="G331" s="176"/>
      <c r="H331" s="173"/>
      <c r="I331" s="173"/>
      <c r="J331" s="173"/>
      <c r="K331" s="176"/>
      <c r="L331" s="179"/>
      <c r="M331" s="304"/>
      <c r="N331" s="364" t="s">
        <v>3655</v>
      </c>
      <c r="O331" s="156">
        <v>0.16</v>
      </c>
      <c r="P331" s="156">
        <v>1971</v>
      </c>
      <c r="Q331" s="157" t="s">
        <v>55</v>
      </c>
      <c r="R331" s="156"/>
      <c r="S331" s="156"/>
      <c r="T331" s="156"/>
      <c r="U331" s="180"/>
    </row>
    <row r="332" spans="1:21" s="133" customFormat="1" x14ac:dyDescent="0.2">
      <c r="A332" s="181"/>
      <c r="B332" s="173"/>
      <c r="C332" s="182"/>
      <c r="D332" s="183"/>
      <c r="E332" s="173"/>
      <c r="F332" s="173"/>
      <c r="G332" s="176"/>
      <c r="H332" s="173"/>
      <c r="I332" s="173"/>
      <c r="J332" s="173"/>
      <c r="K332" s="176"/>
      <c r="L332" s="179"/>
      <c r="M332" s="304"/>
      <c r="N332" s="174" t="s">
        <v>3656</v>
      </c>
      <c r="O332" s="156">
        <v>0.23</v>
      </c>
      <c r="P332" s="156">
        <v>1971</v>
      </c>
      <c r="Q332" s="157" t="s">
        <v>480</v>
      </c>
      <c r="R332" s="156"/>
      <c r="S332" s="156"/>
      <c r="T332" s="156"/>
      <c r="U332" s="180"/>
    </row>
    <row r="333" spans="1:21" s="133" customFormat="1" x14ac:dyDescent="0.2">
      <c r="A333" s="181"/>
      <c r="B333" s="173"/>
      <c r="C333" s="182"/>
      <c r="D333" s="183"/>
      <c r="E333" s="173"/>
      <c r="F333" s="173"/>
      <c r="G333" s="176"/>
      <c r="H333" s="173"/>
      <c r="I333" s="173"/>
      <c r="J333" s="173"/>
      <c r="K333" s="176"/>
      <c r="L333" s="179"/>
      <c r="M333" s="304"/>
      <c r="N333" s="174" t="s">
        <v>3657</v>
      </c>
      <c r="O333" s="156">
        <v>0.14199999999999999</v>
      </c>
      <c r="P333" s="156">
        <v>1971</v>
      </c>
      <c r="Q333" s="157" t="s">
        <v>3557</v>
      </c>
      <c r="R333" s="156"/>
      <c r="S333" s="156"/>
      <c r="T333" s="156"/>
      <c r="U333" s="180"/>
    </row>
    <row r="334" spans="1:21" s="133" customFormat="1" x14ac:dyDescent="0.2">
      <c r="A334" s="181"/>
      <c r="B334" s="173"/>
      <c r="C334" s="182"/>
      <c r="D334" s="183"/>
      <c r="E334" s="173"/>
      <c r="F334" s="173"/>
      <c r="G334" s="176"/>
      <c r="H334" s="173"/>
      <c r="I334" s="173"/>
      <c r="J334" s="173"/>
      <c r="K334" s="176"/>
      <c r="L334" s="179"/>
      <c r="M334" s="304"/>
      <c r="N334" s="174" t="s">
        <v>3658</v>
      </c>
      <c r="O334" s="156">
        <v>0.15</v>
      </c>
      <c r="P334" s="156">
        <v>1976</v>
      </c>
      <c r="Q334" s="157" t="s">
        <v>247</v>
      </c>
      <c r="R334" s="156"/>
      <c r="S334" s="156"/>
      <c r="T334" s="156"/>
      <c r="U334" s="180"/>
    </row>
    <row r="335" spans="1:21" s="133" customFormat="1" x14ac:dyDescent="0.2">
      <c r="A335" s="181"/>
      <c r="B335" s="173"/>
      <c r="C335" s="182"/>
      <c r="D335" s="183"/>
      <c r="E335" s="173"/>
      <c r="F335" s="173"/>
      <c r="G335" s="176"/>
      <c r="H335" s="173"/>
      <c r="I335" s="173"/>
      <c r="J335" s="173"/>
      <c r="K335" s="176"/>
      <c r="L335" s="179"/>
      <c r="M335" s="304"/>
      <c r="N335" s="160" t="s">
        <v>3659</v>
      </c>
      <c r="O335" s="156">
        <v>7.4999999999999997E-2</v>
      </c>
      <c r="P335" s="156">
        <v>1985</v>
      </c>
      <c r="Q335" s="157" t="s">
        <v>3500</v>
      </c>
      <c r="R335" s="156"/>
      <c r="S335" s="156"/>
      <c r="T335" s="156"/>
      <c r="U335" s="180"/>
    </row>
    <row r="336" spans="1:21" s="133" customFormat="1" x14ac:dyDescent="0.2">
      <c r="A336" s="181"/>
      <c r="B336" s="173"/>
      <c r="C336" s="182"/>
      <c r="D336" s="183"/>
      <c r="E336" s="173"/>
      <c r="F336" s="173"/>
      <c r="G336" s="176"/>
      <c r="H336" s="173"/>
      <c r="I336" s="173"/>
      <c r="J336" s="173"/>
      <c r="K336" s="176"/>
      <c r="L336" s="179"/>
      <c r="M336" s="304"/>
      <c r="N336" s="357" t="s">
        <v>3660</v>
      </c>
      <c r="O336" s="267">
        <v>0.14000000000000001</v>
      </c>
      <c r="P336" s="156">
        <v>1971</v>
      </c>
      <c r="Q336" s="157" t="s">
        <v>450</v>
      </c>
      <c r="R336" s="156"/>
      <c r="S336" s="156"/>
      <c r="T336" s="156"/>
      <c r="U336" s="180"/>
    </row>
    <row r="337" spans="1:21" s="133" customFormat="1" x14ac:dyDescent="0.2">
      <c r="A337" s="181"/>
      <c r="B337" s="173"/>
      <c r="C337" s="182"/>
      <c r="D337" s="183"/>
      <c r="E337" s="173"/>
      <c r="F337" s="173"/>
      <c r="G337" s="176"/>
      <c r="H337" s="173"/>
      <c r="I337" s="173"/>
      <c r="J337" s="173"/>
      <c r="K337" s="176"/>
      <c r="L337" s="179"/>
      <c r="M337" s="304"/>
      <c r="N337" s="362"/>
      <c r="O337" s="267">
        <v>0.1</v>
      </c>
      <c r="P337" s="156">
        <v>1971</v>
      </c>
      <c r="Q337" s="157" t="s">
        <v>3557</v>
      </c>
      <c r="R337" s="156"/>
      <c r="S337" s="156"/>
      <c r="T337" s="156"/>
      <c r="U337" s="180"/>
    </row>
    <row r="338" spans="1:21" s="133" customFormat="1" x14ac:dyDescent="0.2">
      <c r="A338" s="181"/>
      <c r="B338" s="173"/>
      <c r="C338" s="182"/>
      <c r="D338" s="183"/>
      <c r="E338" s="173"/>
      <c r="F338" s="173"/>
      <c r="G338" s="176"/>
      <c r="H338" s="173"/>
      <c r="I338" s="173"/>
      <c r="J338" s="173"/>
      <c r="K338" s="176"/>
      <c r="L338" s="179"/>
      <c r="M338" s="304"/>
      <c r="N338" s="167" t="s">
        <v>3661</v>
      </c>
      <c r="O338" s="156">
        <v>0.1</v>
      </c>
      <c r="P338" s="156">
        <v>1971</v>
      </c>
      <c r="Q338" s="157" t="s">
        <v>450</v>
      </c>
      <c r="R338" s="156"/>
      <c r="S338" s="156"/>
      <c r="T338" s="156"/>
      <c r="U338" s="180"/>
    </row>
    <row r="339" spans="1:21" s="133" customFormat="1" ht="25.5" x14ac:dyDescent="0.2">
      <c r="A339" s="181"/>
      <c r="B339" s="173"/>
      <c r="C339" s="182"/>
      <c r="D339" s="183"/>
      <c r="E339" s="173"/>
      <c r="F339" s="173"/>
      <c r="G339" s="176"/>
      <c r="H339" s="173"/>
      <c r="I339" s="173"/>
      <c r="J339" s="173"/>
      <c r="K339" s="176"/>
      <c r="L339" s="179"/>
      <c r="M339" s="304"/>
      <c r="N339" s="174" t="s">
        <v>3662</v>
      </c>
      <c r="O339" s="156">
        <v>0.108</v>
      </c>
      <c r="P339" s="156">
        <v>1971</v>
      </c>
      <c r="Q339" s="157" t="s">
        <v>480</v>
      </c>
      <c r="R339" s="156"/>
      <c r="S339" s="156"/>
      <c r="T339" s="156"/>
      <c r="U339" s="180"/>
    </row>
    <row r="340" spans="1:21" s="133" customFormat="1" ht="19.899999999999999" customHeight="1" x14ac:dyDescent="0.2">
      <c r="A340" s="181"/>
      <c r="B340" s="173"/>
      <c r="C340" s="182"/>
      <c r="D340" s="183"/>
      <c r="E340" s="173"/>
      <c r="F340" s="173"/>
      <c r="G340" s="176"/>
      <c r="H340" s="173"/>
      <c r="I340" s="173"/>
      <c r="J340" s="173"/>
      <c r="K340" s="176"/>
      <c r="L340" s="179"/>
      <c r="M340" s="304"/>
      <c r="N340" s="174" t="s">
        <v>3663</v>
      </c>
      <c r="O340" s="156">
        <v>4.4999999999999998E-2</v>
      </c>
      <c r="P340" s="156">
        <v>1971</v>
      </c>
      <c r="Q340" s="157" t="s">
        <v>480</v>
      </c>
      <c r="R340" s="156"/>
      <c r="S340" s="156"/>
      <c r="T340" s="156"/>
      <c r="U340" s="180"/>
    </row>
    <row r="341" spans="1:21" s="133" customFormat="1" x14ac:dyDescent="0.2">
      <c r="A341" s="181"/>
      <c r="B341" s="173"/>
      <c r="C341" s="182"/>
      <c r="D341" s="183"/>
      <c r="E341" s="173"/>
      <c r="F341" s="173"/>
      <c r="G341" s="176"/>
      <c r="H341" s="173"/>
      <c r="I341" s="173"/>
      <c r="J341" s="173"/>
      <c r="K341" s="176"/>
      <c r="L341" s="179"/>
      <c r="M341" s="304"/>
      <c r="N341" s="174" t="s">
        <v>3664</v>
      </c>
      <c r="O341" s="156">
        <v>0.03</v>
      </c>
      <c r="P341" s="156">
        <v>1971</v>
      </c>
      <c r="Q341" s="157" t="s">
        <v>480</v>
      </c>
      <c r="R341" s="156"/>
      <c r="S341" s="156"/>
      <c r="T341" s="156"/>
      <c r="U341" s="180"/>
    </row>
    <row r="342" spans="1:21" s="133" customFormat="1" ht="16.899999999999999" customHeight="1" x14ac:dyDescent="0.2">
      <c r="A342" s="181"/>
      <c r="B342" s="173"/>
      <c r="C342" s="182"/>
      <c r="D342" s="183"/>
      <c r="E342" s="173"/>
      <c r="F342" s="173"/>
      <c r="G342" s="176"/>
      <c r="H342" s="173"/>
      <c r="I342" s="173"/>
      <c r="J342" s="173"/>
      <c r="K342" s="176"/>
      <c r="L342" s="179"/>
      <c r="M342" s="304"/>
      <c r="N342" s="174" t="s">
        <v>3665</v>
      </c>
      <c r="O342" s="156">
        <v>0.06</v>
      </c>
      <c r="P342" s="156">
        <v>1971</v>
      </c>
      <c r="Q342" s="157" t="s">
        <v>480</v>
      </c>
      <c r="R342" s="156"/>
      <c r="S342" s="156"/>
      <c r="T342" s="156"/>
      <c r="U342" s="180"/>
    </row>
    <row r="343" spans="1:21" s="133" customFormat="1" ht="15" customHeight="1" x14ac:dyDescent="0.2">
      <c r="A343" s="181"/>
      <c r="B343" s="173"/>
      <c r="C343" s="182"/>
      <c r="D343" s="183"/>
      <c r="E343" s="173"/>
      <c r="F343" s="173"/>
      <c r="G343" s="176"/>
      <c r="H343" s="173"/>
      <c r="I343" s="173"/>
      <c r="J343" s="173"/>
      <c r="K343" s="176"/>
      <c r="L343" s="179"/>
      <c r="M343" s="304"/>
      <c r="N343" s="174" t="s">
        <v>3666</v>
      </c>
      <c r="O343" s="156">
        <v>0.2</v>
      </c>
      <c r="P343" s="156">
        <v>1960</v>
      </c>
      <c r="Q343" s="157" t="s">
        <v>290</v>
      </c>
      <c r="R343" s="156"/>
      <c r="S343" s="156"/>
      <c r="T343" s="156"/>
      <c r="U343" s="180"/>
    </row>
    <row r="344" spans="1:21" s="133" customFormat="1" ht="25.5" x14ac:dyDescent="0.2">
      <c r="A344" s="181"/>
      <c r="B344" s="173"/>
      <c r="C344" s="182"/>
      <c r="D344" s="183"/>
      <c r="E344" s="173"/>
      <c r="F344" s="173"/>
      <c r="G344" s="176"/>
      <c r="H344" s="173"/>
      <c r="I344" s="173"/>
      <c r="J344" s="173"/>
      <c r="K344" s="176"/>
      <c r="L344" s="179"/>
      <c r="M344" s="304"/>
      <c r="N344" s="174" t="s">
        <v>3667</v>
      </c>
      <c r="O344" s="156">
        <v>0.11</v>
      </c>
      <c r="P344" s="156">
        <v>1971</v>
      </c>
      <c r="Q344" s="157" t="s">
        <v>221</v>
      </c>
      <c r="R344" s="156"/>
      <c r="S344" s="156"/>
      <c r="T344" s="156"/>
      <c r="U344" s="180"/>
    </row>
    <row r="345" spans="1:21" s="133" customFormat="1" x14ac:dyDescent="0.2">
      <c r="A345" s="181"/>
      <c r="B345" s="173"/>
      <c r="C345" s="182"/>
      <c r="D345" s="183"/>
      <c r="E345" s="173"/>
      <c r="F345" s="173"/>
      <c r="G345" s="176"/>
      <c r="H345" s="173"/>
      <c r="I345" s="173"/>
      <c r="J345" s="173"/>
      <c r="K345" s="176"/>
      <c r="L345" s="179"/>
      <c r="M345" s="304"/>
      <c r="N345" s="174" t="s">
        <v>3668</v>
      </c>
      <c r="O345" s="156">
        <v>0.09</v>
      </c>
      <c r="P345" s="156">
        <v>1971</v>
      </c>
      <c r="Q345" s="157" t="s">
        <v>221</v>
      </c>
      <c r="R345" s="156"/>
      <c r="S345" s="156"/>
      <c r="T345" s="156"/>
      <c r="U345" s="180"/>
    </row>
    <row r="346" spans="1:21" s="133" customFormat="1" ht="25.5" x14ac:dyDescent="0.2">
      <c r="A346" s="181"/>
      <c r="B346" s="173"/>
      <c r="C346" s="182"/>
      <c r="D346" s="183"/>
      <c r="E346" s="173"/>
      <c r="F346" s="173"/>
      <c r="G346" s="176"/>
      <c r="H346" s="173"/>
      <c r="I346" s="173"/>
      <c r="J346" s="173"/>
      <c r="K346" s="176"/>
      <c r="L346" s="179"/>
      <c r="M346" s="304"/>
      <c r="N346" s="174" t="s">
        <v>3669</v>
      </c>
      <c r="O346" s="156">
        <v>0.06</v>
      </c>
      <c r="P346" s="156">
        <v>1971</v>
      </c>
      <c r="Q346" s="157" t="s">
        <v>221</v>
      </c>
      <c r="R346" s="156"/>
      <c r="S346" s="156"/>
      <c r="T346" s="156"/>
      <c r="U346" s="180"/>
    </row>
    <row r="347" spans="1:21" s="133" customFormat="1" ht="25.5" x14ac:dyDescent="0.2">
      <c r="A347" s="181"/>
      <c r="B347" s="173"/>
      <c r="C347" s="182"/>
      <c r="D347" s="183"/>
      <c r="E347" s="173"/>
      <c r="F347" s="173"/>
      <c r="G347" s="176"/>
      <c r="H347" s="173"/>
      <c r="I347" s="173"/>
      <c r="J347" s="173"/>
      <c r="K347" s="176"/>
      <c r="L347" s="179"/>
      <c r="M347" s="304"/>
      <c r="N347" s="174" t="s">
        <v>3670</v>
      </c>
      <c r="O347" s="156">
        <v>0.2</v>
      </c>
      <c r="P347" s="156">
        <v>1970</v>
      </c>
      <c r="Q347" s="157" t="s">
        <v>3557</v>
      </c>
      <c r="R347" s="156"/>
      <c r="S347" s="156"/>
      <c r="T347" s="156"/>
      <c r="U347" s="180"/>
    </row>
    <row r="348" spans="1:21" s="133" customFormat="1" x14ac:dyDescent="0.2">
      <c r="A348" s="181"/>
      <c r="B348" s="173"/>
      <c r="C348" s="182"/>
      <c r="D348" s="183"/>
      <c r="E348" s="173"/>
      <c r="F348" s="173"/>
      <c r="G348" s="176"/>
      <c r="H348" s="173"/>
      <c r="I348" s="173"/>
      <c r="J348" s="173"/>
      <c r="K348" s="176"/>
      <c r="L348" s="179"/>
      <c r="M348" s="304"/>
      <c r="N348" s="174" t="s">
        <v>3671</v>
      </c>
      <c r="O348" s="156">
        <v>0.12</v>
      </c>
      <c r="P348" s="156">
        <v>1976</v>
      </c>
      <c r="Q348" s="157" t="s">
        <v>247</v>
      </c>
      <c r="R348" s="156"/>
      <c r="S348" s="156"/>
      <c r="T348" s="156"/>
      <c r="U348" s="180"/>
    </row>
    <row r="349" spans="1:21" s="133" customFormat="1" ht="25.5" x14ac:dyDescent="0.2">
      <c r="A349" s="181"/>
      <c r="B349" s="173"/>
      <c r="C349" s="182"/>
      <c r="D349" s="183"/>
      <c r="E349" s="173"/>
      <c r="F349" s="173"/>
      <c r="G349" s="176"/>
      <c r="H349" s="173"/>
      <c r="I349" s="173"/>
      <c r="J349" s="173"/>
      <c r="K349" s="176"/>
      <c r="L349" s="179"/>
      <c r="M349" s="304"/>
      <c r="N349" s="174" t="s">
        <v>3672</v>
      </c>
      <c r="O349" s="156">
        <v>0.15</v>
      </c>
      <c r="P349" s="156">
        <v>1976</v>
      </c>
      <c r="Q349" s="157" t="s">
        <v>247</v>
      </c>
      <c r="R349" s="156"/>
      <c r="S349" s="156"/>
      <c r="T349" s="156"/>
      <c r="U349" s="180"/>
    </row>
    <row r="350" spans="1:21" s="133" customFormat="1" x14ac:dyDescent="0.2">
      <c r="A350" s="181"/>
      <c r="B350" s="173"/>
      <c r="C350" s="182"/>
      <c r="D350" s="183"/>
      <c r="E350" s="173"/>
      <c r="F350" s="173"/>
      <c r="G350" s="176"/>
      <c r="H350" s="173"/>
      <c r="I350" s="173"/>
      <c r="J350" s="173"/>
      <c r="K350" s="176"/>
      <c r="L350" s="179"/>
      <c r="M350" s="304"/>
      <c r="N350" s="174" t="s">
        <v>3673</v>
      </c>
      <c r="O350" s="156">
        <v>7.0999999999999994E-2</v>
      </c>
      <c r="P350" s="156">
        <v>1971</v>
      </c>
      <c r="Q350" s="157" t="s">
        <v>38</v>
      </c>
      <c r="R350" s="156"/>
      <c r="S350" s="156"/>
      <c r="T350" s="156"/>
      <c r="U350" s="180"/>
    </row>
    <row r="351" spans="1:21" s="133" customFormat="1" ht="25.5" x14ac:dyDescent="0.2">
      <c r="A351" s="181"/>
      <c r="B351" s="173"/>
      <c r="C351" s="182"/>
      <c r="D351" s="183"/>
      <c r="E351" s="173"/>
      <c r="F351" s="173"/>
      <c r="G351" s="176"/>
      <c r="H351" s="173"/>
      <c r="I351" s="173"/>
      <c r="J351" s="173"/>
      <c r="K351" s="176"/>
      <c r="L351" s="179"/>
      <c r="M351" s="304"/>
      <c r="N351" s="174" t="s">
        <v>3674</v>
      </c>
      <c r="O351" s="156">
        <v>5.3999999999999999E-2</v>
      </c>
      <c r="P351" s="156">
        <v>1971</v>
      </c>
      <c r="Q351" s="157" t="s">
        <v>38</v>
      </c>
      <c r="R351" s="156"/>
      <c r="S351" s="156"/>
      <c r="T351" s="156"/>
      <c r="U351" s="180"/>
    </row>
    <row r="352" spans="1:21" s="133" customFormat="1" ht="25.5" x14ac:dyDescent="0.2">
      <c r="A352" s="181"/>
      <c r="B352" s="173"/>
      <c r="C352" s="182"/>
      <c r="D352" s="183"/>
      <c r="E352" s="173"/>
      <c r="F352" s="173"/>
      <c r="G352" s="176"/>
      <c r="H352" s="173"/>
      <c r="I352" s="173"/>
      <c r="J352" s="173"/>
      <c r="K352" s="176"/>
      <c r="L352" s="179"/>
      <c r="M352" s="304"/>
      <c r="N352" s="174" t="s">
        <v>3675</v>
      </c>
      <c r="O352" s="156">
        <v>0.09</v>
      </c>
      <c r="P352" s="156">
        <v>1971</v>
      </c>
      <c r="Q352" s="157" t="s">
        <v>450</v>
      </c>
      <c r="R352" s="156"/>
      <c r="S352" s="156"/>
      <c r="T352" s="156"/>
      <c r="U352" s="180"/>
    </row>
    <row r="353" spans="1:21" s="133" customFormat="1" ht="25.5" x14ac:dyDescent="0.2">
      <c r="A353" s="181"/>
      <c r="B353" s="173"/>
      <c r="C353" s="182"/>
      <c r="D353" s="183"/>
      <c r="E353" s="173"/>
      <c r="F353" s="173"/>
      <c r="G353" s="176"/>
      <c r="H353" s="173"/>
      <c r="I353" s="173"/>
      <c r="J353" s="173"/>
      <c r="K353" s="176"/>
      <c r="L353" s="179"/>
      <c r="M353" s="304"/>
      <c r="N353" s="174" t="s">
        <v>3676</v>
      </c>
      <c r="O353" s="156">
        <v>0.09</v>
      </c>
      <c r="P353" s="156">
        <v>1971</v>
      </c>
      <c r="Q353" s="157" t="s">
        <v>480</v>
      </c>
      <c r="R353" s="156"/>
      <c r="S353" s="156"/>
      <c r="T353" s="156"/>
      <c r="U353" s="180"/>
    </row>
    <row r="354" spans="1:21" s="133" customFormat="1" x14ac:dyDescent="0.2">
      <c r="A354" s="181"/>
      <c r="B354" s="173"/>
      <c r="C354" s="182"/>
      <c r="D354" s="183"/>
      <c r="E354" s="173"/>
      <c r="F354" s="173"/>
      <c r="G354" s="176"/>
      <c r="H354" s="173"/>
      <c r="I354" s="173"/>
      <c r="J354" s="173"/>
      <c r="K354" s="176"/>
      <c r="L354" s="179"/>
      <c r="M354" s="304"/>
      <c r="N354" s="174" t="s">
        <v>3677</v>
      </c>
      <c r="O354" s="156">
        <v>0.04</v>
      </c>
      <c r="P354" s="156">
        <v>1970</v>
      </c>
      <c r="Q354" s="157" t="s">
        <v>55</v>
      </c>
      <c r="R354" s="156"/>
      <c r="S354" s="156"/>
      <c r="T354" s="156"/>
      <c r="U354" s="180"/>
    </row>
    <row r="355" spans="1:21" s="133" customFormat="1" x14ac:dyDescent="0.2">
      <c r="A355" s="181"/>
      <c r="B355" s="173"/>
      <c r="C355" s="182"/>
      <c r="D355" s="183"/>
      <c r="E355" s="173"/>
      <c r="F355" s="173"/>
      <c r="G355" s="176"/>
      <c r="H355" s="173"/>
      <c r="I355" s="173"/>
      <c r="J355" s="173"/>
      <c r="K355" s="176"/>
      <c r="L355" s="179"/>
      <c r="M355" s="304"/>
      <c r="N355" s="174" t="s">
        <v>3677</v>
      </c>
      <c r="O355" s="156">
        <v>0.04</v>
      </c>
      <c r="P355" s="156">
        <v>1970</v>
      </c>
      <c r="Q355" s="157" t="s">
        <v>55</v>
      </c>
      <c r="R355" s="156"/>
      <c r="S355" s="156"/>
      <c r="T355" s="156"/>
      <c r="U355" s="180"/>
    </row>
    <row r="356" spans="1:21" s="133" customFormat="1" ht="25.5" x14ac:dyDescent="0.2">
      <c r="A356" s="181"/>
      <c r="B356" s="173"/>
      <c r="C356" s="182"/>
      <c r="D356" s="183"/>
      <c r="E356" s="173"/>
      <c r="F356" s="173"/>
      <c r="G356" s="176"/>
      <c r="H356" s="173"/>
      <c r="I356" s="173"/>
      <c r="J356" s="173"/>
      <c r="K356" s="176"/>
      <c r="L356" s="179"/>
      <c r="M356" s="304"/>
      <c r="N356" s="174" t="s">
        <v>3678</v>
      </c>
      <c r="O356" s="156">
        <v>8.5000000000000006E-2</v>
      </c>
      <c r="P356" s="156">
        <v>1970</v>
      </c>
      <c r="Q356" s="157" t="s">
        <v>55</v>
      </c>
      <c r="R356" s="156"/>
      <c r="S356" s="156"/>
      <c r="T356" s="156"/>
      <c r="U356" s="180"/>
    </row>
    <row r="357" spans="1:21" s="133" customFormat="1" ht="25.5" x14ac:dyDescent="0.2">
      <c r="A357" s="181"/>
      <c r="B357" s="173"/>
      <c r="C357" s="182"/>
      <c r="D357" s="183"/>
      <c r="E357" s="173"/>
      <c r="F357" s="173"/>
      <c r="G357" s="176"/>
      <c r="H357" s="173"/>
      <c r="I357" s="173"/>
      <c r="J357" s="173"/>
      <c r="K357" s="176"/>
      <c r="L357" s="179"/>
      <c r="M357" s="163"/>
      <c r="N357" s="174" t="s">
        <v>3678</v>
      </c>
      <c r="O357" s="156">
        <v>8.5000000000000006E-2</v>
      </c>
      <c r="P357" s="156">
        <v>1970</v>
      </c>
      <c r="Q357" s="157" t="s">
        <v>55</v>
      </c>
      <c r="R357" s="156"/>
      <c r="S357" s="156"/>
      <c r="T357" s="156"/>
      <c r="U357" s="180"/>
    </row>
    <row r="358" spans="1:21" s="133" customFormat="1" ht="38.25" x14ac:dyDescent="0.2">
      <c r="A358" s="181"/>
      <c r="B358" s="173"/>
      <c r="C358" s="182"/>
      <c r="D358" s="183"/>
      <c r="E358" s="173"/>
      <c r="F358" s="173"/>
      <c r="G358" s="176"/>
      <c r="H358" s="173"/>
      <c r="I358" s="173"/>
      <c r="J358" s="173"/>
      <c r="K358" s="176"/>
      <c r="L358" s="179"/>
      <c r="M358" s="155"/>
      <c r="N358" s="174" t="s">
        <v>3679</v>
      </c>
      <c r="O358" s="156">
        <v>0.21099999999999999</v>
      </c>
      <c r="P358" s="156">
        <v>2016</v>
      </c>
      <c r="Q358" s="157" t="s">
        <v>3680</v>
      </c>
      <c r="R358" s="156"/>
      <c r="S358" s="156"/>
      <c r="T358" s="156"/>
      <c r="U358" s="215" t="s">
        <v>3681</v>
      </c>
    </row>
    <row r="359" spans="1:21" s="133" customFormat="1" ht="42.6" customHeight="1" x14ac:dyDescent="0.2">
      <c r="A359" s="181"/>
      <c r="B359" s="173"/>
      <c r="C359" s="182"/>
      <c r="D359" s="183"/>
      <c r="E359" s="173"/>
      <c r="F359" s="173"/>
      <c r="G359" s="176"/>
      <c r="H359" s="173"/>
      <c r="I359" s="173"/>
      <c r="J359" s="173"/>
      <c r="K359" s="176"/>
      <c r="L359" s="179"/>
      <c r="M359" s="164">
        <v>180000533</v>
      </c>
      <c r="N359" s="174" t="s">
        <v>3682</v>
      </c>
      <c r="O359" s="156">
        <v>4.9000000000000002E-2</v>
      </c>
      <c r="P359" s="156">
        <v>2013</v>
      </c>
      <c r="Q359" s="157" t="s">
        <v>3464</v>
      </c>
      <c r="R359" s="156">
        <v>2</v>
      </c>
      <c r="S359" s="156"/>
      <c r="T359" s="156">
        <v>2</v>
      </c>
      <c r="U359" s="215" t="s">
        <v>3683</v>
      </c>
    </row>
    <row r="360" spans="1:21" s="133" customFormat="1" ht="28.15" customHeight="1" x14ac:dyDescent="0.2">
      <c r="A360" s="169">
        <v>35</v>
      </c>
      <c r="B360" s="155">
        <v>180000360</v>
      </c>
      <c r="C360" s="197" t="s">
        <v>3684</v>
      </c>
      <c r="D360" s="198"/>
      <c r="E360" s="155">
        <v>0.4</v>
      </c>
      <c r="F360" s="155">
        <v>1970</v>
      </c>
      <c r="G360" s="158" t="s">
        <v>3570</v>
      </c>
      <c r="H360" s="155"/>
      <c r="I360" s="155"/>
      <c r="J360" s="155"/>
      <c r="K360" s="158" t="s">
        <v>3685</v>
      </c>
      <c r="L360" s="155">
        <v>400</v>
      </c>
      <c r="M360" s="155">
        <v>180000365</v>
      </c>
      <c r="N360" s="174" t="s">
        <v>3686</v>
      </c>
      <c r="O360" s="156">
        <v>0.12</v>
      </c>
      <c r="P360" s="156">
        <v>1975</v>
      </c>
      <c r="Q360" s="157" t="s">
        <v>3687</v>
      </c>
      <c r="R360" s="156"/>
      <c r="S360" s="156"/>
      <c r="T360" s="156"/>
      <c r="U360" s="180"/>
    </row>
    <row r="361" spans="1:21" s="133" customFormat="1" x14ac:dyDescent="0.2">
      <c r="A361" s="162"/>
      <c r="B361" s="155">
        <v>180000360</v>
      </c>
      <c r="C361" s="157" t="s">
        <v>3688</v>
      </c>
      <c r="D361" s="157"/>
      <c r="E361" s="156">
        <v>0.35</v>
      </c>
      <c r="F361" s="156">
        <v>1986</v>
      </c>
      <c r="G361" s="157" t="s">
        <v>3570</v>
      </c>
      <c r="H361" s="173"/>
      <c r="I361" s="173"/>
      <c r="J361" s="173"/>
      <c r="K361" s="176" t="s">
        <v>3573</v>
      </c>
      <c r="L361" s="173"/>
      <c r="M361" s="249"/>
      <c r="N361" s="174" t="s">
        <v>3689</v>
      </c>
      <c r="O361" s="156">
        <v>3.5000000000000003E-2</v>
      </c>
      <c r="P361" s="156">
        <v>1975</v>
      </c>
      <c r="Q361" s="157" t="s">
        <v>221</v>
      </c>
      <c r="R361" s="156"/>
      <c r="S361" s="156"/>
      <c r="T361" s="156"/>
      <c r="U361" s="180"/>
    </row>
    <row r="362" spans="1:21" s="133" customFormat="1" x14ac:dyDescent="0.2">
      <c r="A362" s="162"/>
      <c r="B362" s="156">
        <v>180000360</v>
      </c>
      <c r="C362" s="157" t="s">
        <v>3690</v>
      </c>
      <c r="D362" s="157"/>
      <c r="E362" s="156">
        <v>0.26</v>
      </c>
      <c r="F362" s="156">
        <v>1970</v>
      </c>
      <c r="G362" s="157" t="s">
        <v>3570</v>
      </c>
      <c r="H362" s="173"/>
      <c r="I362" s="173"/>
      <c r="J362" s="173"/>
      <c r="K362" s="176"/>
      <c r="L362" s="173"/>
      <c r="M362" s="249"/>
      <c r="N362" s="174" t="s">
        <v>3691</v>
      </c>
      <c r="O362" s="156">
        <v>0.124</v>
      </c>
      <c r="P362" s="156">
        <v>1974</v>
      </c>
      <c r="Q362" s="157" t="s">
        <v>480</v>
      </c>
      <c r="R362" s="156"/>
      <c r="S362" s="156"/>
      <c r="T362" s="156"/>
      <c r="U362" s="180"/>
    </row>
    <row r="363" spans="1:21" s="133" customFormat="1" x14ac:dyDescent="0.2">
      <c r="A363" s="181"/>
      <c r="B363" s="176"/>
      <c r="C363" s="182"/>
      <c r="D363" s="183"/>
      <c r="E363" s="176"/>
      <c r="F363" s="176"/>
      <c r="G363" s="187"/>
      <c r="H363" s="173"/>
      <c r="I363" s="173"/>
      <c r="J363" s="173"/>
      <c r="K363" s="176"/>
      <c r="L363" s="173"/>
      <c r="M363" s="249"/>
      <c r="N363" s="174" t="s">
        <v>3659</v>
      </c>
      <c r="O363" s="156">
        <v>0.17</v>
      </c>
      <c r="P363" s="156">
        <v>1985</v>
      </c>
      <c r="Q363" s="157" t="s">
        <v>3500</v>
      </c>
      <c r="R363" s="156"/>
      <c r="S363" s="156"/>
      <c r="T363" s="156"/>
      <c r="U363" s="180"/>
    </row>
    <row r="364" spans="1:21" s="133" customFormat="1" ht="25.5" x14ac:dyDescent="0.2">
      <c r="A364" s="181"/>
      <c r="B364" s="176"/>
      <c r="C364" s="182"/>
      <c r="D364" s="183"/>
      <c r="E364" s="176"/>
      <c r="F364" s="176"/>
      <c r="G364" s="187"/>
      <c r="H364" s="173"/>
      <c r="I364" s="173"/>
      <c r="J364" s="173"/>
      <c r="K364" s="176"/>
      <c r="L364" s="173"/>
      <c r="M364" s="249"/>
      <c r="N364" s="174" t="s">
        <v>3692</v>
      </c>
      <c r="O364" s="156">
        <v>0.08</v>
      </c>
      <c r="P364" s="156">
        <v>1974</v>
      </c>
      <c r="Q364" s="157" t="s">
        <v>3557</v>
      </c>
      <c r="R364" s="156"/>
      <c r="S364" s="156"/>
      <c r="T364" s="156"/>
      <c r="U364" s="180"/>
    </row>
    <row r="365" spans="1:21" s="133" customFormat="1" ht="25.5" x14ac:dyDescent="0.2">
      <c r="A365" s="181"/>
      <c r="B365" s="173"/>
      <c r="C365" s="182"/>
      <c r="D365" s="183"/>
      <c r="E365" s="173"/>
      <c r="F365" s="173"/>
      <c r="G365" s="183"/>
      <c r="H365" s="173"/>
      <c r="I365" s="173"/>
      <c r="J365" s="173"/>
      <c r="K365" s="176"/>
      <c r="L365" s="173"/>
      <c r="M365" s="249"/>
      <c r="N365" s="174" t="s">
        <v>3693</v>
      </c>
      <c r="O365" s="156">
        <v>8.7999999999999995E-2</v>
      </c>
      <c r="P365" s="156">
        <v>1974</v>
      </c>
      <c r="Q365" s="157" t="s">
        <v>425</v>
      </c>
      <c r="R365" s="156"/>
      <c r="S365" s="156"/>
      <c r="T365" s="156"/>
      <c r="U365" s="180"/>
    </row>
    <row r="366" spans="1:21" s="133" customFormat="1" ht="12.75" customHeight="1" x14ac:dyDescent="0.2">
      <c r="A366" s="181"/>
      <c r="B366" s="173"/>
      <c r="C366" s="182"/>
      <c r="D366" s="183"/>
      <c r="E366" s="173"/>
      <c r="F366" s="173"/>
      <c r="G366" s="183"/>
      <c r="H366" s="173"/>
      <c r="I366" s="173"/>
      <c r="J366" s="173"/>
      <c r="K366" s="176"/>
      <c r="L366" s="173"/>
      <c r="M366" s="249"/>
      <c r="N366" s="174" t="s">
        <v>3694</v>
      </c>
      <c r="O366" s="156">
        <v>0.06</v>
      </c>
      <c r="P366" s="156">
        <v>1975</v>
      </c>
      <c r="Q366" s="157" t="s">
        <v>221</v>
      </c>
      <c r="R366" s="156"/>
      <c r="S366" s="156"/>
      <c r="T366" s="156"/>
      <c r="U366" s="180"/>
    </row>
    <row r="367" spans="1:21" s="133" customFormat="1" ht="12.75" customHeight="1" x14ac:dyDescent="0.2">
      <c r="A367" s="181"/>
      <c r="B367" s="173"/>
      <c r="C367" s="182"/>
      <c r="D367" s="183"/>
      <c r="E367" s="173"/>
      <c r="F367" s="173"/>
      <c r="G367" s="183"/>
      <c r="H367" s="173"/>
      <c r="I367" s="173"/>
      <c r="J367" s="173"/>
      <c r="K367" s="176"/>
      <c r="L367" s="173"/>
      <c r="M367" s="249"/>
      <c r="N367" s="174" t="s">
        <v>3695</v>
      </c>
      <c r="O367" s="156">
        <v>4.4999999999999998E-2</v>
      </c>
      <c r="P367" s="156">
        <v>1975</v>
      </c>
      <c r="Q367" s="157" t="s">
        <v>221</v>
      </c>
      <c r="R367" s="156"/>
      <c r="S367" s="156"/>
      <c r="T367" s="156"/>
      <c r="U367" s="180"/>
    </row>
    <row r="368" spans="1:21" s="133" customFormat="1" ht="25.5" x14ac:dyDescent="0.2">
      <c r="A368" s="181"/>
      <c r="B368" s="173"/>
      <c r="C368" s="182"/>
      <c r="D368" s="183"/>
      <c r="E368" s="173"/>
      <c r="F368" s="173"/>
      <c r="G368" s="183"/>
      <c r="H368" s="173"/>
      <c r="I368" s="173"/>
      <c r="J368" s="173"/>
      <c r="K368" s="176"/>
      <c r="L368" s="173"/>
      <c r="M368" s="249"/>
      <c r="N368" s="174" t="s">
        <v>3696</v>
      </c>
      <c r="O368" s="156">
        <v>0.1</v>
      </c>
      <c r="P368" s="156">
        <v>1975</v>
      </c>
      <c r="Q368" s="157" t="s">
        <v>221</v>
      </c>
      <c r="R368" s="156"/>
      <c r="S368" s="156"/>
      <c r="T368" s="156"/>
      <c r="U368" s="180"/>
    </row>
    <row r="369" spans="1:21" s="133" customFormat="1" x14ac:dyDescent="0.2">
      <c r="A369" s="181"/>
      <c r="B369" s="173"/>
      <c r="C369" s="182"/>
      <c r="D369" s="183"/>
      <c r="E369" s="173"/>
      <c r="F369" s="173"/>
      <c r="G369" s="183"/>
      <c r="H369" s="173"/>
      <c r="I369" s="173"/>
      <c r="J369" s="173"/>
      <c r="K369" s="176"/>
      <c r="L369" s="173"/>
      <c r="M369" s="249"/>
      <c r="N369" s="174" t="s">
        <v>3697</v>
      </c>
      <c r="O369" s="156">
        <v>0.1</v>
      </c>
      <c r="P369" s="156">
        <v>1975</v>
      </c>
      <c r="Q369" s="157" t="s">
        <v>3557</v>
      </c>
      <c r="R369" s="156"/>
      <c r="S369" s="156"/>
      <c r="T369" s="156"/>
      <c r="U369" s="180"/>
    </row>
    <row r="370" spans="1:21" s="133" customFormat="1" x14ac:dyDescent="0.2">
      <c r="A370" s="181"/>
      <c r="B370" s="173"/>
      <c r="C370" s="182"/>
      <c r="D370" s="183"/>
      <c r="E370" s="173"/>
      <c r="F370" s="173"/>
      <c r="G370" s="183"/>
      <c r="H370" s="173"/>
      <c r="I370" s="173"/>
      <c r="J370" s="173"/>
      <c r="K370" s="176"/>
      <c r="L370" s="173"/>
      <c r="M370" s="249"/>
      <c r="N370" s="160" t="s">
        <v>3698</v>
      </c>
      <c r="O370" s="156">
        <v>0.08</v>
      </c>
      <c r="P370" s="156">
        <v>2000</v>
      </c>
      <c r="Q370" s="157" t="s">
        <v>289</v>
      </c>
      <c r="R370" s="156"/>
      <c r="S370" s="156"/>
      <c r="T370" s="156"/>
      <c r="U370" s="180"/>
    </row>
    <row r="371" spans="1:21" s="133" customFormat="1" ht="25.5" x14ac:dyDescent="0.2">
      <c r="A371" s="181"/>
      <c r="B371" s="173"/>
      <c r="C371" s="182"/>
      <c r="D371" s="183"/>
      <c r="E371" s="173"/>
      <c r="F371" s="173"/>
      <c r="G371" s="183"/>
      <c r="H371" s="173"/>
      <c r="I371" s="173"/>
      <c r="J371" s="173"/>
      <c r="K371" s="176"/>
      <c r="L371" s="173"/>
      <c r="M371" s="249"/>
      <c r="N371" s="357" t="s">
        <v>3699</v>
      </c>
      <c r="O371" s="267">
        <v>4.4999999999999998E-2</v>
      </c>
      <c r="P371" s="156">
        <v>1977</v>
      </c>
      <c r="Q371" s="157" t="s">
        <v>3700</v>
      </c>
      <c r="R371" s="156"/>
      <c r="S371" s="156"/>
      <c r="T371" s="156"/>
      <c r="U371" s="180"/>
    </row>
    <row r="372" spans="1:21" s="133" customFormat="1" ht="13.5" thickBot="1" x14ac:dyDescent="0.25">
      <c r="A372" s="201"/>
      <c r="B372" s="202"/>
      <c r="C372" s="203"/>
      <c r="D372" s="204"/>
      <c r="E372" s="202"/>
      <c r="F372" s="202"/>
      <c r="G372" s="204"/>
      <c r="H372" s="202"/>
      <c r="I372" s="202"/>
      <c r="J372" s="202"/>
      <c r="K372" s="206"/>
      <c r="L372" s="202"/>
      <c r="M372" s="442"/>
      <c r="N372" s="664"/>
      <c r="O372" s="443">
        <v>4.4999999999999998E-2</v>
      </c>
      <c r="P372" s="188">
        <v>1977</v>
      </c>
      <c r="Q372" s="190" t="s">
        <v>3701</v>
      </c>
      <c r="R372" s="188"/>
      <c r="S372" s="188"/>
      <c r="T372" s="188"/>
      <c r="U372" s="191"/>
    </row>
    <row r="373" spans="1:21" s="133" customFormat="1" ht="24" customHeight="1" x14ac:dyDescent="0.25">
      <c r="A373" s="444"/>
      <c r="B373" s="292"/>
      <c r="C373" s="445" t="s">
        <v>3702</v>
      </c>
      <c r="D373" s="200"/>
      <c r="E373" s="292"/>
      <c r="F373" s="292"/>
      <c r="G373" s="200"/>
      <c r="H373" s="292"/>
      <c r="I373" s="292"/>
      <c r="J373" s="292"/>
      <c r="K373" s="200"/>
      <c r="L373" s="292"/>
      <c r="M373" s="292"/>
      <c r="N373" s="296"/>
      <c r="O373" s="292"/>
      <c r="P373" s="292"/>
      <c r="Q373" s="200"/>
      <c r="R373" s="292"/>
      <c r="S373" s="292"/>
      <c r="T373" s="292"/>
      <c r="U373" s="408"/>
    </row>
    <row r="374" spans="1:21" s="133" customFormat="1" ht="27.75" customHeight="1" x14ac:dyDescent="0.2">
      <c r="A374" s="446"/>
      <c r="B374" s="155">
        <v>180000360</v>
      </c>
      <c r="C374" s="939" t="s">
        <v>3703</v>
      </c>
      <c r="D374" s="939"/>
      <c r="E374" s="156">
        <v>0.13500000000000001</v>
      </c>
      <c r="F374" s="156">
        <v>1970</v>
      </c>
      <c r="G374" s="157" t="s">
        <v>3249</v>
      </c>
      <c r="H374" s="283"/>
      <c r="I374" s="173"/>
      <c r="J374" s="283"/>
      <c r="K374" s="176"/>
      <c r="L374" s="283"/>
      <c r="M374" s="173"/>
      <c r="N374" s="355"/>
      <c r="O374" s="173"/>
      <c r="P374" s="283"/>
      <c r="Q374" s="176"/>
      <c r="R374" s="283"/>
      <c r="S374" s="173"/>
      <c r="T374" s="283"/>
      <c r="U374" s="177"/>
    </row>
    <row r="375" spans="1:21" s="133" customFormat="1" ht="27.2" customHeight="1" x14ac:dyDescent="0.2">
      <c r="A375" s="181"/>
      <c r="B375" s="155">
        <v>180000360</v>
      </c>
      <c r="C375" s="939" t="s">
        <v>3704</v>
      </c>
      <c r="D375" s="1069"/>
      <c r="E375" s="156">
        <v>0.15</v>
      </c>
      <c r="F375" s="156">
        <v>1991</v>
      </c>
      <c r="G375" s="157" t="s">
        <v>3705</v>
      </c>
      <c r="H375" s="292"/>
      <c r="I375" s="164"/>
      <c r="J375" s="292"/>
      <c r="K375" s="165"/>
      <c r="L375" s="292"/>
      <c r="M375" s="164"/>
      <c r="N375" s="296"/>
      <c r="O375" s="164"/>
      <c r="P375" s="292"/>
      <c r="Q375" s="165"/>
      <c r="R375" s="292"/>
      <c r="S375" s="164"/>
      <c r="T375" s="292"/>
      <c r="U375" s="168"/>
    </row>
    <row r="376" spans="1:21" s="133" customFormat="1" ht="29.45" customHeight="1" x14ac:dyDescent="0.2">
      <c r="A376" s="181"/>
      <c r="B376" s="155">
        <v>180000360</v>
      </c>
      <c r="C376" s="889" t="s">
        <v>3706</v>
      </c>
      <c r="D376" s="890"/>
      <c r="E376" s="155">
        <v>0.3</v>
      </c>
      <c r="F376" s="155">
        <v>1975</v>
      </c>
      <c r="G376" s="157" t="s">
        <v>3249</v>
      </c>
      <c r="H376" s="283"/>
      <c r="I376" s="173"/>
      <c r="J376" s="155"/>
      <c r="K376" s="157"/>
      <c r="L376" s="283"/>
      <c r="M376" s="156"/>
      <c r="N376" s="355"/>
      <c r="O376" s="156"/>
      <c r="P376" s="283"/>
      <c r="Q376" s="176"/>
      <c r="R376" s="283"/>
      <c r="S376" s="173"/>
      <c r="T376" s="283"/>
      <c r="U376" s="177"/>
    </row>
    <row r="377" spans="1:21" s="133" customFormat="1" ht="16.149999999999999" customHeight="1" x14ac:dyDescent="0.2">
      <c r="A377" s="213"/>
      <c r="B377" s="155">
        <v>180000213</v>
      </c>
      <c r="C377" s="996" t="s">
        <v>3707</v>
      </c>
      <c r="D377" s="956"/>
      <c r="E377" s="159">
        <v>5.46</v>
      </c>
      <c r="F377" s="155">
        <v>1970</v>
      </c>
      <c r="G377" s="305" t="s">
        <v>3708</v>
      </c>
      <c r="H377" s="159">
        <v>82</v>
      </c>
      <c r="I377" s="159"/>
      <c r="J377" s="155">
        <v>82</v>
      </c>
      <c r="K377" s="187"/>
      <c r="L377" s="155"/>
      <c r="M377" s="283"/>
      <c r="N377" s="160"/>
      <c r="O377" s="173"/>
      <c r="P377" s="290"/>
      <c r="Q377" s="158"/>
      <c r="R377" s="290"/>
      <c r="S377" s="155"/>
      <c r="T377" s="290"/>
      <c r="U377" s="161"/>
    </row>
    <row r="378" spans="1:21" s="133" customFormat="1" x14ac:dyDescent="0.2">
      <c r="A378" s="181"/>
      <c r="B378" s="288"/>
      <c r="C378" s="182"/>
      <c r="D378" s="187"/>
      <c r="E378" s="179"/>
      <c r="F378" s="173"/>
      <c r="G378" s="305" t="s">
        <v>3709</v>
      </c>
      <c r="H378" s="179"/>
      <c r="I378" s="179"/>
      <c r="J378" s="173"/>
      <c r="K378" s="187"/>
      <c r="L378" s="173"/>
      <c r="M378" s="283"/>
      <c r="N378" s="175"/>
      <c r="O378" s="173"/>
      <c r="P378" s="283"/>
      <c r="Q378" s="176"/>
      <c r="R378" s="283"/>
      <c r="S378" s="173"/>
      <c r="T378" s="283"/>
      <c r="U378" s="177"/>
    </row>
    <row r="379" spans="1:21" s="133" customFormat="1" x14ac:dyDescent="0.2">
      <c r="A379" s="181"/>
      <c r="B379" s="270"/>
      <c r="C379" s="217"/>
      <c r="D379" s="200"/>
      <c r="E379" s="166"/>
      <c r="F379" s="164"/>
      <c r="G379" s="305" t="s">
        <v>3710</v>
      </c>
      <c r="H379" s="166"/>
      <c r="I379" s="166"/>
      <c r="J379" s="164"/>
      <c r="K379" s="200"/>
      <c r="L379" s="164"/>
      <c r="M379" s="283"/>
      <c r="N379" s="167"/>
      <c r="O379" s="164"/>
      <c r="P379" s="292"/>
      <c r="Q379" s="165"/>
      <c r="R379" s="292"/>
      <c r="S379" s="164"/>
      <c r="T379" s="292"/>
      <c r="U379" s="168"/>
    </row>
    <row r="380" spans="1:21" s="130" customFormat="1" ht="37.9" customHeight="1" x14ac:dyDescent="0.2">
      <c r="A380" s="162"/>
      <c r="B380" s="447" t="s">
        <v>3711</v>
      </c>
      <c r="C380" s="448"/>
      <c r="D380" s="449"/>
      <c r="E380" s="390"/>
      <c r="F380" s="450"/>
      <c r="G380" s="228"/>
      <c r="H380" s="450"/>
      <c r="I380" s="390"/>
      <c r="J380" s="451"/>
      <c r="K380" s="226" t="s">
        <v>3712</v>
      </c>
      <c r="L380" s="452">
        <v>100</v>
      </c>
      <c r="M380" s="298"/>
      <c r="N380" s="174"/>
      <c r="O380" s="156"/>
      <c r="P380" s="156"/>
      <c r="Q380" s="157"/>
      <c r="R380" s="156"/>
      <c r="S380" s="156"/>
      <c r="T380" s="156"/>
      <c r="U380" s="297" t="s">
        <v>3713</v>
      </c>
    </row>
    <row r="381" spans="1:21" s="133" customFormat="1" x14ac:dyDescent="0.2">
      <c r="A381" s="181"/>
      <c r="B381" s="987" t="s">
        <v>3714</v>
      </c>
      <c r="C381" s="182"/>
      <c r="D381" s="183"/>
      <c r="E381" s="173"/>
      <c r="F381" s="283"/>
      <c r="G381" s="176"/>
      <c r="H381" s="283"/>
      <c r="I381" s="173"/>
      <c r="J381" s="283"/>
      <c r="K381" s="453" t="s">
        <v>3715</v>
      </c>
      <c r="L381" s="404">
        <v>100</v>
      </c>
      <c r="M381" s="222"/>
      <c r="N381" s="406"/>
      <c r="O381" s="155"/>
      <c r="P381" s="283"/>
      <c r="Q381" s="197"/>
      <c r="R381" s="293"/>
      <c r="S381" s="454"/>
      <c r="T381" s="294"/>
      <c r="U381" s="1067" t="s">
        <v>3021</v>
      </c>
    </row>
    <row r="382" spans="1:21" s="133" customFormat="1" ht="31.15" customHeight="1" x14ac:dyDescent="0.2">
      <c r="A382" s="181"/>
      <c r="B382" s="988"/>
      <c r="C382" s="182"/>
      <c r="D382" s="183"/>
      <c r="E382" s="173"/>
      <c r="F382" s="283"/>
      <c r="G382" s="176"/>
      <c r="H382" s="283"/>
      <c r="I382" s="173"/>
      <c r="J382" s="283"/>
      <c r="K382" s="455" t="s">
        <v>3716</v>
      </c>
      <c r="L382" s="450"/>
      <c r="M382" s="390"/>
      <c r="N382" s="456"/>
      <c r="O382" s="164"/>
      <c r="P382" s="292"/>
      <c r="Q382" s="217"/>
      <c r="R382" s="166"/>
      <c r="S382" s="292"/>
      <c r="T382" s="270"/>
      <c r="U382" s="1068"/>
    </row>
    <row r="383" spans="1:21" s="133" customFormat="1" x14ac:dyDescent="0.2">
      <c r="A383" s="169"/>
      <c r="B383" s="155">
        <v>180000213</v>
      </c>
      <c r="C383" s="157" t="s">
        <v>3717</v>
      </c>
      <c r="D383" s="157"/>
      <c r="E383" s="156">
        <v>0.12</v>
      </c>
      <c r="F383" s="156">
        <v>1973</v>
      </c>
      <c r="G383" s="157" t="s">
        <v>1047</v>
      </c>
      <c r="H383" s="156">
        <v>4</v>
      </c>
      <c r="I383" s="156"/>
      <c r="J383" s="156">
        <v>4</v>
      </c>
      <c r="K383" s="228"/>
      <c r="L383" s="324"/>
      <c r="M383" s="156"/>
      <c r="N383" s="286"/>
      <c r="O383" s="156"/>
      <c r="P383" s="306"/>
      <c r="Q383" s="157"/>
      <c r="R383" s="306"/>
      <c r="S383" s="156"/>
      <c r="T383" s="306"/>
      <c r="U383" s="303"/>
    </row>
    <row r="384" spans="1:21" s="130" customFormat="1" ht="39.75" customHeight="1" x14ac:dyDescent="0.2">
      <c r="A384" s="263"/>
      <c r="B384" s="457" t="s">
        <v>3718</v>
      </c>
      <c r="C384" s="228" t="s">
        <v>3719</v>
      </c>
      <c r="D384" s="228"/>
      <c r="E384" s="227"/>
      <c r="F384" s="227">
        <v>1988</v>
      </c>
      <c r="G384" s="228" t="s">
        <v>3720</v>
      </c>
      <c r="H384" s="227"/>
      <c r="I384" s="227"/>
      <c r="J384" s="227"/>
      <c r="K384" s="458" t="s">
        <v>759</v>
      </c>
      <c r="L384" s="459" t="s">
        <v>3721</v>
      </c>
      <c r="M384" s="390" t="s">
        <v>2315</v>
      </c>
      <c r="N384" s="460"/>
      <c r="O384" s="390"/>
      <c r="P384" s="450"/>
      <c r="Q384" s="389"/>
      <c r="R384" s="450"/>
      <c r="S384" s="390"/>
      <c r="T384" s="450"/>
      <c r="U384" s="461" t="s">
        <v>3722</v>
      </c>
    </row>
    <row r="385" spans="1:21" s="130" customFormat="1" ht="65.45" customHeight="1" x14ac:dyDescent="0.2">
      <c r="A385" s="181">
        <v>36</v>
      </c>
      <c r="B385" s="277"/>
      <c r="C385" s="220"/>
      <c r="D385" s="221"/>
      <c r="E385" s="222"/>
      <c r="F385" s="462"/>
      <c r="G385" s="223"/>
      <c r="H385" s="222"/>
      <c r="I385" s="462"/>
      <c r="J385" s="222"/>
      <c r="K385" s="304" t="s">
        <v>3723</v>
      </c>
      <c r="L385" s="463">
        <v>160</v>
      </c>
      <c r="M385" s="173">
        <v>180000207</v>
      </c>
      <c r="N385" s="174" t="s">
        <v>3724</v>
      </c>
      <c r="O385" s="164">
        <v>0.39600000000000002</v>
      </c>
      <c r="P385" s="292"/>
      <c r="Q385" s="167" t="s">
        <v>3725</v>
      </c>
      <c r="R385" s="292">
        <v>16</v>
      </c>
      <c r="S385" s="164"/>
      <c r="T385" s="292">
        <v>16</v>
      </c>
      <c r="U385" s="913" t="s">
        <v>5081</v>
      </c>
    </row>
    <row r="386" spans="1:21" s="130" customFormat="1" ht="59.45" customHeight="1" x14ac:dyDescent="0.2">
      <c r="A386" s="263"/>
      <c r="B386" s="464"/>
      <c r="C386" s="465"/>
      <c r="D386" s="466"/>
      <c r="E386" s="390"/>
      <c r="F386" s="390"/>
      <c r="G386" s="389"/>
      <c r="H386" s="390"/>
      <c r="I386" s="390"/>
      <c r="J386" s="390"/>
      <c r="K386" s="467" t="s">
        <v>3726</v>
      </c>
      <c r="L386" s="463"/>
      <c r="M386" s="173"/>
      <c r="N386" s="174" t="s">
        <v>3727</v>
      </c>
      <c r="O386" s="164">
        <v>0.34100000000000003</v>
      </c>
      <c r="P386" s="292"/>
      <c r="Q386" s="167" t="s">
        <v>3728</v>
      </c>
      <c r="R386" s="292">
        <v>11</v>
      </c>
      <c r="S386" s="164"/>
      <c r="T386" s="292">
        <v>11</v>
      </c>
      <c r="U386" s="915"/>
    </row>
    <row r="387" spans="1:21" s="133" customFormat="1" ht="16.899999999999999" customHeight="1" x14ac:dyDescent="0.2">
      <c r="A387" s="169">
        <v>37</v>
      </c>
      <c r="B387" s="173"/>
      <c r="C387" s="182"/>
      <c r="D387" s="183"/>
      <c r="E387" s="173"/>
      <c r="F387" s="283"/>
      <c r="G387" s="176"/>
      <c r="H387" s="173"/>
      <c r="I387" s="283"/>
      <c r="J387" s="173"/>
      <c r="K387" s="158" t="s">
        <v>3729</v>
      </c>
      <c r="L387" s="155">
        <v>100</v>
      </c>
      <c r="M387" s="992">
        <v>180000430</v>
      </c>
      <c r="N387" s="355" t="s">
        <v>3730</v>
      </c>
      <c r="O387" s="156">
        <v>0.36</v>
      </c>
      <c r="P387" s="156">
        <v>1997</v>
      </c>
      <c r="Q387" s="157" t="s">
        <v>3731</v>
      </c>
      <c r="R387" s="156"/>
      <c r="S387" s="156"/>
      <c r="T387" s="156"/>
      <c r="U387" s="180"/>
    </row>
    <row r="388" spans="1:21" s="133" customFormat="1" ht="25.5" x14ac:dyDescent="0.2">
      <c r="A388" s="263"/>
      <c r="B388" s="164"/>
      <c r="C388" s="217"/>
      <c r="D388" s="218"/>
      <c r="E388" s="164"/>
      <c r="F388" s="292"/>
      <c r="G388" s="165"/>
      <c r="H388" s="164"/>
      <c r="I388" s="292"/>
      <c r="J388" s="164"/>
      <c r="K388" s="167" t="s">
        <v>3732</v>
      </c>
      <c r="L388" s="164"/>
      <c r="M388" s="993"/>
      <c r="N388" s="296"/>
      <c r="O388" s="156">
        <v>0.18</v>
      </c>
      <c r="P388" s="156">
        <v>1997</v>
      </c>
      <c r="Q388" s="157" t="s">
        <v>3731</v>
      </c>
      <c r="R388" s="156"/>
      <c r="S388" s="156"/>
      <c r="T388" s="156"/>
      <c r="U388" s="180"/>
    </row>
    <row r="389" spans="1:21" s="133" customFormat="1" ht="57.6" customHeight="1" x14ac:dyDescent="0.2">
      <c r="A389" s="162">
        <v>38</v>
      </c>
      <c r="B389" s="156">
        <v>180000213</v>
      </c>
      <c r="C389" s="157" t="s">
        <v>3733</v>
      </c>
      <c r="D389" s="157"/>
      <c r="E389" s="156">
        <v>0.31</v>
      </c>
      <c r="F389" s="156">
        <v>1973</v>
      </c>
      <c r="G389" s="157" t="s">
        <v>1095</v>
      </c>
      <c r="H389" s="156">
        <v>4</v>
      </c>
      <c r="I389" s="156"/>
      <c r="J389" s="156">
        <v>4</v>
      </c>
      <c r="K389" s="157" t="s">
        <v>3734</v>
      </c>
      <c r="L389" s="156">
        <v>200</v>
      </c>
      <c r="M389" s="214">
        <v>180000207</v>
      </c>
      <c r="N389" s="174" t="s">
        <v>3735</v>
      </c>
      <c r="O389" s="267">
        <v>0.39</v>
      </c>
      <c r="P389" s="156">
        <v>1950</v>
      </c>
      <c r="Q389" s="174" t="s">
        <v>3736</v>
      </c>
      <c r="R389" s="156">
        <v>12</v>
      </c>
      <c r="S389" s="156"/>
      <c r="T389" s="156">
        <f>SUM(R389:S389)</f>
        <v>12</v>
      </c>
      <c r="U389" s="215" t="s">
        <v>3161</v>
      </c>
    </row>
    <row r="390" spans="1:21" s="133" customFormat="1" ht="38.25" x14ac:dyDescent="0.2">
      <c r="A390" s="181"/>
      <c r="B390" s="173"/>
      <c r="C390" s="182"/>
      <c r="D390" s="183"/>
      <c r="E390" s="173"/>
      <c r="F390" s="283"/>
      <c r="G390" s="176"/>
      <c r="H390" s="173"/>
      <c r="I390" s="283"/>
      <c r="J390" s="173"/>
      <c r="K390" s="176" t="s">
        <v>3737</v>
      </c>
      <c r="L390" s="179"/>
      <c r="M390" s="166"/>
      <c r="N390" s="468" t="s">
        <v>3738</v>
      </c>
      <c r="O390" s="270"/>
      <c r="P390" s="156"/>
      <c r="Q390" s="157"/>
      <c r="R390" s="156"/>
      <c r="S390" s="156"/>
      <c r="T390" s="156"/>
      <c r="U390" s="180"/>
    </row>
    <row r="391" spans="1:21" s="133" customFormat="1" ht="42.6" customHeight="1" x14ac:dyDescent="0.2">
      <c r="A391" s="181"/>
      <c r="B391" s="173"/>
      <c r="C391" s="182"/>
      <c r="D391" s="183"/>
      <c r="E391" s="173"/>
      <c r="F391" s="283"/>
      <c r="G391" s="176"/>
      <c r="H391" s="173"/>
      <c r="I391" s="283"/>
      <c r="J391" s="173"/>
      <c r="K391" s="176"/>
      <c r="L391" s="179"/>
      <c r="M391" s="1045" t="s">
        <v>3739</v>
      </c>
      <c r="N391" s="468" t="s">
        <v>3740</v>
      </c>
      <c r="O391" s="267">
        <v>0.89500000000000002</v>
      </c>
      <c r="P391" s="156">
        <v>2007</v>
      </c>
      <c r="Q391" s="174" t="s">
        <v>3741</v>
      </c>
      <c r="R391" s="156">
        <v>31</v>
      </c>
      <c r="S391" s="156"/>
      <c r="T391" s="156">
        <f>SUM(R391:S391)</f>
        <v>31</v>
      </c>
      <c r="U391" s="215" t="s">
        <v>3742</v>
      </c>
    </row>
    <row r="392" spans="1:21" s="133" customFormat="1" ht="42" customHeight="1" x14ac:dyDescent="0.2">
      <c r="A392" s="181"/>
      <c r="B392" s="173"/>
      <c r="C392" s="182"/>
      <c r="D392" s="183"/>
      <c r="E392" s="173"/>
      <c r="F392" s="283"/>
      <c r="G392" s="176"/>
      <c r="H392" s="173"/>
      <c r="I392" s="283"/>
      <c r="J392" s="173"/>
      <c r="K392" s="176"/>
      <c r="L392" s="179"/>
      <c r="M392" s="1043"/>
      <c r="N392" s="468" t="s">
        <v>3743</v>
      </c>
      <c r="O392" s="267">
        <v>0.78</v>
      </c>
      <c r="P392" s="156">
        <v>2007</v>
      </c>
      <c r="Q392" s="174" t="s">
        <v>3744</v>
      </c>
      <c r="R392" s="156">
        <v>31</v>
      </c>
      <c r="S392" s="156"/>
      <c r="T392" s="156">
        <f>SUM(R392:S392)</f>
        <v>31</v>
      </c>
      <c r="U392" s="215" t="s">
        <v>3745</v>
      </c>
    </row>
    <row r="393" spans="1:21" s="133" customFormat="1" ht="71.45" customHeight="1" x14ac:dyDescent="0.2">
      <c r="A393" s="181"/>
      <c r="B393" s="173"/>
      <c r="C393" s="182"/>
      <c r="D393" s="183"/>
      <c r="E393" s="173"/>
      <c r="F393" s="283"/>
      <c r="G393" s="176"/>
      <c r="H393" s="173"/>
      <c r="I393" s="283"/>
      <c r="J393" s="173"/>
      <c r="K393" s="176"/>
      <c r="L393" s="179"/>
      <c r="M393" s="469" t="s">
        <v>3746</v>
      </c>
      <c r="N393" s="468" t="s">
        <v>3747</v>
      </c>
      <c r="O393" s="267">
        <v>1.8839999999999999</v>
      </c>
      <c r="P393" s="156">
        <v>2007</v>
      </c>
      <c r="Q393" s="174" t="s">
        <v>3748</v>
      </c>
      <c r="R393" s="156">
        <v>63</v>
      </c>
      <c r="S393" s="156"/>
      <c r="T393" s="156">
        <v>63</v>
      </c>
      <c r="U393" s="215" t="s">
        <v>3749</v>
      </c>
    </row>
    <row r="394" spans="1:21" s="130" customFormat="1" x14ac:dyDescent="0.2">
      <c r="A394" s="181"/>
      <c r="B394" s="422" t="s">
        <v>3750</v>
      </c>
      <c r="C394" s="448" t="s">
        <v>3751</v>
      </c>
      <c r="D394" s="449"/>
      <c r="E394" s="665"/>
      <c r="F394" s="462"/>
      <c r="G394" s="223"/>
      <c r="H394" s="462"/>
      <c r="I394" s="222"/>
      <c r="J394" s="470"/>
      <c r="K394" s="223" t="s">
        <v>825</v>
      </c>
      <c r="L394" s="222">
        <v>400</v>
      </c>
      <c r="M394" s="222"/>
      <c r="N394" s="224"/>
      <c r="O394" s="462"/>
      <c r="P394" s="222"/>
      <c r="Q394" s="471"/>
      <c r="R394" s="222"/>
      <c r="S394" s="472"/>
      <c r="T394" s="222"/>
      <c r="U394" s="666" t="s">
        <v>3021</v>
      </c>
    </row>
    <row r="395" spans="1:21" s="133" customFormat="1" x14ac:dyDescent="0.2">
      <c r="A395" s="181"/>
      <c r="B395" s="173"/>
      <c r="C395" s="182"/>
      <c r="D395" s="187"/>
      <c r="E395" s="155"/>
      <c r="F395" s="268"/>
      <c r="G395" s="198"/>
      <c r="H395" s="268"/>
      <c r="I395" s="268"/>
      <c r="J395" s="268"/>
      <c r="K395" s="473" t="s">
        <v>3752</v>
      </c>
      <c r="L395" s="164"/>
      <c r="M395" s="164"/>
      <c r="N395" s="167"/>
      <c r="O395" s="292"/>
      <c r="P395" s="164"/>
      <c r="Q395" s="200"/>
      <c r="R395" s="164"/>
      <c r="S395" s="166"/>
      <c r="T395" s="164"/>
      <c r="U395" s="408"/>
    </row>
    <row r="396" spans="1:21" s="133" customFormat="1" ht="38.25" customHeight="1" x14ac:dyDescent="0.2">
      <c r="A396" s="162">
        <v>39</v>
      </c>
      <c r="B396" s="173"/>
      <c r="C396" s="182"/>
      <c r="D396" s="187"/>
      <c r="E396" s="173"/>
      <c r="F396" s="288"/>
      <c r="G396" s="183"/>
      <c r="H396" s="288"/>
      <c r="I396" s="288"/>
      <c r="J396" s="283"/>
      <c r="K396" s="158" t="s">
        <v>3753</v>
      </c>
      <c r="L396" s="268">
        <v>160</v>
      </c>
      <c r="M396" s="474" t="s">
        <v>3754</v>
      </c>
      <c r="N396" s="160" t="s">
        <v>3755</v>
      </c>
      <c r="O396" s="290">
        <v>0.40500000000000003</v>
      </c>
      <c r="P396" s="155">
        <v>2009</v>
      </c>
      <c r="Q396" s="274" t="s">
        <v>3756</v>
      </c>
      <c r="R396" s="155">
        <v>15</v>
      </c>
      <c r="S396" s="155"/>
      <c r="T396" s="155">
        <v>15</v>
      </c>
      <c r="U396" s="352"/>
    </row>
    <row r="397" spans="1:21" s="133" customFormat="1" x14ac:dyDescent="0.2">
      <c r="A397" s="181"/>
      <c r="B397" s="173"/>
      <c r="C397" s="182"/>
      <c r="D397" s="187"/>
      <c r="E397" s="173"/>
      <c r="F397" s="288"/>
      <c r="G397" s="183"/>
      <c r="H397" s="288"/>
      <c r="I397" s="288"/>
      <c r="J397" s="283"/>
      <c r="K397" s="176" t="s">
        <v>3757</v>
      </c>
      <c r="L397" s="288"/>
      <c r="M397" s="475"/>
      <c r="N397" s="175"/>
      <c r="O397" s="283"/>
      <c r="P397" s="173"/>
      <c r="Q397" s="183" t="s">
        <v>3758</v>
      </c>
      <c r="R397" s="173"/>
      <c r="S397" s="173"/>
      <c r="T397" s="173"/>
      <c r="U397" s="177"/>
    </row>
    <row r="398" spans="1:21" s="133" customFormat="1" x14ac:dyDescent="0.2">
      <c r="A398" s="181"/>
      <c r="B398" s="173"/>
      <c r="C398" s="182"/>
      <c r="D398" s="187"/>
      <c r="E398" s="173"/>
      <c r="F398" s="288"/>
      <c r="G398" s="183"/>
      <c r="H398" s="288"/>
      <c r="I398" s="288"/>
      <c r="J398" s="283"/>
      <c r="K398" s="176" t="s">
        <v>3759</v>
      </c>
      <c r="L398" s="288"/>
      <c r="M398" s="476"/>
      <c r="N398" s="167"/>
      <c r="O398" s="292"/>
      <c r="P398" s="164"/>
      <c r="Q398" s="218" t="s">
        <v>3760</v>
      </c>
      <c r="R398" s="164"/>
      <c r="S398" s="164"/>
      <c r="T398" s="164"/>
      <c r="U398" s="168"/>
    </row>
    <row r="399" spans="1:21" s="133" customFormat="1" ht="45" customHeight="1" x14ac:dyDescent="0.2">
      <c r="A399" s="181"/>
      <c r="B399" s="173"/>
      <c r="C399" s="182"/>
      <c r="D399" s="187"/>
      <c r="E399" s="173"/>
      <c r="F399" s="288"/>
      <c r="G399" s="183"/>
      <c r="H399" s="288"/>
      <c r="I399" s="288"/>
      <c r="J399" s="283"/>
      <c r="K399" s="477"/>
      <c r="L399" s="288"/>
      <c r="M399" s="478" t="s">
        <v>3761</v>
      </c>
      <c r="N399" s="160" t="s">
        <v>3762</v>
      </c>
      <c r="O399" s="290">
        <v>0.88900000000000001</v>
      </c>
      <c r="P399" s="155">
        <v>2009</v>
      </c>
      <c r="Q399" s="274" t="s">
        <v>3763</v>
      </c>
      <c r="R399" s="155">
        <v>33</v>
      </c>
      <c r="S399" s="155"/>
      <c r="T399" s="155">
        <v>33</v>
      </c>
      <c r="U399" s="1062"/>
    </row>
    <row r="400" spans="1:21" s="133" customFormat="1" x14ac:dyDescent="0.2">
      <c r="A400" s="181"/>
      <c r="B400" s="173"/>
      <c r="C400" s="182"/>
      <c r="D400" s="187"/>
      <c r="E400" s="173"/>
      <c r="F400" s="288"/>
      <c r="G400" s="183"/>
      <c r="H400" s="288"/>
      <c r="I400" s="288"/>
      <c r="J400" s="283"/>
      <c r="K400" s="176"/>
      <c r="L400" s="288"/>
      <c r="M400" s="249"/>
      <c r="N400" s="175"/>
      <c r="O400" s="283"/>
      <c r="P400" s="173"/>
      <c r="Q400" s="183" t="s">
        <v>3764</v>
      </c>
      <c r="R400" s="173"/>
      <c r="S400" s="173"/>
      <c r="T400" s="173"/>
      <c r="U400" s="1063"/>
    </row>
    <row r="401" spans="1:21" s="133" customFormat="1" x14ac:dyDescent="0.2">
      <c r="A401" s="181"/>
      <c r="B401" s="173"/>
      <c r="C401" s="182"/>
      <c r="D401" s="187"/>
      <c r="E401" s="173"/>
      <c r="F401" s="288"/>
      <c r="G401" s="183"/>
      <c r="H401" s="288"/>
      <c r="I401" s="288"/>
      <c r="J401" s="283"/>
      <c r="K401" s="477"/>
      <c r="L401" s="288"/>
      <c r="M401" s="249"/>
      <c r="N401" s="175"/>
      <c r="O401" s="283"/>
      <c r="P401" s="173"/>
      <c r="Q401" s="183" t="s">
        <v>3765</v>
      </c>
      <c r="R401" s="173"/>
      <c r="S401" s="173"/>
      <c r="T401" s="173"/>
      <c r="U401" s="1063"/>
    </row>
    <row r="402" spans="1:21" s="133" customFormat="1" x14ac:dyDescent="0.2">
      <c r="A402" s="181"/>
      <c r="B402" s="173"/>
      <c r="C402" s="182"/>
      <c r="D402" s="187"/>
      <c r="E402" s="173"/>
      <c r="F402" s="288"/>
      <c r="G402" s="183"/>
      <c r="H402" s="288"/>
      <c r="I402" s="288"/>
      <c r="J402" s="283"/>
      <c r="K402" s="477"/>
      <c r="L402" s="288"/>
      <c r="M402" s="249"/>
      <c r="N402" s="175"/>
      <c r="O402" s="283"/>
      <c r="P402" s="173"/>
      <c r="Q402" s="183" t="s">
        <v>3766</v>
      </c>
      <c r="R402" s="173"/>
      <c r="S402" s="173"/>
      <c r="T402" s="173"/>
      <c r="U402" s="1063"/>
    </row>
    <row r="403" spans="1:21" s="133" customFormat="1" x14ac:dyDescent="0.2">
      <c r="A403" s="181"/>
      <c r="B403" s="173"/>
      <c r="C403" s="182"/>
      <c r="D403" s="187"/>
      <c r="E403" s="173"/>
      <c r="F403" s="288"/>
      <c r="G403" s="183"/>
      <c r="H403" s="288"/>
      <c r="I403" s="288"/>
      <c r="J403" s="283"/>
      <c r="K403" s="477"/>
      <c r="L403" s="288"/>
      <c r="M403" s="249"/>
      <c r="N403" s="175"/>
      <c r="O403" s="283"/>
      <c r="P403" s="173"/>
      <c r="Q403" s="183" t="s">
        <v>3767</v>
      </c>
      <c r="R403" s="173"/>
      <c r="S403" s="173"/>
      <c r="T403" s="173"/>
      <c r="U403" s="1063"/>
    </row>
    <row r="404" spans="1:21" s="133" customFormat="1" ht="15" customHeight="1" x14ac:dyDescent="0.2">
      <c r="A404" s="181"/>
      <c r="B404" s="173"/>
      <c r="C404" s="182"/>
      <c r="D404" s="187"/>
      <c r="E404" s="173"/>
      <c r="F404" s="288"/>
      <c r="G404" s="183"/>
      <c r="H404" s="288"/>
      <c r="I404" s="288"/>
      <c r="J404" s="283"/>
      <c r="K404" s="477"/>
      <c r="L404" s="288"/>
      <c r="M404" s="300"/>
      <c r="N404" s="167"/>
      <c r="O404" s="292"/>
      <c r="P404" s="164"/>
      <c r="Q404" s="218" t="s">
        <v>3768</v>
      </c>
      <c r="R404" s="164"/>
      <c r="S404" s="164"/>
      <c r="T404" s="164"/>
      <c r="U404" s="1064"/>
    </row>
    <row r="405" spans="1:21" s="133" customFormat="1" ht="54" customHeight="1" x14ac:dyDescent="0.2">
      <c r="A405" s="181"/>
      <c r="B405" s="173"/>
      <c r="C405" s="182"/>
      <c r="D405" s="187"/>
      <c r="E405" s="173"/>
      <c r="F405" s="288"/>
      <c r="G405" s="183"/>
      <c r="H405" s="288"/>
      <c r="I405" s="288"/>
      <c r="J405" s="283"/>
      <c r="K405" s="477"/>
      <c r="L405" s="288"/>
      <c r="M405" s="249">
        <v>180000549</v>
      </c>
      <c r="N405" s="175" t="s">
        <v>3769</v>
      </c>
      <c r="O405" s="283">
        <v>0.1</v>
      </c>
      <c r="P405" s="173">
        <v>2014</v>
      </c>
      <c r="Q405" s="183" t="s">
        <v>3509</v>
      </c>
      <c r="R405" s="173">
        <v>3</v>
      </c>
      <c r="S405" s="173"/>
      <c r="T405" s="173">
        <v>3</v>
      </c>
      <c r="U405" s="242" t="s">
        <v>3770</v>
      </c>
    </row>
    <row r="406" spans="1:21" s="133" customFormat="1" ht="41.45" customHeight="1" x14ac:dyDescent="0.2">
      <c r="A406" s="181"/>
      <c r="B406" s="173"/>
      <c r="C406" s="182"/>
      <c r="D406" s="187"/>
      <c r="E406" s="173"/>
      <c r="F406" s="288"/>
      <c r="G406" s="183"/>
      <c r="H406" s="288"/>
      <c r="I406" s="288"/>
      <c r="J406" s="283"/>
      <c r="K406" s="176"/>
      <c r="L406" s="288"/>
      <c r="M406" s="478" t="s">
        <v>3771</v>
      </c>
      <c r="N406" s="160" t="s">
        <v>3772</v>
      </c>
      <c r="O406" s="155">
        <v>1.111</v>
      </c>
      <c r="P406" s="155">
        <v>2009</v>
      </c>
      <c r="Q406" s="160" t="s">
        <v>3773</v>
      </c>
      <c r="R406" s="155">
        <v>26</v>
      </c>
      <c r="S406" s="155"/>
      <c r="T406" s="155">
        <v>26</v>
      </c>
      <c r="U406" s="215" t="s">
        <v>3774</v>
      </c>
    </row>
    <row r="407" spans="1:21" s="133" customFormat="1" ht="13.15" customHeight="1" x14ac:dyDescent="0.2">
      <c r="A407" s="181"/>
      <c r="B407" s="173"/>
      <c r="C407" s="182"/>
      <c r="D407" s="187"/>
      <c r="E407" s="173"/>
      <c r="F407" s="288"/>
      <c r="G407" s="183"/>
      <c r="H407" s="288"/>
      <c r="I407" s="288"/>
      <c r="J407" s="283"/>
      <c r="K407" s="176"/>
      <c r="L407" s="288"/>
      <c r="M407" s="479"/>
      <c r="N407" s="175"/>
      <c r="O407" s="173"/>
      <c r="P407" s="173"/>
      <c r="Q407" s="176" t="s">
        <v>3775</v>
      </c>
      <c r="R407" s="173"/>
      <c r="S407" s="173"/>
      <c r="T407" s="173"/>
      <c r="U407" s="913" t="s">
        <v>3776</v>
      </c>
    </row>
    <row r="408" spans="1:21" s="133" customFormat="1" x14ac:dyDescent="0.2">
      <c r="A408" s="181"/>
      <c r="B408" s="173"/>
      <c r="C408" s="182"/>
      <c r="D408" s="187"/>
      <c r="E408" s="173"/>
      <c r="F408" s="288"/>
      <c r="G408" s="183"/>
      <c r="H408" s="288"/>
      <c r="I408" s="288"/>
      <c r="J408" s="283"/>
      <c r="K408" s="176"/>
      <c r="L408" s="288"/>
      <c r="M408" s="479"/>
      <c r="N408" s="175"/>
      <c r="O408" s="173"/>
      <c r="P408" s="173"/>
      <c r="Q408" s="176" t="s">
        <v>3777</v>
      </c>
      <c r="R408" s="173"/>
      <c r="S408" s="173"/>
      <c r="T408" s="173"/>
      <c r="U408" s="914"/>
    </row>
    <row r="409" spans="1:21" s="133" customFormat="1" x14ac:dyDescent="0.2">
      <c r="A409" s="181"/>
      <c r="B409" s="173"/>
      <c r="C409" s="182"/>
      <c r="D409" s="187"/>
      <c r="E409" s="173"/>
      <c r="F409" s="288"/>
      <c r="G409" s="183"/>
      <c r="H409" s="288"/>
      <c r="I409" s="288"/>
      <c r="J409" s="288"/>
      <c r="K409" s="176"/>
      <c r="L409" s="288"/>
      <c r="M409" s="479"/>
      <c r="N409" s="175"/>
      <c r="O409" s="173"/>
      <c r="P409" s="173"/>
      <c r="Q409" s="176" t="s">
        <v>3778</v>
      </c>
      <c r="R409" s="173"/>
      <c r="S409" s="173"/>
      <c r="T409" s="173"/>
      <c r="U409" s="914"/>
    </row>
    <row r="410" spans="1:21" s="133" customFormat="1" x14ac:dyDescent="0.2">
      <c r="A410" s="181"/>
      <c r="B410" s="173"/>
      <c r="C410" s="182"/>
      <c r="D410" s="187"/>
      <c r="E410" s="173"/>
      <c r="F410" s="288"/>
      <c r="G410" s="183"/>
      <c r="H410" s="288"/>
      <c r="I410" s="288"/>
      <c r="J410" s="288"/>
      <c r="K410" s="176"/>
      <c r="L410" s="288"/>
      <c r="M410" s="479"/>
      <c r="N410" s="175"/>
      <c r="O410" s="173"/>
      <c r="P410" s="173"/>
      <c r="Q410" s="176" t="s">
        <v>3779</v>
      </c>
      <c r="R410" s="173"/>
      <c r="S410" s="173"/>
      <c r="T410" s="173"/>
      <c r="U410" s="914"/>
    </row>
    <row r="411" spans="1:21" s="133" customFormat="1" x14ac:dyDescent="0.2">
      <c r="A411" s="181"/>
      <c r="B411" s="173"/>
      <c r="C411" s="182"/>
      <c r="D411" s="187"/>
      <c r="E411" s="173"/>
      <c r="F411" s="288"/>
      <c r="G411" s="183"/>
      <c r="H411" s="288"/>
      <c r="I411" s="288"/>
      <c r="J411" s="288"/>
      <c r="K411" s="176"/>
      <c r="L411" s="288"/>
      <c r="M411" s="479"/>
      <c r="N411" s="175"/>
      <c r="O411" s="173"/>
      <c r="P411" s="173"/>
      <c r="Q411" s="165" t="s">
        <v>3780</v>
      </c>
      <c r="R411" s="173"/>
      <c r="S411" s="173"/>
      <c r="T411" s="173"/>
      <c r="U411" s="914"/>
    </row>
    <row r="412" spans="1:21" s="133" customFormat="1" ht="14.25" customHeight="1" x14ac:dyDescent="0.2">
      <c r="A412" s="263"/>
      <c r="B412" s="164"/>
      <c r="C412" s="217"/>
      <c r="D412" s="200"/>
      <c r="E412" s="164"/>
      <c r="F412" s="270"/>
      <c r="G412" s="218"/>
      <c r="H412" s="270"/>
      <c r="I412" s="270"/>
      <c r="J412" s="270"/>
      <c r="K412" s="165"/>
      <c r="L412" s="270"/>
      <c r="M412" s="480"/>
      <c r="N412" s="167"/>
      <c r="O412" s="164"/>
      <c r="P412" s="164"/>
      <c r="Q412" s="165" t="s">
        <v>3781</v>
      </c>
      <c r="R412" s="164"/>
      <c r="S412" s="164"/>
      <c r="T412" s="164"/>
      <c r="U412" s="915"/>
    </row>
    <row r="413" spans="1:21" s="133" customFormat="1" ht="66.75" customHeight="1" x14ac:dyDescent="0.2">
      <c r="A413" s="162"/>
      <c r="B413" s="156"/>
      <c r="C413" s="196"/>
      <c r="D413" s="305"/>
      <c r="E413" s="156"/>
      <c r="F413" s="267"/>
      <c r="G413" s="281"/>
      <c r="H413" s="267"/>
      <c r="I413" s="267"/>
      <c r="J413" s="267"/>
      <c r="K413" s="281"/>
      <c r="L413" s="306"/>
      <c r="M413" s="481"/>
      <c r="N413" s="174" t="s">
        <v>3782</v>
      </c>
      <c r="O413" s="156">
        <v>0.33400000000000002</v>
      </c>
      <c r="P413" s="306">
        <v>2016</v>
      </c>
      <c r="Q413" s="174" t="s">
        <v>3783</v>
      </c>
      <c r="R413" s="156">
        <v>10</v>
      </c>
      <c r="S413" s="156"/>
      <c r="T413" s="156">
        <v>10</v>
      </c>
      <c r="U413" s="384" t="s">
        <v>3784</v>
      </c>
    </row>
    <row r="414" spans="1:21" s="133" customFormat="1" ht="25.5" customHeight="1" x14ac:dyDescent="0.2">
      <c r="A414" s="263"/>
      <c r="B414" s="482" t="s">
        <v>3785</v>
      </c>
      <c r="C414" s="182"/>
      <c r="D414" s="187"/>
      <c r="E414" s="173"/>
      <c r="F414" s="288"/>
      <c r="G414" s="183"/>
      <c r="H414" s="288"/>
      <c r="I414" s="288"/>
      <c r="J414" s="288"/>
      <c r="K414" s="473" t="s">
        <v>3786</v>
      </c>
      <c r="L414" s="404">
        <v>160</v>
      </c>
      <c r="M414" s="173" t="s">
        <v>103</v>
      </c>
      <c r="N414" s="483" t="s">
        <v>3787</v>
      </c>
      <c r="O414" s="390"/>
      <c r="P414" s="450"/>
      <c r="Q414" s="389" t="s">
        <v>3788</v>
      </c>
      <c r="R414" s="389"/>
      <c r="S414" s="390" t="s">
        <v>2315</v>
      </c>
      <c r="T414" s="390"/>
      <c r="U414" s="297" t="s">
        <v>3789</v>
      </c>
    </row>
    <row r="415" spans="1:21" s="133" customFormat="1" ht="43.9" customHeight="1" x14ac:dyDescent="0.2">
      <c r="A415" s="181"/>
      <c r="B415" s="173"/>
      <c r="C415" s="182"/>
      <c r="D415" s="187"/>
      <c r="E415" s="173"/>
      <c r="F415" s="288"/>
      <c r="G415" s="183"/>
      <c r="H415" s="288"/>
      <c r="I415" s="288"/>
      <c r="J415" s="288"/>
      <c r="K415" s="484" t="s">
        <v>3360</v>
      </c>
      <c r="L415" s="485" t="s">
        <v>2315</v>
      </c>
      <c r="M415" s="887">
        <v>180000157</v>
      </c>
      <c r="N415" s="486" t="s">
        <v>3790</v>
      </c>
      <c r="O415" s="391">
        <v>0.22</v>
      </c>
      <c r="P415" s="485">
        <v>2005</v>
      </c>
      <c r="Q415" s="364" t="s">
        <v>3791</v>
      </c>
      <c r="R415" s="249"/>
      <c r="S415" s="249">
        <v>4</v>
      </c>
      <c r="T415" s="249">
        <v>4</v>
      </c>
      <c r="U415" s="177" t="s">
        <v>3792</v>
      </c>
    </row>
    <row r="416" spans="1:21" s="133" customFormat="1" ht="45" customHeight="1" x14ac:dyDescent="0.2">
      <c r="A416" s="181"/>
      <c r="B416" s="173"/>
      <c r="C416" s="182"/>
      <c r="D416" s="187"/>
      <c r="E416" s="173"/>
      <c r="F416" s="288"/>
      <c r="G416" s="183"/>
      <c r="H416" s="288"/>
      <c r="I416" s="288"/>
      <c r="J416" s="288"/>
      <c r="K416" s="413"/>
      <c r="L416" s="485"/>
      <c r="M416" s="888"/>
      <c r="N416" s="487" t="s">
        <v>3793</v>
      </c>
      <c r="O416" s="488">
        <v>0.26</v>
      </c>
      <c r="P416" s="391">
        <v>1950</v>
      </c>
      <c r="Q416" s="363" t="s">
        <v>1095</v>
      </c>
      <c r="R416" s="391"/>
      <c r="S416" s="391">
        <v>9</v>
      </c>
      <c r="T416" s="391">
        <v>9</v>
      </c>
      <c r="U416" s="168" t="s">
        <v>3792</v>
      </c>
    </row>
    <row r="417" spans="1:21" s="133" customFormat="1" ht="63.75" x14ac:dyDescent="0.2">
      <c r="A417" s="489">
        <v>40</v>
      </c>
      <c r="B417" s="173"/>
      <c r="C417" s="182"/>
      <c r="D417" s="187"/>
      <c r="E417" s="173"/>
      <c r="F417" s="288"/>
      <c r="G417" s="183"/>
      <c r="H417" s="288"/>
      <c r="I417" s="288"/>
      <c r="J417" s="288"/>
      <c r="K417" s="490" t="s">
        <v>3794</v>
      </c>
      <c r="L417" s="358">
        <v>400</v>
      </c>
      <c r="M417" s="604" t="s">
        <v>103</v>
      </c>
      <c r="N417" s="364" t="s">
        <v>3795</v>
      </c>
      <c r="O417" s="391"/>
      <c r="P417" s="391"/>
      <c r="Q417" s="417"/>
      <c r="R417" s="391"/>
      <c r="S417" s="391"/>
      <c r="T417" s="391"/>
      <c r="U417" s="667" t="s">
        <v>3796</v>
      </c>
    </row>
    <row r="418" spans="1:21" s="133" customFormat="1" ht="38.25" x14ac:dyDescent="0.2">
      <c r="A418" s="181">
        <v>41</v>
      </c>
      <c r="B418" s="173"/>
      <c r="C418" s="182"/>
      <c r="D418" s="187"/>
      <c r="E418" s="173"/>
      <c r="F418" s="288"/>
      <c r="G418" s="183"/>
      <c r="H418" s="288"/>
      <c r="I418" s="288"/>
      <c r="J418" s="288"/>
      <c r="K418" s="157" t="s">
        <v>3797</v>
      </c>
      <c r="L418" s="491">
        <v>400</v>
      </c>
      <c r="M418" s="887">
        <v>180000208</v>
      </c>
      <c r="N418" s="230" t="s">
        <v>3798</v>
      </c>
      <c r="O418" s="159"/>
      <c r="P418" s="155"/>
      <c r="Q418" s="281"/>
      <c r="R418" s="156"/>
      <c r="S418" s="156"/>
      <c r="T418" s="156"/>
      <c r="U418" s="215" t="s">
        <v>3799</v>
      </c>
    </row>
    <row r="419" spans="1:21" s="133" customFormat="1" ht="70.150000000000006" customHeight="1" x14ac:dyDescent="0.2">
      <c r="A419" s="181"/>
      <c r="B419" s="173"/>
      <c r="C419" s="182"/>
      <c r="D419" s="187"/>
      <c r="E419" s="173"/>
      <c r="F419" s="288"/>
      <c r="G419" s="183"/>
      <c r="H419" s="288"/>
      <c r="I419" s="288"/>
      <c r="J419" s="288"/>
      <c r="K419" s="364"/>
      <c r="L419" s="492"/>
      <c r="M419" s="895"/>
      <c r="N419" s="230" t="s">
        <v>3800</v>
      </c>
      <c r="O419" s="159">
        <v>0.61099999999999999</v>
      </c>
      <c r="P419" s="155"/>
      <c r="Q419" s="174" t="s">
        <v>3801</v>
      </c>
      <c r="R419" s="156">
        <v>21</v>
      </c>
      <c r="S419" s="156"/>
      <c r="T419" s="156">
        <v>21</v>
      </c>
      <c r="U419" s="215"/>
    </row>
    <row r="420" spans="1:21" s="133" customFormat="1" ht="58.15" customHeight="1" x14ac:dyDescent="0.2">
      <c r="A420" s="181"/>
      <c r="B420" s="173"/>
      <c r="C420" s="182"/>
      <c r="D420" s="187"/>
      <c r="E420" s="173"/>
      <c r="F420" s="288"/>
      <c r="G420" s="183"/>
      <c r="H420" s="288"/>
      <c r="I420" s="288"/>
      <c r="J420" s="288"/>
      <c r="K420" s="183"/>
      <c r="L420" s="654"/>
      <c r="M420" s="895"/>
      <c r="N420" s="230" t="s">
        <v>3802</v>
      </c>
      <c r="O420" s="159">
        <v>0.58099999999999996</v>
      </c>
      <c r="P420" s="155"/>
      <c r="Q420" s="174" t="s">
        <v>3803</v>
      </c>
      <c r="R420" s="156">
        <v>18</v>
      </c>
      <c r="S420" s="156"/>
      <c r="T420" s="156">
        <v>18</v>
      </c>
      <c r="U420" s="215"/>
    </row>
    <row r="421" spans="1:21" s="133" customFormat="1" ht="46.15" customHeight="1" x14ac:dyDescent="0.2">
      <c r="A421" s="181"/>
      <c r="B421" s="173"/>
      <c r="C421" s="182"/>
      <c r="D421" s="187"/>
      <c r="E421" s="173"/>
      <c r="F421" s="288"/>
      <c r="G421" s="183"/>
      <c r="H421" s="288"/>
      <c r="I421" s="288"/>
      <c r="J421" s="288"/>
      <c r="K421" s="183"/>
      <c r="L421" s="654"/>
      <c r="M421" s="895"/>
      <c r="N421" s="230" t="s">
        <v>3804</v>
      </c>
      <c r="O421" s="159">
        <v>0.41199999999999998</v>
      </c>
      <c r="P421" s="155"/>
      <c r="Q421" s="174" t="s">
        <v>3805</v>
      </c>
      <c r="R421" s="156">
        <v>12</v>
      </c>
      <c r="S421" s="156"/>
      <c r="T421" s="156">
        <v>12</v>
      </c>
      <c r="U421" s="215"/>
    </row>
    <row r="422" spans="1:21" s="133" customFormat="1" ht="57.6" customHeight="1" x14ac:dyDescent="0.2">
      <c r="A422" s="181"/>
      <c r="B422" s="173"/>
      <c r="C422" s="182"/>
      <c r="D422" s="187"/>
      <c r="E422" s="173"/>
      <c r="F422" s="288"/>
      <c r="G422" s="183"/>
      <c r="H422" s="288"/>
      <c r="I422" s="288"/>
      <c r="J422" s="288"/>
      <c r="K422" s="183"/>
      <c r="L422" s="654"/>
      <c r="M422" s="888"/>
      <c r="N422" s="230" t="s">
        <v>3806</v>
      </c>
      <c r="O422" s="159">
        <v>0.85</v>
      </c>
      <c r="P422" s="155"/>
      <c r="Q422" s="174" t="s">
        <v>3807</v>
      </c>
      <c r="R422" s="156">
        <v>28</v>
      </c>
      <c r="S422" s="156"/>
      <c r="T422" s="156">
        <v>28</v>
      </c>
      <c r="U422" s="215"/>
    </row>
    <row r="423" spans="1:21" s="133" customFormat="1" x14ac:dyDescent="0.2">
      <c r="A423" s="181"/>
      <c r="B423" s="173"/>
      <c r="C423" s="182"/>
      <c r="D423" s="187"/>
      <c r="E423" s="173"/>
      <c r="F423" s="288"/>
      <c r="G423" s="183"/>
      <c r="H423" s="288"/>
      <c r="I423" s="288"/>
      <c r="J423" s="288"/>
      <c r="K423" s="183"/>
      <c r="L423" s="654"/>
      <c r="M423" s="897">
        <v>180000367</v>
      </c>
      <c r="N423" s="1065" t="s">
        <v>3808</v>
      </c>
      <c r="O423" s="159">
        <v>0.155</v>
      </c>
      <c r="P423" s="155">
        <v>1998</v>
      </c>
      <c r="Q423" s="281" t="s">
        <v>3809</v>
      </c>
      <c r="R423" s="156"/>
      <c r="S423" s="156"/>
      <c r="T423" s="156"/>
      <c r="U423" s="180"/>
    </row>
    <row r="424" spans="1:21" s="133" customFormat="1" x14ac:dyDescent="0.2">
      <c r="A424" s="181"/>
      <c r="B424" s="173"/>
      <c r="C424" s="182"/>
      <c r="D424" s="187"/>
      <c r="E424" s="173"/>
      <c r="F424" s="288"/>
      <c r="G424" s="183"/>
      <c r="H424" s="288"/>
      <c r="I424" s="288"/>
      <c r="J424" s="288"/>
      <c r="K424" s="183"/>
      <c r="L424" s="654"/>
      <c r="M424" s="901"/>
      <c r="N424" s="1066"/>
      <c r="O424" s="179"/>
      <c r="P424" s="173"/>
      <c r="Q424" s="281" t="s">
        <v>3810</v>
      </c>
      <c r="R424" s="156"/>
      <c r="S424" s="156"/>
      <c r="T424" s="156"/>
      <c r="U424" s="180"/>
    </row>
    <row r="425" spans="1:21" s="133" customFormat="1" ht="45" customHeight="1" x14ac:dyDescent="0.2">
      <c r="A425" s="181">
        <v>42</v>
      </c>
      <c r="B425" s="156">
        <v>180000520</v>
      </c>
      <c r="C425" s="889" t="s">
        <v>3811</v>
      </c>
      <c r="D425" s="890"/>
      <c r="E425" s="275">
        <v>0.05</v>
      </c>
      <c r="F425" s="156">
        <v>2012</v>
      </c>
      <c r="G425" s="196" t="s">
        <v>3812</v>
      </c>
      <c r="H425" s="275">
        <v>1</v>
      </c>
      <c r="I425" s="275"/>
      <c r="J425" s="275">
        <v>1</v>
      </c>
      <c r="K425" s="493" t="s">
        <v>3813</v>
      </c>
      <c r="L425" s="494">
        <v>160</v>
      </c>
      <c r="M425" s="155">
        <v>180000523</v>
      </c>
      <c r="N425" s="230" t="s">
        <v>3814</v>
      </c>
      <c r="O425" s="159">
        <v>0.182</v>
      </c>
      <c r="P425" s="155">
        <v>2012</v>
      </c>
      <c r="Q425" s="174" t="s">
        <v>3509</v>
      </c>
      <c r="R425" s="156">
        <v>6</v>
      </c>
      <c r="S425" s="156"/>
      <c r="T425" s="156">
        <v>6</v>
      </c>
      <c r="U425" s="1057" t="s">
        <v>3815</v>
      </c>
    </row>
    <row r="426" spans="1:21" s="133" customFormat="1" ht="30.6" customHeight="1" x14ac:dyDescent="0.2">
      <c r="A426" s="181"/>
      <c r="B426" s="173"/>
      <c r="C426" s="182"/>
      <c r="D426" s="187"/>
      <c r="E426" s="179"/>
      <c r="F426" s="173"/>
      <c r="G426" s="182"/>
      <c r="H426" s="179"/>
      <c r="I426" s="179"/>
      <c r="J426" s="179"/>
      <c r="K426" s="937" t="s">
        <v>3816</v>
      </c>
      <c r="L426" s="668"/>
      <c r="M426" s="887">
        <v>180000524</v>
      </c>
      <c r="N426" s="230" t="s">
        <v>3817</v>
      </c>
      <c r="O426" s="275">
        <v>0.34</v>
      </c>
      <c r="P426" s="156">
        <v>2012</v>
      </c>
      <c r="Q426" s="174" t="s">
        <v>3818</v>
      </c>
      <c r="R426" s="156">
        <v>10</v>
      </c>
      <c r="S426" s="156"/>
      <c r="T426" s="156">
        <v>10</v>
      </c>
      <c r="U426" s="1058"/>
    </row>
    <row r="427" spans="1:21" s="133" customFormat="1" ht="28.15" customHeight="1" x14ac:dyDescent="0.2">
      <c r="A427" s="181"/>
      <c r="B427" s="173"/>
      <c r="C427" s="182"/>
      <c r="D427" s="187"/>
      <c r="E427" s="164"/>
      <c r="F427" s="292"/>
      <c r="G427" s="165"/>
      <c r="H427" s="292"/>
      <c r="I427" s="166"/>
      <c r="J427" s="166"/>
      <c r="K427" s="1059"/>
      <c r="L427" s="669"/>
      <c r="M427" s="888"/>
      <c r="N427" s="230" t="s">
        <v>3819</v>
      </c>
      <c r="O427" s="275">
        <v>0.34</v>
      </c>
      <c r="P427" s="156">
        <v>2012</v>
      </c>
      <c r="Q427" s="174" t="s">
        <v>3820</v>
      </c>
      <c r="R427" s="495" t="s">
        <v>3821</v>
      </c>
      <c r="S427" s="156"/>
      <c r="T427" s="156"/>
      <c r="U427" s="215" t="s">
        <v>3822</v>
      </c>
    </row>
    <row r="428" spans="1:21" s="133" customFormat="1" ht="28.9" customHeight="1" x14ac:dyDescent="0.2">
      <c r="A428" s="162"/>
      <c r="B428" s="155">
        <v>180000360</v>
      </c>
      <c r="C428" s="941" t="s">
        <v>3823</v>
      </c>
      <c r="D428" s="942"/>
      <c r="E428" s="164">
        <v>0.5</v>
      </c>
      <c r="F428" s="292">
        <v>1981</v>
      </c>
      <c r="G428" s="165" t="s">
        <v>85</v>
      </c>
      <c r="H428" s="292"/>
      <c r="I428" s="164"/>
      <c r="J428" s="270"/>
      <c r="K428" s="176"/>
      <c r="L428" s="283"/>
      <c r="M428" s="173"/>
      <c r="N428" s="260"/>
      <c r="O428" s="164"/>
      <c r="P428" s="164"/>
      <c r="Q428" s="165"/>
      <c r="R428" s="164"/>
      <c r="S428" s="164"/>
      <c r="T428" s="164"/>
      <c r="U428" s="180"/>
    </row>
    <row r="429" spans="1:21" s="133" customFormat="1" ht="25.5" x14ac:dyDescent="0.2">
      <c r="A429" s="169">
        <v>43</v>
      </c>
      <c r="B429" s="155">
        <v>180000360</v>
      </c>
      <c r="C429" s="197" t="s">
        <v>3824</v>
      </c>
      <c r="D429" s="198"/>
      <c r="E429" s="173">
        <v>0.06</v>
      </c>
      <c r="F429" s="283">
        <v>1981</v>
      </c>
      <c r="G429" s="176" t="s">
        <v>3825</v>
      </c>
      <c r="H429" s="283"/>
      <c r="I429" s="173"/>
      <c r="J429" s="283"/>
      <c r="K429" s="158" t="s">
        <v>3826</v>
      </c>
      <c r="L429" s="155">
        <v>400</v>
      </c>
      <c r="M429" s="155" t="s">
        <v>103</v>
      </c>
      <c r="N429" s="224" t="s">
        <v>3827</v>
      </c>
      <c r="O429" s="222"/>
      <c r="P429" s="222"/>
      <c r="Q429" s="405"/>
      <c r="R429" s="222"/>
      <c r="S429" s="222"/>
      <c r="T429" s="404"/>
      <c r="U429" s="352" t="s">
        <v>3828</v>
      </c>
    </row>
    <row r="430" spans="1:21" s="133" customFormat="1" x14ac:dyDescent="0.2">
      <c r="A430" s="263"/>
      <c r="B430" s="164" t="s">
        <v>2315</v>
      </c>
      <c r="C430" s="217" t="s">
        <v>2315</v>
      </c>
      <c r="D430" s="218" t="s">
        <v>2315</v>
      </c>
      <c r="E430" s="164" t="s">
        <v>2315</v>
      </c>
      <c r="F430" s="292" t="s">
        <v>2315</v>
      </c>
      <c r="G430" s="165" t="s">
        <v>2315</v>
      </c>
      <c r="H430" s="292"/>
      <c r="I430" s="164"/>
      <c r="J430" s="270"/>
      <c r="K430" s="165" t="s">
        <v>3829</v>
      </c>
      <c r="L430" s="164"/>
      <c r="M430" s="164"/>
      <c r="N430" s="167"/>
      <c r="O430" s="164"/>
      <c r="P430" s="164"/>
      <c r="Q430" s="200"/>
      <c r="R430" s="164"/>
      <c r="S430" s="164"/>
      <c r="T430" s="292"/>
      <c r="U430" s="168"/>
    </row>
    <row r="431" spans="1:21" s="130" customFormat="1" ht="15.75" customHeight="1" x14ac:dyDescent="0.2">
      <c r="A431" s="284"/>
      <c r="B431" s="980" t="s">
        <v>3830</v>
      </c>
      <c r="C431" s="1060" t="s">
        <v>3831</v>
      </c>
      <c r="D431" s="1061"/>
      <c r="E431" s="222"/>
      <c r="F431" s="404"/>
      <c r="G431" s="223" t="s">
        <v>3832</v>
      </c>
      <c r="H431" s="404"/>
      <c r="I431" s="222"/>
      <c r="J431" s="404"/>
      <c r="K431" s="220" t="s">
        <v>3833</v>
      </c>
      <c r="L431" s="222">
        <v>100</v>
      </c>
      <c r="M431" s="404"/>
      <c r="N431" s="226"/>
      <c r="O431" s="450"/>
      <c r="P431" s="227"/>
      <c r="Q431" s="496"/>
      <c r="R431" s="227"/>
      <c r="S431" s="450"/>
      <c r="T431" s="279"/>
      <c r="U431" s="497" t="s">
        <v>3834</v>
      </c>
    </row>
    <row r="432" spans="1:21" s="130" customFormat="1" ht="35.25" customHeight="1" x14ac:dyDescent="0.2">
      <c r="A432" s="444"/>
      <c r="B432" s="981"/>
      <c r="C432" s="465"/>
      <c r="D432" s="466"/>
      <c r="E432" s="390"/>
      <c r="F432" s="450"/>
      <c r="G432" s="389"/>
      <c r="H432" s="450"/>
      <c r="I432" s="390"/>
      <c r="J432" s="450"/>
      <c r="K432" s="498" t="s">
        <v>3835</v>
      </c>
      <c r="L432" s="390"/>
      <c r="M432" s="450"/>
      <c r="N432" s="262"/>
      <c r="O432" s="450"/>
      <c r="P432" s="390"/>
      <c r="Q432" s="496"/>
      <c r="R432" s="390"/>
      <c r="S432" s="450"/>
      <c r="T432" s="499"/>
      <c r="U432" s="297"/>
    </row>
    <row r="433" spans="1:21" s="130" customFormat="1" ht="19.5" customHeight="1" x14ac:dyDescent="0.2">
      <c r="A433" s="169"/>
      <c r="B433" s="1047" t="s">
        <v>3836</v>
      </c>
      <c r="C433" s="220" t="s">
        <v>3837</v>
      </c>
      <c r="D433" s="221"/>
      <c r="E433" s="403"/>
      <c r="F433" s="404"/>
      <c r="G433" s="453" t="s">
        <v>3838</v>
      </c>
      <c r="H433" s="222">
        <v>2</v>
      </c>
      <c r="I433" s="404"/>
      <c r="J433" s="403">
        <v>2</v>
      </c>
      <c r="K433" s="453" t="s">
        <v>3839</v>
      </c>
      <c r="L433" s="404">
        <v>63</v>
      </c>
      <c r="M433" s="403"/>
      <c r="N433" s="406"/>
      <c r="O433" s="403"/>
      <c r="P433" s="404"/>
      <c r="Q433" s="453"/>
      <c r="R433" s="404"/>
      <c r="S433" s="403"/>
      <c r="T433" s="462"/>
      <c r="U433" s="497" t="s">
        <v>3021</v>
      </c>
    </row>
    <row r="434" spans="1:21" s="130" customFormat="1" ht="33" customHeight="1" x14ac:dyDescent="0.2">
      <c r="A434" s="263"/>
      <c r="B434" s="1048"/>
      <c r="C434" s="465"/>
      <c r="D434" s="466"/>
      <c r="E434" s="390"/>
      <c r="F434" s="450"/>
      <c r="G434" s="389"/>
      <c r="H434" s="390"/>
      <c r="I434" s="450"/>
      <c r="J434" s="390"/>
      <c r="K434" s="455" t="s">
        <v>3840</v>
      </c>
      <c r="L434" s="450"/>
      <c r="M434" s="390"/>
      <c r="N434" s="456"/>
      <c r="O434" s="390"/>
      <c r="P434" s="450"/>
      <c r="Q434" s="389"/>
      <c r="R434" s="450"/>
      <c r="S434" s="390"/>
      <c r="T434" s="450"/>
      <c r="U434" s="297"/>
    </row>
    <row r="435" spans="1:21" s="130" customFormat="1" ht="33" customHeight="1" x14ac:dyDescent="0.2">
      <c r="A435" s="181"/>
      <c r="B435" s="500"/>
      <c r="C435" s="501"/>
      <c r="D435" s="473"/>
      <c r="E435" s="403"/>
      <c r="F435" s="404"/>
      <c r="G435" s="453"/>
      <c r="H435" s="403"/>
      <c r="I435" s="404"/>
      <c r="J435" s="403"/>
      <c r="K435" s="266" t="s">
        <v>3841</v>
      </c>
      <c r="L435" s="425">
        <v>25</v>
      </c>
      <c r="M435" s="403"/>
      <c r="N435" s="406"/>
      <c r="O435" s="403"/>
      <c r="P435" s="404"/>
      <c r="Q435" s="453"/>
      <c r="R435" s="404"/>
      <c r="S435" s="403"/>
      <c r="T435" s="404"/>
      <c r="U435" s="497"/>
    </row>
    <row r="436" spans="1:21" s="133" customFormat="1" x14ac:dyDescent="0.2">
      <c r="A436" s="169">
        <v>44</v>
      </c>
      <c r="B436" s="155">
        <v>180000213</v>
      </c>
      <c r="C436" s="1024" t="s">
        <v>3842</v>
      </c>
      <c r="D436" s="1025"/>
      <c r="E436" s="155">
        <v>1.49</v>
      </c>
      <c r="F436" s="155">
        <v>2002</v>
      </c>
      <c r="G436" s="158" t="s">
        <v>1046</v>
      </c>
      <c r="H436" s="155">
        <v>30</v>
      </c>
      <c r="I436" s="155"/>
      <c r="J436" s="155">
        <v>30</v>
      </c>
      <c r="K436" s="158" t="s">
        <v>3843</v>
      </c>
      <c r="L436" s="159">
        <v>400</v>
      </c>
      <c r="M436" s="155" t="s">
        <v>3844</v>
      </c>
      <c r="N436" s="295" t="s">
        <v>3845</v>
      </c>
      <c r="O436" s="155"/>
      <c r="P436" s="268"/>
      <c r="Q436" s="158" t="s">
        <v>3846</v>
      </c>
      <c r="R436" s="283"/>
      <c r="S436" s="155"/>
      <c r="T436" s="283"/>
      <c r="U436" s="161"/>
    </row>
    <row r="437" spans="1:21" s="133" customFormat="1" x14ac:dyDescent="0.2">
      <c r="A437" s="181"/>
      <c r="B437" s="173"/>
      <c r="C437" s="182"/>
      <c r="D437" s="183"/>
      <c r="E437" s="173"/>
      <c r="F437" s="173"/>
      <c r="G437" s="176"/>
      <c r="H437" s="173"/>
      <c r="I437" s="173"/>
      <c r="J437" s="173"/>
      <c r="K437" s="176" t="s">
        <v>3847</v>
      </c>
      <c r="L437" s="179"/>
      <c r="M437" s="155" t="s">
        <v>3844</v>
      </c>
      <c r="N437" s="355" t="s">
        <v>3848</v>
      </c>
      <c r="O437" s="173"/>
      <c r="P437" s="288"/>
      <c r="Q437" s="176"/>
      <c r="R437" s="283"/>
      <c r="S437" s="173"/>
      <c r="T437" s="283"/>
      <c r="U437" s="177"/>
    </row>
    <row r="438" spans="1:21" s="133" customFormat="1" x14ac:dyDescent="0.2">
      <c r="A438" s="263"/>
      <c r="B438" s="164"/>
      <c r="C438" s="217"/>
      <c r="D438" s="218"/>
      <c r="E438" s="164"/>
      <c r="F438" s="164"/>
      <c r="G438" s="165"/>
      <c r="H438" s="164"/>
      <c r="I438" s="164"/>
      <c r="J438" s="164"/>
      <c r="K438" s="165"/>
      <c r="L438" s="166"/>
      <c r="M438" s="155" t="s">
        <v>3844</v>
      </c>
      <c r="N438" s="296" t="s">
        <v>3849</v>
      </c>
      <c r="O438" s="164"/>
      <c r="P438" s="270"/>
      <c r="Q438" s="165"/>
      <c r="R438" s="292"/>
      <c r="S438" s="164"/>
      <c r="T438" s="292"/>
      <c r="U438" s="168"/>
    </row>
    <row r="439" spans="1:21" s="133" customFormat="1" ht="27" customHeight="1" x14ac:dyDescent="0.2">
      <c r="A439" s="162"/>
      <c r="B439" s="447" t="s">
        <v>3850</v>
      </c>
      <c r="C439" s="1049" t="s">
        <v>3851</v>
      </c>
      <c r="D439" s="1050"/>
      <c r="E439" s="212">
        <v>0.22</v>
      </c>
      <c r="F439" s="156">
        <v>2006</v>
      </c>
      <c r="G439" s="157" t="s">
        <v>3852</v>
      </c>
      <c r="H439" s="156"/>
      <c r="I439" s="156"/>
      <c r="J439" s="156"/>
      <c r="K439" s="228" t="s">
        <v>3853</v>
      </c>
      <c r="L439" s="227">
        <v>250</v>
      </c>
      <c r="M439" s="156"/>
      <c r="N439" s="174"/>
      <c r="O439" s="156"/>
      <c r="P439" s="156"/>
      <c r="Q439" s="157"/>
      <c r="R439" s="156"/>
      <c r="S439" s="156"/>
      <c r="T439" s="156"/>
      <c r="U439" s="303" t="s">
        <v>3021</v>
      </c>
    </row>
    <row r="440" spans="1:21" s="133" customFormat="1" ht="42" customHeight="1" thickBot="1" x14ac:dyDescent="0.25">
      <c r="A440" s="312"/>
      <c r="B440" s="502" t="s">
        <v>3854</v>
      </c>
      <c r="C440" s="1051" t="s">
        <v>3855</v>
      </c>
      <c r="D440" s="1051"/>
      <c r="E440" s="399"/>
      <c r="F440" s="503"/>
      <c r="G440" s="400" t="s">
        <v>3856</v>
      </c>
      <c r="H440" s="399">
        <v>11</v>
      </c>
      <c r="I440" s="503"/>
      <c r="J440" s="399">
        <v>11</v>
      </c>
      <c r="K440" s="504" t="s">
        <v>3857</v>
      </c>
      <c r="L440" s="505">
        <v>400</v>
      </c>
      <c r="M440" s="399"/>
      <c r="N440" s="506" t="s">
        <v>1411</v>
      </c>
      <c r="O440" s="399"/>
      <c r="P440" s="503"/>
      <c r="Q440" s="400"/>
      <c r="R440" s="503"/>
      <c r="S440" s="399"/>
      <c r="T440" s="503"/>
      <c r="U440" s="507" t="s">
        <v>3858</v>
      </c>
    </row>
    <row r="441" spans="1:21" s="133" customFormat="1" ht="44.45" customHeight="1" x14ac:dyDescent="0.2">
      <c r="A441" s="508"/>
      <c r="B441" s="148">
        <v>180000466</v>
      </c>
      <c r="C441" s="1052" t="s">
        <v>3859</v>
      </c>
      <c r="D441" s="1052"/>
      <c r="E441" s="148">
        <v>0.79200000000000004</v>
      </c>
      <c r="F441" s="509">
        <v>2011</v>
      </c>
      <c r="G441" s="149" t="s">
        <v>3860</v>
      </c>
      <c r="H441" s="148">
        <v>15</v>
      </c>
      <c r="I441" s="509"/>
      <c r="J441" s="148">
        <v>15</v>
      </c>
      <c r="K441" s="510"/>
      <c r="L441" s="511"/>
      <c r="M441" s="148"/>
      <c r="N441" s="136"/>
      <c r="O441" s="148"/>
      <c r="P441" s="509"/>
      <c r="Q441" s="149"/>
      <c r="R441" s="509"/>
      <c r="S441" s="148"/>
      <c r="T441" s="509"/>
      <c r="U441" s="512" t="s">
        <v>3861</v>
      </c>
    </row>
    <row r="442" spans="1:21" s="133" customFormat="1" ht="88.15" customHeight="1" x14ac:dyDescent="0.2">
      <c r="A442" s="181">
        <v>45</v>
      </c>
      <c r="B442" s="164">
        <v>3002401</v>
      </c>
      <c r="C442" s="1053" t="s">
        <v>3862</v>
      </c>
      <c r="D442" s="1054"/>
      <c r="E442" s="164">
        <v>0.35</v>
      </c>
      <c r="F442" s="164">
        <v>1996</v>
      </c>
      <c r="G442" s="165" t="s">
        <v>1046</v>
      </c>
      <c r="H442" s="164">
        <v>6</v>
      </c>
      <c r="I442" s="164"/>
      <c r="J442" s="164">
        <v>6</v>
      </c>
      <c r="K442" s="176" t="s">
        <v>934</v>
      </c>
      <c r="L442" s="179">
        <v>400</v>
      </c>
      <c r="M442" s="1042" t="s">
        <v>3863</v>
      </c>
      <c r="N442" s="167" t="s">
        <v>3864</v>
      </c>
      <c r="O442" s="164"/>
      <c r="P442" s="164"/>
      <c r="Q442" s="165"/>
      <c r="R442" s="164"/>
      <c r="S442" s="164"/>
      <c r="T442" s="164"/>
      <c r="U442" s="276" t="s">
        <v>3865</v>
      </c>
    </row>
    <row r="443" spans="1:21" s="133" customFormat="1" ht="25.5" x14ac:dyDescent="0.2">
      <c r="A443" s="181"/>
      <c r="B443" s="156">
        <v>3002402</v>
      </c>
      <c r="C443" s="1055"/>
      <c r="D443" s="1056"/>
      <c r="E443" s="156">
        <v>2.5999999999999999E-2</v>
      </c>
      <c r="F443" s="156">
        <v>1996</v>
      </c>
      <c r="G443" s="157" t="s">
        <v>3866</v>
      </c>
      <c r="H443" s="156"/>
      <c r="I443" s="156"/>
      <c r="J443" s="156"/>
      <c r="K443" s="165" t="s">
        <v>1088</v>
      </c>
      <c r="L443" s="166"/>
      <c r="M443" s="1042"/>
      <c r="N443" s="174" t="s">
        <v>3867</v>
      </c>
      <c r="O443" s="164">
        <v>0.58299999999999996</v>
      </c>
      <c r="P443" s="164">
        <v>1963</v>
      </c>
      <c r="Q443" s="157" t="s">
        <v>3868</v>
      </c>
      <c r="R443" s="156">
        <v>2</v>
      </c>
      <c r="S443" s="156">
        <v>12</v>
      </c>
      <c r="T443" s="156">
        <v>14</v>
      </c>
      <c r="U443" s="215" t="s">
        <v>3869</v>
      </c>
    </row>
    <row r="444" spans="1:21" s="133" customFormat="1" ht="38.25" customHeight="1" x14ac:dyDescent="0.2">
      <c r="A444" s="181"/>
      <c r="B444" s="173"/>
      <c r="C444" s="513"/>
      <c r="D444" s="514"/>
      <c r="E444" s="155"/>
      <c r="F444" s="155"/>
      <c r="G444" s="158"/>
      <c r="H444" s="155"/>
      <c r="I444" s="155"/>
      <c r="J444" s="155"/>
      <c r="K444" s="176"/>
      <c r="L444" s="179"/>
      <c r="M444" s="1042"/>
      <c r="N444" s="174" t="s">
        <v>3870</v>
      </c>
      <c r="O444" s="156">
        <v>0.13100000000000001</v>
      </c>
      <c r="P444" s="156">
        <v>2015</v>
      </c>
      <c r="Q444" s="157" t="s">
        <v>3871</v>
      </c>
      <c r="R444" s="156">
        <v>4</v>
      </c>
      <c r="S444" s="156"/>
      <c r="T444" s="156">
        <v>4</v>
      </c>
      <c r="U444" s="215" t="s">
        <v>3872</v>
      </c>
    </row>
    <row r="445" spans="1:21" s="133" customFormat="1" ht="25.5" x14ac:dyDescent="0.2">
      <c r="A445" s="181"/>
      <c r="B445" s="173"/>
      <c r="C445" s="197"/>
      <c r="D445" s="198"/>
      <c r="E445" s="155"/>
      <c r="F445" s="155"/>
      <c r="G445" s="158"/>
      <c r="H445" s="155"/>
      <c r="I445" s="155"/>
      <c r="J445" s="155"/>
      <c r="K445" s="158"/>
      <c r="L445" s="159"/>
      <c r="M445" s="1043"/>
      <c r="N445" s="1044" t="s">
        <v>3873</v>
      </c>
      <c r="O445" s="156">
        <v>1.0329999999999999</v>
      </c>
      <c r="P445" s="156">
        <v>1963</v>
      </c>
      <c r="Q445" s="157" t="s">
        <v>3874</v>
      </c>
      <c r="R445" s="156"/>
      <c r="S445" s="156" t="s">
        <v>2315</v>
      </c>
      <c r="T445" s="156" t="s">
        <v>2315</v>
      </c>
      <c r="U445" s="215" t="s">
        <v>3875</v>
      </c>
    </row>
    <row r="446" spans="1:21" s="133" customFormat="1" ht="15.75" x14ac:dyDescent="0.25">
      <c r="A446" s="181"/>
      <c r="B446" s="515" t="s">
        <v>2315</v>
      </c>
      <c r="C446" s="516"/>
      <c r="D446" s="183"/>
      <c r="E446" s="173"/>
      <c r="F446" s="173"/>
      <c r="G446" s="176"/>
      <c r="H446" s="173"/>
      <c r="I446" s="173"/>
      <c r="J446" s="173"/>
      <c r="K446" s="176"/>
      <c r="L446" s="179"/>
      <c r="M446" s="517" t="s">
        <v>3876</v>
      </c>
      <c r="N446" s="1044"/>
      <c r="O446" s="156">
        <v>0.03</v>
      </c>
      <c r="P446" s="156">
        <v>1963</v>
      </c>
      <c r="Q446" s="157" t="s">
        <v>3877</v>
      </c>
      <c r="R446" s="156"/>
      <c r="S446" s="156"/>
      <c r="T446" s="156"/>
      <c r="U446" s="180"/>
    </row>
    <row r="447" spans="1:21" s="133" customFormat="1" x14ac:dyDescent="0.2">
      <c r="A447" s="181"/>
      <c r="B447" s="173"/>
      <c r="C447" s="182"/>
      <c r="D447" s="183"/>
      <c r="E447" s="173"/>
      <c r="F447" s="173"/>
      <c r="G447" s="176"/>
      <c r="H447" s="173"/>
      <c r="I447" s="173"/>
      <c r="J447" s="173"/>
      <c r="K447" s="176"/>
      <c r="L447" s="179"/>
      <c r="M447" s="1045" t="s">
        <v>3863</v>
      </c>
      <c r="N447" s="174" t="s">
        <v>3878</v>
      </c>
      <c r="O447" s="156">
        <v>0.18</v>
      </c>
      <c r="P447" s="156">
        <v>1963</v>
      </c>
      <c r="Q447" s="157" t="s">
        <v>3879</v>
      </c>
      <c r="R447" s="156"/>
      <c r="S447" s="156">
        <v>4</v>
      </c>
      <c r="T447" s="156">
        <v>4</v>
      </c>
      <c r="U447" s="180"/>
    </row>
    <row r="448" spans="1:21" s="133" customFormat="1" x14ac:dyDescent="0.2">
      <c r="A448" s="181"/>
      <c r="B448" s="173"/>
      <c r="C448" s="182"/>
      <c r="D448" s="183"/>
      <c r="E448" s="173"/>
      <c r="F448" s="173"/>
      <c r="G448" s="176"/>
      <c r="H448" s="173"/>
      <c r="I448" s="173"/>
      <c r="J448" s="173"/>
      <c r="K448" s="176"/>
      <c r="L448" s="179"/>
      <c r="M448" s="1042"/>
      <c r="N448" s="174" t="s">
        <v>3880</v>
      </c>
      <c r="O448" s="156">
        <v>0.17</v>
      </c>
      <c r="P448" s="156">
        <v>1962</v>
      </c>
      <c r="Q448" s="157" t="s">
        <v>3881</v>
      </c>
      <c r="R448" s="156"/>
      <c r="S448" s="156">
        <v>6</v>
      </c>
      <c r="T448" s="156">
        <v>6</v>
      </c>
      <c r="U448" s="180" t="s">
        <v>2315</v>
      </c>
    </row>
    <row r="449" spans="1:21" s="133" customFormat="1" x14ac:dyDescent="0.2">
      <c r="A449" s="181"/>
      <c r="B449" s="173"/>
      <c r="C449" s="182"/>
      <c r="D449" s="183"/>
      <c r="E449" s="173"/>
      <c r="F449" s="173"/>
      <c r="G449" s="176"/>
      <c r="H449" s="173"/>
      <c r="I449" s="173"/>
      <c r="J449" s="173"/>
      <c r="K449" s="176"/>
      <c r="L449" s="179"/>
      <c r="M449" s="1042"/>
      <c r="N449" s="174" t="s">
        <v>3882</v>
      </c>
      <c r="O449" s="156">
        <v>0.4</v>
      </c>
      <c r="P449" s="156">
        <v>1962</v>
      </c>
      <c r="Q449" s="157" t="s">
        <v>1095</v>
      </c>
      <c r="R449" s="156"/>
      <c r="S449" s="156">
        <v>13</v>
      </c>
      <c r="T449" s="156">
        <v>13</v>
      </c>
      <c r="U449" s="180"/>
    </row>
    <row r="450" spans="1:21" s="133" customFormat="1" x14ac:dyDescent="0.2">
      <c r="A450" s="181"/>
      <c r="B450" s="173"/>
      <c r="C450" s="182"/>
      <c r="D450" s="183"/>
      <c r="E450" s="173"/>
      <c r="F450" s="173"/>
      <c r="G450" s="176"/>
      <c r="H450" s="173"/>
      <c r="I450" s="173"/>
      <c r="J450" s="173"/>
      <c r="K450" s="176"/>
      <c r="L450" s="179"/>
      <c r="M450" s="1042"/>
      <c r="N450" s="1046" t="s">
        <v>3883</v>
      </c>
      <c r="O450" s="156">
        <v>0.42599999999999999</v>
      </c>
      <c r="P450" s="156">
        <v>1945</v>
      </c>
      <c r="Q450" s="157" t="s">
        <v>1046</v>
      </c>
      <c r="R450" s="156">
        <v>4</v>
      </c>
      <c r="S450" s="156"/>
      <c r="T450" s="156">
        <v>4</v>
      </c>
      <c r="U450" s="180"/>
    </row>
    <row r="451" spans="1:21" s="133" customFormat="1" ht="42" customHeight="1" x14ac:dyDescent="0.2">
      <c r="A451" s="181"/>
      <c r="B451" s="173"/>
      <c r="C451" s="182"/>
      <c r="D451" s="183"/>
      <c r="E451" s="173"/>
      <c r="F451" s="173"/>
      <c r="G451" s="176"/>
      <c r="H451" s="173"/>
      <c r="I451" s="173"/>
      <c r="J451" s="173"/>
      <c r="K451" s="176"/>
      <c r="L451" s="179"/>
      <c r="M451" s="1042"/>
      <c r="N451" s="1046"/>
      <c r="O451" s="156">
        <v>0.88</v>
      </c>
      <c r="P451" s="156">
        <v>2015</v>
      </c>
      <c r="Q451" s="174" t="s">
        <v>3884</v>
      </c>
      <c r="R451" s="156">
        <v>26</v>
      </c>
      <c r="S451" s="156"/>
      <c r="T451" s="156">
        <v>26</v>
      </c>
      <c r="U451" s="215" t="s">
        <v>3872</v>
      </c>
    </row>
    <row r="452" spans="1:21" s="133" customFormat="1" x14ac:dyDescent="0.2">
      <c r="A452" s="181"/>
      <c r="B452" s="173"/>
      <c r="C452" s="182"/>
      <c r="D452" s="183"/>
      <c r="E452" s="173"/>
      <c r="F452" s="173"/>
      <c r="G452" s="176"/>
      <c r="H452" s="173"/>
      <c r="I452" s="173"/>
      <c r="J452" s="173"/>
      <c r="K452" s="176"/>
      <c r="L452" s="179"/>
      <c r="M452" s="517" t="s">
        <v>3876</v>
      </c>
      <c r="N452" s="1046"/>
      <c r="O452" s="156">
        <v>0.2</v>
      </c>
      <c r="P452" s="156">
        <v>1945</v>
      </c>
      <c r="Q452" s="157" t="s">
        <v>3877</v>
      </c>
      <c r="R452" s="156"/>
      <c r="S452" s="156"/>
      <c r="T452" s="156"/>
      <c r="U452" s="180"/>
    </row>
    <row r="453" spans="1:21" s="133" customFormat="1" x14ac:dyDescent="0.2">
      <c r="A453" s="181"/>
      <c r="B453" s="173"/>
      <c r="C453" s="182"/>
      <c r="D453" s="183"/>
      <c r="E453" s="173"/>
      <c r="F453" s="173"/>
      <c r="G453" s="176"/>
      <c r="H453" s="173"/>
      <c r="I453" s="173"/>
      <c r="J453" s="173"/>
      <c r="K453" s="176"/>
      <c r="L453" s="179"/>
      <c r="M453" s="518" t="s">
        <v>3863</v>
      </c>
      <c r="N453" s="1044" t="s">
        <v>3885</v>
      </c>
      <c r="O453" s="156">
        <v>0.16</v>
      </c>
      <c r="P453" s="156">
        <v>1962</v>
      </c>
      <c r="Q453" s="157" t="s">
        <v>3879</v>
      </c>
      <c r="R453" s="156"/>
      <c r="S453" s="156">
        <v>4</v>
      </c>
      <c r="T453" s="156">
        <v>4</v>
      </c>
      <c r="U453" s="180"/>
    </row>
    <row r="454" spans="1:21" s="133" customFormat="1" x14ac:dyDescent="0.2">
      <c r="A454" s="181"/>
      <c r="B454" s="173"/>
      <c r="C454" s="182"/>
      <c r="D454" s="183"/>
      <c r="E454" s="173"/>
      <c r="F454" s="173"/>
      <c r="G454" s="176"/>
      <c r="H454" s="173"/>
      <c r="I454" s="173"/>
      <c r="J454" s="173"/>
      <c r="K454" s="176"/>
      <c r="L454" s="179"/>
      <c r="M454" s="518" t="s">
        <v>3876</v>
      </c>
      <c r="N454" s="1044"/>
      <c r="O454" s="156">
        <v>0.08</v>
      </c>
      <c r="P454" s="156">
        <v>1962</v>
      </c>
      <c r="Q454" s="157" t="s">
        <v>3886</v>
      </c>
      <c r="R454" s="156"/>
      <c r="S454" s="156"/>
      <c r="T454" s="156"/>
      <c r="U454" s="180"/>
    </row>
    <row r="455" spans="1:21" s="133" customFormat="1" ht="25.5" x14ac:dyDescent="0.2">
      <c r="A455" s="181"/>
      <c r="B455" s="173"/>
      <c r="C455" s="182"/>
      <c r="D455" s="183"/>
      <c r="E455" s="173"/>
      <c r="F455" s="173"/>
      <c r="G455" s="176"/>
      <c r="H455" s="173"/>
      <c r="I455" s="173"/>
      <c r="J455" s="173"/>
      <c r="K455" s="176"/>
      <c r="L455" s="179"/>
      <c r="M455" s="1042" t="s">
        <v>3863</v>
      </c>
      <c r="N455" s="174" t="s">
        <v>3887</v>
      </c>
      <c r="O455" s="156">
        <v>0.33</v>
      </c>
      <c r="P455" s="156">
        <v>1962</v>
      </c>
      <c r="Q455" s="157" t="s">
        <v>1095</v>
      </c>
      <c r="R455" s="156"/>
      <c r="S455" s="156">
        <v>8</v>
      </c>
      <c r="T455" s="156">
        <v>8</v>
      </c>
      <c r="U455" s="180"/>
    </row>
    <row r="456" spans="1:21" s="133" customFormat="1" x14ac:dyDescent="0.2">
      <c r="A456" s="181"/>
      <c r="B456" s="173"/>
      <c r="C456" s="182"/>
      <c r="D456" s="183"/>
      <c r="E456" s="173"/>
      <c r="F456" s="173"/>
      <c r="G456" s="176"/>
      <c r="H456" s="173"/>
      <c r="I456" s="173"/>
      <c r="J456" s="173"/>
      <c r="K456" s="176"/>
      <c r="L456" s="179"/>
      <c r="M456" s="1043"/>
      <c r="N456" s="174" t="s">
        <v>3888</v>
      </c>
      <c r="O456" s="156">
        <v>0.26</v>
      </c>
      <c r="P456" s="156">
        <v>1962</v>
      </c>
      <c r="Q456" s="157" t="s">
        <v>3881</v>
      </c>
      <c r="R456" s="156"/>
      <c r="S456" s="156">
        <v>10</v>
      </c>
      <c r="T456" s="156">
        <v>10</v>
      </c>
      <c r="U456" s="180"/>
    </row>
    <row r="457" spans="1:21" s="133" customFormat="1" ht="57" customHeight="1" x14ac:dyDescent="0.2">
      <c r="A457" s="169">
        <v>46</v>
      </c>
      <c r="B457" s="155"/>
      <c r="C457" s="197"/>
      <c r="D457" s="198"/>
      <c r="E457" s="268"/>
      <c r="F457" s="155"/>
      <c r="G457" s="158"/>
      <c r="H457" s="155"/>
      <c r="I457" s="155"/>
      <c r="J457" s="155"/>
      <c r="K457" s="158" t="s">
        <v>3889</v>
      </c>
      <c r="L457" s="155">
        <v>160</v>
      </c>
      <c r="M457" s="155">
        <v>180000151</v>
      </c>
      <c r="N457" s="224" t="s">
        <v>3890</v>
      </c>
      <c r="O457" s="155"/>
      <c r="P457" s="155">
        <v>1962</v>
      </c>
      <c r="Q457" s="158"/>
      <c r="R457" s="155"/>
      <c r="S457" s="155"/>
      <c r="T457" s="155"/>
      <c r="U457" s="1036" t="s">
        <v>3891</v>
      </c>
    </row>
    <row r="458" spans="1:21" s="133" customFormat="1" ht="55.9" customHeight="1" x14ac:dyDescent="0.2">
      <c r="A458" s="181"/>
      <c r="B458" s="288"/>
      <c r="C458" s="182"/>
      <c r="D458" s="183"/>
      <c r="E458" s="288"/>
      <c r="F458" s="288"/>
      <c r="G458" s="183"/>
      <c r="H458" s="288"/>
      <c r="I458" s="288"/>
      <c r="J458" s="288"/>
      <c r="K458" s="413" t="s">
        <v>3892</v>
      </c>
      <c r="L458" s="288"/>
      <c r="M458" s="173"/>
      <c r="N458" s="160" t="s">
        <v>3893</v>
      </c>
      <c r="O458" s="155">
        <v>0.439</v>
      </c>
      <c r="P458" s="155"/>
      <c r="Q458" s="160" t="s">
        <v>3894</v>
      </c>
      <c r="R458" s="155">
        <v>14</v>
      </c>
      <c r="S458" s="155"/>
      <c r="T458" s="155">
        <f>SUM(R458:S458)</f>
        <v>14</v>
      </c>
      <c r="U458" s="1037"/>
    </row>
    <row r="459" spans="1:21" s="133" customFormat="1" ht="55.15" customHeight="1" x14ac:dyDescent="0.2">
      <c r="A459" s="181"/>
      <c r="B459" s="288"/>
      <c r="C459" s="182"/>
      <c r="D459" s="183"/>
      <c r="E459" s="288"/>
      <c r="F459" s="288"/>
      <c r="G459" s="183"/>
      <c r="H459" s="288"/>
      <c r="I459" s="173"/>
      <c r="J459" s="288"/>
      <c r="K459" s="266"/>
      <c r="L459" s="288"/>
      <c r="M459" s="173"/>
      <c r="N459" s="160" t="s">
        <v>3895</v>
      </c>
      <c r="O459" s="155">
        <v>0.27700000000000002</v>
      </c>
      <c r="P459" s="155"/>
      <c r="Q459" s="160" t="s">
        <v>3896</v>
      </c>
      <c r="R459" s="155">
        <v>8</v>
      </c>
      <c r="S459" s="155"/>
      <c r="T459" s="155">
        <f>SUM(R459:S459)</f>
        <v>8</v>
      </c>
      <c r="U459" s="1037"/>
    </row>
    <row r="460" spans="1:21" s="133" customFormat="1" ht="71.45" customHeight="1" x14ac:dyDescent="0.2">
      <c r="A460" s="181"/>
      <c r="B460" s="288"/>
      <c r="C460" s="182"/>
      <c r="D460" s="183"/>
      <c r="E460" s="288"/>
      <c r="F460" s="288"/>
      <c r="G460" s="183"/>
      <c r="H460" s="288"/>
      <c r="I460" s="173"/>
      <c r="J460" s="288"/>
      <c r="K460" s="266"/>
      <c r="L460" s="288"/>
      <c r="M460" s="164"/>
      <c r="N460" s="160" t="s">
        <v>3897</v>
      </c>
      <c r="O460" s="155">
        <v>0.60299999999999998</v>
      </c>
      <c r="P460" s="155"/>
      <c r="Q460" s="160" t="s">
        <v>3898</v>
      </c>
      <c r="R460" s="155">
        <v>16</v>
      </c>
      <c r="S460" s="155"/>
      <c r="T460" s="155">
        <f>SUM(R460:S460)</f>
        <v>16</v>
      </c>
      <c r="U460" s="1038"/>
    </row>
    <row r="461" spans="1:21" s="133" customFormat="1" ht="21.4" customHeight="1" x14ac:dyDescent="0.25">
      <c r="A461" s="519"/>
      <c r="B461" s="306"/>
      <c r="C461" s="1039" t="s">
        <v>3899</v>
      </c>
      <c r="D461" s="1040"/>
      <c r="E461" s="306"/>
      <c r="F461" s="306"/>
      <c r="G461" s="305"/>
      <c r="H461" s="306"/>
      <c r="I461" s="306"/>
      <c r="J461" s="306"/>
      <c r="K461" s="305" t="s">
        <v>2315</v>
      </c>
      <c r="L461" s="306"/>
      <c r="M461" s="306"/>
      <c r="N461" s="520"/>
      <c r="O461" s="306"/>
      <c r="P461" s="156"/>
      <c r="Q461" s="305"/>
      <c r="R461" s="156"/>
      <c r="S461" s="306"/>
      <c r="T461" s="156"/>
      <c r="U461" s="307"/>
    </row>
    <row r="462" spans="1:21" s="133" customFormat="1" x14ac:dyDescent="0.2">
      <c r="A462" s="169">
        <v>47</v>
      </c>
      <c r="B462" s="155">
        <v>180000360</v>
      </c>
      <c r="C462" s="197" t="s">
        <v>3248</v>
      </c>
      <c r="D462" s="198"/>
      <c r="E462" s="155">
        <v>0.66500000000000004</v>
      </c>
      <c r="F462" s="155">
        <v>1975</v>
      </c>
      <c r="G462" s="158" t="s">
        <v>3249</v>
      </c>
      <c r="H462" s="155"/>
      <c r="I462" s="155"/>
      <c r="J462" s="155"/>
      <c r="K462" s="158" t="s">
        <v>965</v>
      </c>
      <c r="L462" s="155" t="s">
        <v>3900</v>
      </c>
      <c r="M462" s="351"/>
      <c r="N462" s="295"/>
      <c r="O462" s="290"/>
      <c r="P462" s="290"/>
      <c r="Q462" s="291"/>
      <c r="R462" s="290"/>
      <c r="S462" s="290"/>
      <c r="T462" s="290"/>
      <c r="U462" s="409"/>
    </row>
    <row r="463" spans="1:21" s="133" customFormat="1" x14ac:dyDescent="0.2">
      <c r="A463" s="263"/>
      <c r="B463" s="164"/>
      <c r="C463" s="217"/>
      <c r="D463" s="218"/>
      <c r="E463" s="164"/>
      <c r="F463" s="164"/>
      <c r="G463" s="165"/>
      <c r="H463" s="164"/>
      <c r="I463" s="164"/>
      <c r="J463" s="164"/>
      <c r="K463" s="165" t="s">
        <v>3901</v>
      </c>
      <c r="L463" s="164" t="s">
        <v>3174</v>
      </c>
      <c r="M463" s="164"/>
      <c r="N463" s="296"/>
      <c r="O463" s="292"/>
      <c r="P463" s="292"/>
      <c r="Q463" s="200"/>
      <c r="R463" s="292"/>
      <c r="S463" s="292"/>
      <c r="T463" s="292"/>
      <c r="U463" s="408"/>
    </row>
    <row r="464" spans="1:21" s="133" customFormat="1" x14ac:dyDescent="0.2">
      <c r="A464" s="169">
        <v>48</v>
      </c>
      <c r="B464" s="155">
        <v>180000360</v>
      </c>
      <c r="C464" s="197" t="s">
        <v>3902</v>
      </c>
      <c r="D464" s="198"/>
      <c r="E464" s="173">
        <v>0.8</v>
      </c>
      <c r="F464" s="173">
        <v>1980</v>
      </c>
      <c r="G464" s="176" t="s">
        <v>3903</v>
      </c>
      <c r="H464" s="173"/>
      <c r="I464" s="173"/>
      <c r="J464" s="173"/>
      <c r="K464" s="176" t="s">
        <v>947</v>
      </c>
      <c r="L464" s="173" t="s">
        <v>3904</v>
      </c>
      <c r="M464" s="887">
        <v>180000398</v>
      </c>
      <c r="N464" s="174" t="s">
        <v>3905</v>
      </c>
      <c r="O464" s="156">
        <v>0.06</v>
      </c>
      <c r="P464" s="156">
        <v>1960</v>
      </c>
      <c r="Q464" s="157" t="s">
        <v>3200</v>
      </c>
      <c r="R464" s="156"/>
      <c r="S464" s="156"/>
      <c r="T464" s="156"/>
      <c r="U464" s="180"/>
    </row>
    <row r="465" spans="1:21" s="133" customFormat="1" x14ac:dyDescent="0.2">
      <c r="A465" s="181"/>
      <c r="B465" s="173"/>
      <c r="C465" s="182"/>
      <c r="D465" s="183"/>
      <c r="E465" s="173"/>
      <c r="F465" s="173"/>
      <c r="G465" s="176"/>
      <c r="H465" s="173"/>
      <c r="I465" s="173"/>
      <c r="J465" s="173"/>
      <c r="K465" s="176" t="s">
        <v>3901</v>
      </c>
      <c r="L465" s="173" t="s">
        <v>3906</v>
      </c>
      <c r="M465" s="888"/>
      <c r="N465" s="174" t="s">
        <v>3907</v>
      </c>
      <c r="O465" s="156">
        <v>0.32500000000000001</v>
      </c>
      <c r="P465" s="156">
        <v>1952</v>
      </c>
      <c r="Q465" s="157" t="s">
        <v>3908</v>
      </c>
      <c r="R465" s="156"/>
      <c r="S465" s="156"/>
      <c r="T465" s="156"/>
      <c r="U465" s="180"/>
    </row>
    <row r="466" spans="1:21" s="133" customFormat="1" x14ac:dyDescent="0.2">
      <c r="A466" s="181"/>
      <c r="B466" s="173"/>
      <c r="C466" s="182"/>
      <c r="D466" s="183"/>
      <c r="E466" s="173"/>
      <c r="F466" s="173"/>
      <c r="G466" s="176"/>
      <c r="H466" s="173"/>
      <c r="I466" s="173"/>
      <c r="J466" s="173"/>
      <c r="K466" s="176"/>
      <c r="L466" s="173"/>
      <c r="M466" s="156">
        <v>180000190</v>
      </c>
      <c r="N466" s="174" t="s">
        <v>3909</v>
      </c>
      <c r="O466" s="156">
        <v>0.5</v>
      </c>
      <c r="P466" s="156">
        <v>1960</v>
      </c>
      <c r="Q466" s="157" t="s">
        <v>3879</v>
      </c>
      <c r="R466" s="156">
        <v>5</v>
      </c>
      <c r="S466" s="156">
        <v>7</v>
      </c>
      <c r="T466" s="156">
        <v>12</v>
      </c>
      <c r="U466" s="180"/>
    </row>
    <row r="467" spans="1:21" s="133" customFormat="1" ht="25.7" customHeight="1" x14ac:dyDescent="0.25">
      <c r="A467" s="519"/>
      <c r="B467" s="306"/>
      <c r="C467" s="521" t="s">
        <v>3910</v>
      </c>
      <c r="D467" s="521"/>
      <c r="E467" s="306"/>
      <c r="F467" s="306"/>
      <c r="G467" s="305"/>
      <c r="H467" s="290"/>
      <c r="I467" s="290"/>
      <c r="J467" s="290"/>
      <c r="K467" s="305"/>
      <c r="L467" s="306"/>
      <c r="M467" s="306"/>
      <c r="N467" s="520"/>
      <c r="O467" s="306"/>
      <c r="P467" s="306"/>
      <c r="Q467" s="305"/>
      <c r="R467" s="306"/>
      <c r="S467" s="306"/>
      <c r="T467" s="306"/>
      <c r="U467" s="307"/>
    </row>
    <row r="468" spans="1:21" s="133" customFormat="1" x14ac:dyDescent="0.2">
      <c r="A468" s="522">
        <v>49</v>
      </c>
      <c r="B468" s="155">
        <v>180000360</v>
      </c>
      <c r="C468" s="171" t="s">
        <v>3911</v>
      </c>
      <c r="D468" s="172"/>
      <c r="E468" s="523">
        <v>1.3</v>
      </c>
      <c r="F468" s="298">
        <v>1971</v>
      </c>
      <c r="G468" s="524" t="s">
        <v>3912</v>
      </c>
      <c r="H468" s="155"/>
      <c r="I468" s="155"/>
      <c r="J468" s="155"/>
      <c r="K468" s="1041" t="s">
        <v>3913</v>
      </c>
      <c r="L468" s="894">
        <v>400</v>
      </c>
      <c r="M468" s="156">
        <v>180000377</v>
      </c>
      <c r="N468" s="174" t="s">
        <v>3914</v>
      </c>
      <c r="O468" s="156">
        <v>0.2</v>
      </c>
      <c r="P468" s="156">
        <v>1971</v>
      </c>
      <c r="Q468" s="157" t="s">
        <v>3915</v>
      </c>
      <c r="R468" s="156"/>
      <c r="S468" s="156"/>
      <c r="T468" s="156"/>
      <c r="U468" s="180" t="s">
        <v>3916</v>
      </c>
    </row>
    <row r="469" spans="1:21" s="133" customFormat="1" x14ac:dyDescent="0.2">
      <c r="A469" s="411"/>
      <c r="B469" s="176"/>
      <c r="C469" s="182"/>
      <c r="D469" s="183"/>
      <c r="E469" s="176"/>
      <c r="F469" s="176"/>
      <c r="G469" s="187"/>
      <c r="H469" s="173"/>
      <c r="I469" s="173"/>
      <c r="J469" s="173"/>
      <c r="K469" s="1041"/>
      <c r="L469" s="894"/>
      <c r="M469" s="156" t="s">
        <v>103</v>
      </c>
      <c r="N469" s="174" t="s">
        <v>3917</v>
      </c>
      <c r="O469" s="156"/>
      <c r="P469" s="156"/>
      <c r="Q469" s="157" t="s">
        <v>3918</v>
      </c>
      <c r="R469" s="156"/>
      <c r="S469" s="156"/>
      <c r="T469" s="156"/>
      <c r="U469" s="180" t="s">
        <v>3916</v>
      </c>
    </row>
    <row r="470" spans="1:21" s="133" customFormat="1" x14ac:dyDescent="0.2">
      <c r="A470" s="411"/>
      <c r="B470" s="266"/>
      <c r="C470" s="903" t="s">
        <v>3919</v>
      </c>
      <c r="D470" s="903"/>
      <c r="E470" s="391">
        <v>0.42</v>
      </c>
      <c r="F470" s="391">
        <v>2016</v>
      </c>
      <c r="G470" s="417" t="s">
        <v>2976</v>
      </c>
      <c r="H470" s="173"/>
      <c r="I470" s="173"/>
      <c r="J470" s="173"/>
      <c r="K470" s="1041"/>
      <c r="L470" s="894"/>
      <c r="M470" s="156">
        <v>180000377</v>
      </c>
      <c r="N470" s="174" t="s">
        <v>3920</v>
      </c>
      <c r="O470" s="156">
        <v>0.13</v>
      </c>
      <c r="P470" s="156">
        <v>1990</v>
      </c>
      <c r="Q470" s="157" t="s">
        <v>3921</v>
      </c>
      <c r="R470" s="156"/>
      <c r="S470" s="156"/>
      <c r="T470" s="156"/>
      <c r="U470" s="180" t="s">
        <v>3922</v>
      </c>
    </row>
    <row r="471" spans="1:21" s="133" customFormat="1" x14ac:dyDescent="0.2">
      <c r="A471" s="411"/>
      <c r="B471" s="266"/>
      <c r="C471" s="525"/>
      <c r="D471" s="526"/>
      <c r="E471" s="413"/>
      <c r="F471" s="266"/>
      <c r="G471" s="266"/>
      <c r="H471" s="173"/>
      <c r="I471" s="173"/>
      <c r="J471" s="173"/>
      <c r="K471" s="1041"/>
      <c r="L471" s="894"/>
      <c r="M471" s="156" t="s">
        <v>103</v>
      </c>
      <c r="N471" s="174" t="s">
        <v>3923</v>
      </c>
      <c r="O471" s="156"/>
      <c r="P471" s="156"/>
      <c r="Q471" s="157" t="s">
        <v>3924</v>
      </c>
      <c r="R471" s="156"/>
      <c r="S471" s="156"/>
      <c r="T471" s="156"/>
      <c r="U471" s="180"/>
    </row>
    <row r="472" spans="1:21" s="133" customFormat="1" x14ac:dyDescent="0.2">
      <c r="A472" s="411"/>
      <c r="B472" s="266"/>
      <c r="C472" s="525"/>
      <c r="D472" s="526"/>
      <c r="E472" s="413"/>
      <c r="F472" s="266"/>
      <c r="G472" s="266"/>
      <c r="H472" s="173"/>
      <c r="I472" s="173"/>
      <c r="J472" s="173"/>
      <c r="K472" s="1041"/>
      <c r="L472" s="894"/>
      <c r="M472" s="887">
        <v>180000377</v>
      </c>
      <c r="N472" s="174" t="s">
        <v>3925</v>
      </c>
      <c r="O472" s="156">
        <v>0.33600000000000002</v>
      </c>
      <c r="P472" s="156">
        <v>1976</v>
      </c>
      <c r="Q472" s="157" t="s">
        <v>394</v>
      </c>
      <c r="R472" s="156"/>
      <c r="S472" s="156"/>
      <c r="T472" s="156"/>
      <c r="U472" s="180"/>
    </row>
    <row r="473" spans="1:21" s="133" customFormat="1" ht="25.5" x14ac:dyDescent="0.2">
      <c r="A473" s="411"/>
      <c r="B473" s="266"/>
      <c r="C473" s="525"/>
      <c r="D473" s="526"/>
      <c r="E473" s="413"/>
      <c r="F473" s="266"/>
      <c r="G473" s="266"/>
      <c r="H473" s="173"/>
      <c r="I473" s="173"/>
      <c r="J473" s="173"/>
      <c r="K473" s="1041"/>
      <c r="L473" s="894"/>
      <c r="M473" s="895"/>
      <c r="N473" s="364" t="s">
        <v>3926</v>
      </c>
      <c r="O473" s="156">
        <v>4.3999999999999997E-2</v>
      </c>
      <c r="P473" s="156">
        <v>1976</v>
      </c>
      <c r="Q473" s="157" t="s">
        <v>3927</v>
      </c>
      <c r="R473" s="156"/>
      <c r="S473" s="156"/>
      <c r="T473" s="156"/>
      <c r="U473" s="180"/>
    </row>
    <row r="474" spans="1:21" s="133" customFormat="1" ht="25.5" x14ac:dyDescent="0.2">
      <c r="A474" s="411"/>
      <c r="B474" s="266"/>
      <c r="C474" s="525"/>
      <c r="D474" s="526"/>
      <c r="E474" s="413"/>
      <c r="F474" s="266"/>
      <c r="G474" s="266"/>
      <c r="H474" s="173"/>
      <c r="I474" s="173"/>
      <c r="J474" s="173"/>
      <c r="K474" s="1041"/>
      <c r="L474" s="894"/>
      <c r="M474" s="895"/>
      <c r="N474" s="364" t="s">
        <v>3928</v>
      </c>
      <c r="O474" s="156">
        <v>0.04</v>
      </c>
      <c r="P474" s="156">
        <v>1976</v>
      </c>
      <c r="Q474" s="157" t="s">
        <v>3929</v>
      </c>
      <c r="R474" s="156"/>
      <c r="S474" s="156"/>
      <c r="T474" s="156"/>
      <c r="U474" s="180"/>
    </row>
    <row r="475" spans="1:21" s="133" customFormat="1" ht="25.5" x14ac:dyDescent="0.2">
      <c r="A475" s="411"/>
      <c r="B475" s="266"/>
      <c r="C475" s="525"/>
      <c r="D475" s="526"/>
      <c r="E475" s="413"/>
      <c r="F475" s="266"/>
      <c r="G475" s="266"/>
      <c r="H475" s="173"/>
      <c r="I475" s="173"/>
      <c r="J475" s="173"/>
      <c r="K475" s="1041"/>
      <c r="L475" s="894"/>
      <c r="M475" s="888"/>
      <c r="N475" s="364" t="s">
        <v>3930</v>
      </c>
      <c r="O475" s="156">
        <v>0.18</v>
      </c>
      <c r="P475" s="156">
        <v>1984</v>
      </c>
      <c r="Q475" s="157" t="s">
        <v>3931</v>
      </c>
      <c r="R475" s="156"/>
      <c r="S475" s="156"/>
      <c r="T475" s="156"/>
      <c r="U475" s="180"/>
    </row>
    <row r="476" spans="1:21" s="133" customFormat="1" ht="25.5" x14ac:dyDescent="0.2">
      <c r="A476" s="411"/>
      <c r="B476" s="266"/>
      <c r="C476" s="525"/>
      <c r="D476" s="526"/>
      <c r="E476" s="413"/>
      <c r="F476" s="266"/>
      <c r="G476" s="266"/>
      <c r="H476" s="173"/>
      <c r="I476" s="173"/>
      <c r="J476" s="173"/>
      <c r="K476" s="1041"/>
      <c r="L476" s="894"/>
      <c r="M476" s="527" t="s">
        <v>3932</v>
      </c>
      <c r="N476" s="364" t="s">
        <v>3933</v>
      </c>
      <c r="O476" s="156">
        <v>0.4</v>
      </c>
      <c r="P476" s="156">
        <v>2015</v>
      </c>
      <c r="Q476" s="157" t="s">
        <v>3934</v>
      </c>
      <c r="R476" s="156"/>
      <c r="S476" s="156"/>
      <c r="T476" s="156"/>
      <c r="U476" s="180"/>
    </row>
    <row r="477" spans="1:21" s="133" customFormat="1" x14ac:dyDescent="0.2">
      <c r="A477" s="411"/>
      <c r="B477" s="266"/>
      <c r="C477" s="528"/>
      <c r="D477" s="529"/>
      <c r="E477" s="421"/>
      <c r="F477" s="285"/>
      <c r="G477" s="285"/>
      <c r="H477" s="164"/>
      <c r="I477" s="164"/>
      <c r="J477" s="164"/>
      <c r="K477" s="1041"/>
      <c r="L477" s="894"/>
      <c r="M477" s="156">
        <v>180000202</v>
      </c>
      <c r="N477" s="174" t="s">
        <v>3935</v>
      </c>
      <c r="O477" s="156">
        <v>0.19</v>
      </c>
      <c r="P477" s="156">
        <v>1972</v>
      </c>
      <c r="Q477" s="157" t="s">
        <v>3464</v>
      </c>
      <c r="R477" s="156"/>
      <c r="S477" s="156">
        <v>5</v>
      </c>
      <c r="T477" s="156">
        <v>5</v>
      </c>
      <c r="U477" s="180"/>
    </row>
    <row r="478" spans="1:21" s="133" customFormat="1" ht="28.9" customHeight="1" x14ac:dyDescent="0.2">
      <c r="A478" s="169">
        <v>50</v>
      </c>
      <c r="B478" s="155">
        <v>180000360</v>
      </c>
      <c r="C478" s="991" t="s">
        <v>3936</v>
      </c>
      <c r="D478" s="991"/>
      <c r="E478" s="164">
        <v>0.48</v>
      </c>
      <c r="F478" s="164">
        <v>1971</v>
      </c>
      <c r="G478" s="165" t="s">
        <v>3937</v>
      </c>
      <c r="H478" s="173"/>
      <c r="I478" s="173"/>
      <c r="J478" s="173"/>
      <c r="K478" s="167" t="s">
        <v>3938</v>
      </c>
      <c r="L478" s="164" t="s">
        <v>454</v>
      </c>
      <c r="M478" s="887">
        <v>180000376</v>
      </c>
      <c r="N478" s="167" t="s">
        <v>3939</v>
      </c>
      <c r="O478" s="164">
        <v>0.114</v>
      </c>
      <c r="P478" s="164">
        <v>1970</v>
      </c>
      <c r="Q478" s="165" t="s">
        <v>3940</v>
      </c>
      <c r="R478" s="164"/>
      <c r="S478" s="164"/>
      <c r="T478" s="164"/>
      <c r="U478" s="180"/>
    </row>
    <row r="479" spans="1:21" s="133" customFormat="1" x14ac:dyDescent="0.2">
      <c r="A479" s="530"/>
      <c r="B479" s="156">
        <v>180000360</v>
      </c>
      <c r="C479" s="185" t="s">
        <v>3941</v>
      </c>
      <c r="D479" s="186"/>
      <c r="E479" s="156">
        <v>0.28499999999999998</v>
      </c>
      <c r="F479" s="156">
        <v>1968</v>
      </c>
      <c r="G479" s="196" t="s">
        <v>3705</v>
      </c>
      <c r="H479" s="159"/>
      <c r="I479" s="159"/>
      <c r="J479" s="155"/>
      <c r="K479" s="524"/>
      <c r="L479" s="992"/>
      <c r="M479" s="888"/>
      <c r="N479" s="174" t="s">
        <v>3942</v>
      </c>
      <c r="O479" s="156">
        <v>0.11</v>
      </c>
      <c r="P479" s="156">
        <v>1970</v>
      </c>
      <c r="Q479" s="157" t="s">
        <v>3943</v>
      </c>
      <c r="R479" s="156"/>
      <c r="S479" s="156"/>
      <c r="T479" s="156"/>
      <c r="U479" s="180"/>
    </row>
    <row r="480" spans="1:21" s="133" customFormat="1" x14ac:dyDescent="0.2">
      <c r="A480" s="411"/>
      <c r="B480" s="525"/>
      <c r="C480" s="670"/>
      <c r="D480" s="670"/>
      <c r="E480" s="670"/>
      <c r="F480" s="670"/>
      <c r="G480" s="526"/>
      <c r="H480" s="179"/>
      <c r="I480" s="179"/>
      <c r="J480" s="173"/>
      <c r="K480" s="659"/>
      <c r="L480" s="904"/>
      <c r="M480" s="156" t="s">
        <v>103</v>
      </c>
      <c r="N480" s="226" t="s">
        <v>3944</v>
      </c>
      <c r="O480" s="227"/>
      <c r="P480" s="227">
        <v>2001</v>
      </c>
      <c r="Q480" s="228" t="s">
        <v>3945</v>
      </c>
      <c r="R480" s="227"/>
      <c r="S480" s="227"/>
      <c r="T480" s="227"/>
      <c r="U480" s="331" t="s">
        <v>3946</v>
      </c>
    </row>
    <row r="481" spans="1:21" s="133" customFormat="1" x14ac:dyDescent="0.2">
      <c r="A481" s="411"/>
      <c r="B481" s="525"/>
      <c r="C481" s="670"/>
      <c r="D481" s="670"/>
      <c r="E481" s="670"/>
      <c r="F481" s="670"/>
      <c r="G481" s="526"/>
      <c r="H481" s="179"/>
      <c r="I481" s="179"/>
      <c r="J481" s="173"/>
      <c r="K481" s="659"/>
      <c r="L481" s="904"/>
      <c r="M481" s="887">
        <v>180000376</v>
      </c>
      <c r="N481" s="174" t="s">
        <v>3947</v>
      </c>
      <c r="O481" s="156">
        <v>0.09</v>
      </c>
      <c r="P481" s="156">
        <v>1970</v>
      </c>
      <c r="Q481" s="157" t="s">
        <v>2375</v>
      </c>
      <c r="R481" s="156"/>
      <c r="S481" s="156"/>
      <c r="T481" s="156"/>
      <c r="U481" s="180"/>
    </row>
    <row r="482" spans="1:21" s="133" customFormat="1" x14ac:dyDescent="0.2">
      <c r="A482" s="411"/>
      <c r="B482" s="525"/>
      <c r="C482" s="670"/>
      <c r="D482" s="670"/>
      <c r="E482" s="670"/>
      <c r="F482" s="670"/>
      <c r="G482" s="526"/>
      <c r="H482" s="179"/>
      <c r="I482" s="179"/>
      <c r="J482" s="173"/>
      <c r="K482" s="659"/>
      <c r="L482" s="904"/>
      <c r="M482" s="888"/>
      <c r="N482" s="174" t="s">
        <v>3948</v>
      </c>
      <c r="O482" s="156"/>
      <c r="P482" s="156"/>
      <c r="Q482" s="157" t="s">
        <v>3949</v>
      </c>
      <c r="R482" s="156"/>
      <c r="S482" s="156"/>
      <c r="T482" s="156"/>
      <c r="U482" s="180"/>
    </row>
    <row r="483" spans="1:21" s="133" customFormat="1" x14ac:dyDescent="0.2">
      <c r="A483" s="411"/>
      <c r="B483" s="525"/>
      <c r="C483" s="670"/>
      <c r="D483" s="670"/>
      <c r="E483" s="670"/>
      <c r="F483" s="670"/>
      <c r="G483" s="526"/>
      <c r="H483" s="179"/>
      <c r="I483" s="179"/>
      <c r="J483" s="173"/>
      <c r="K483" s="659"/>
      <c r="L483" s="904"/>
      <c r="M483" s="887">
        <v>180000376</v>
      </c>
      <c r="N483" s="174" t="s">
        <v>3950</v>
      </c>
      <c r="O483" s="156">
        <v>0.105</v>
      </c>
      <c r="P483" s="156">
        <v>1970</v>
      </c>
      <c r="Q483" s="157" t="s">
        <v>289</v>
      </c>
      <c r="R483" s="156"/>
      <c r="S483" s="156"/>
      <c r="T483" s="156"/>
      <c r="U483" s="180"/>
    </row>
    <row r="484" spans="1:21" s="133" customFormat="1" x14ac:dyDescent="0.2">
      <c r="A484" s="411"/>
      <c r="B484" s="525"/>
      <c r="C484" s="670"/>
      <c r="D484" s="670"/>
      <c r="E484" s="670"/>
      <c r="F484" s="670"/>
      <c r="G484" s="526"/>
      <c r="H484" s="179"/>
      <c r="I484" s="179"/>
      <c r="J484" s="173"/>
      <c r="K484" s="659"/>
      <c r="L484" s="904"/>
      <c r="M484" s="895"/>
      <c r="N484" s="174" t="s">
        <v>3951</v>
      </c>
      <c r="O484" s="156">
        <v>0.105</v>
      </c>
      <c r="P484" s="156">
        <v>1970</v>
      </c>
      <c r="Q484" s="157" t="s">
        <v>448</v>
      </c>
      <c r="R484" s="156"/>
      <c r="S484" s="156"/>
      <c r="T484" s="156"/>
      <c r="U484" s="180"/>
    </row>
    <row r="485" spans="1:21" s="133" customFormat="1" x14ac:dyDescent="0.2">
      <c r="A485" s="411"/>
      <c r="B485" s="525"/>
      <c r="C485" s="670"/>
      <c r="D485" s="670"/>
      <c r="E485" s="670"/>
      <c r="F485" s="670"/>
      <c r="G485" s="526"/>
      <c r="H485" s="179"/>
      <c r="I485" s="179"/>
      <c r="J485" s="173"/>
      <c r="K485" s="659"/>
      <c r="L485" s="904"/>
      <c r="M485" s="895"/>
      <c r="N485" s="174" t="s">
        <v>3952</v>
      </c>
      <c r="O485" s="156">
        <v>0.03</v>
      </c>
      <c r="P485" s="156">
        <v>1970</v>
      </c>
      <c r="Q485" s="157" t="s">
        <v>448</v>
      </c>
      <c r="R485" s="156"/>
      <c r="S485" s="156"/>
      <c r="T485" s="156"/>
      <c r="U485" s="180"/>
    </row>
    <row r="486" spans="1:21" s="133" customFormat="1" x14ac:dyDescent="0.2">
      <c r="A486" s="411"/>
      <c r="B486" s="525"/>
      <c r="C486" s="670"/>
      <c r="D486" s="670"/>
      <c r="E486" s="670"/>
      <c r="F486" s="670"/>
      <c r="G486" s="526"/>
      <c r="H486" s="179"/>
      <c r="I486" s="179"/>
      <c r="J486" s="173"/>
      <c r="K486" s="659"/>
      <c r="L486" s="904"/>
      <c r="M486" s="895"/>
      <c r="N486" s="174" t="s">
        <v>3953</v>
      </c>
      <c r="O486" s="156">
        <v>0.4</v>
      </c>
      <c r="P486" s="156">
        <v>1978</v>
      </c>
      <c r="Q486" s="157" t="s">
        <v>3954</v>
      </c>
      <c r="R486" s="156"/>
      <c r="S486" s="156"/>
      <c r="T486" s="156"/>
      <c r="U486" s="180"/>
    </row>
    <row r="487" spans="1:21" s="133" customFormat="1" x14ac:dyDescent="0.2">
      <c r="A487" s="411"/>
      <c r="B487" s="525"/>
      <c r="C487" s="670"/>
      <c r="D487" s="670"/>
      <c r="E487" s="670"/>
      <c r="F487" s="670"/>
      <c r="G487" s="526"/>
      <c r="H487" s="179"/>
      <c r="I487" s="179"/>
      <c r="J487" s="173"/>
      <c r="K487" s="659"/>
      <c r="L487" s="904"/>
      <c r="M487" s="895"/>
      <c r="N487" s="174" t="s">
        <v>3955</v>
      </c>
      <c r="O487" s="156">
        <v>0.11</v>
      </c>
      <c r="P487" s="156">
        <v>1970</v>
      </c>
      <c r="Q487" s="157" t="s">
        <v>3956</v>
      </c>
      <c r="R487" s="156"/>
      <c r="S487" s="156"/>
      <c r="T487" s="156"/>
      <c r="U487" s="180"/>
    </row>
    <row r="488" spans="1:21" s="133" customFormat="1" ht="25.5" x14ac:dyDescent="0.2">
      <c r="A488" s="411"/>
      <c r="B488" s="525"/>
      <c r="C488" s="670"/>
      <c r="D488" s="670"/>
      <c r="E488" s="670"/>
      <c r="F488" s="670"/>
      <c r="G488" s="526"/>
      <c r="H488" s="179"/>
      <c r="I488" s="179"/>
      <c r="J488" s="173"/>
      <c r="K488" s="659"/>
      <c r="L488" s="904"/>
      <c r="M488" s="888"/>
      <c r="N488" s="174" t="s">
        <v>3957</v>
      </c>
      <c r="O488" s="156">
        <v>0.13</v>
      </c>
      <c r="P488" s="156">
        <v>1974</v>
      </c>
      <c r="Q488" s="157" t="s">
        <v>3958</v>
      </c>
      <c r="R488" s="156"/>
      <c r="S488" s="156"/>
      <c r="T488" s="156"/>
      <c r="U488" s="180"/>
    </row>
    <row r="489" spans="1:21" s="133" customFormat="1" x14ac:dyDescent="0.2">
      <c r="A489" s="411"/>
      <c r="B489" s="525"/>
      <c r="C489" s="670"/>
      <c r="D489" s="670"/>
      <c r="E489" s="670"/>
      <c r="F489" s="670"/>
      <c r="G489" s="526"/>
      <c r="H489" s="179"/>
      <c r="I489" s="179"/>
      <c r="J489" s="173"/>
      <c r="K489" s="659"/>
      <c r="L489" s="904"/>
      <c r="M489" s="156" t="s">
        <v>103</v>
      </c>
      <c r="N489" s="174" t="s">
        <v>3959</v>
      </c>
      <c r="O489" s="156"/>
      <c r="P489" s="156"/>
      <c r="Q489" s="157" t="s">
        <v>3960</v>
      </c>
      <c r="R489" s="156"/>
      <c r="S489" s="156"/>
      <c r="T489" s="156"/>
      <c r="U489" s="180"/>
    </row>
    <row r="490" spans="1:21" s="133" customFormat="1" ht="25.5" x14ac:dyDescent="0.2">
      <c r="A490" s="411"/>
      <c r="B490" s="525"/>
      <c r="C490" s="670"/>
      <c r="D490" s="670"/>
      <c r="E490" s="670"/>
      <c r="F490" s="670"/>
      <c r="G490" s="526"/>
      <c r="H490" s="179"/>
      <c r="I490" s="179"/>
      <c r="J490" s="173"/>
      <c r="K490" s="659"/>
      <c r="L490" s="904"/>
      <c r="M490" s="992">
        <v>180000376</v>
      </c>
      <c r="N490" s="174" t="s">
        <v>3961</v>
      </c>
      <c r="O490" s="156">
        <v>0.05</v>
      </c>
      <c r="P490" s="156">
        <v>2001</v>
      </c>
      <c r="Q490" s="157" t="s">
        <v>3962</v>
      </c>
      <c r="R490" s="156"/>
      <c r="S490" s="156"/>
      <c r="T490" s="156"/>
      <c r="U490" s="180"/>
    </row>
    <row r="491" spans="1:21" s="133" customFormat="1" ht="25.5" x14ac:dyDescent="0.2">
      <c r="A491" s="411"/>
      <c r="B491" s="525"/>
      <c r="C491" s="670"/>
      <c r="D491" s="670"/>
      <c r="E491" s="670"/>
      <c r="F491" s="670"/>
      <c r="G491" s="526"/>
      <c r="H491" s="179"/>
      <c r="I491" s="179"/>
      <c r="J491" s="173"/>
      <c r="K491" s="659"/>
      <c r="L491" s="904"/>
      <c r="M491" s="993"/>
      <c r="N491" s="174" t="s">
        <v>3963</v>
      </c>
      <c r="O491" s="156">
        <v>0.112</v>
      </c>
      <c r="P491" s="156">
        <v>1974</v>
      </c>
      <c r="Q491" s="157" t="s">
        <v>3958</v>
      </c>
      <c r="R491" s="156"/>
      <c r="S491" s="156"/>
      <c r="T491" s="156"/>
      <c r="U491" s="180"/>
    </row>
    <row r="492" spans="1:21" s="133" customFormat="1" ht="25.5" x14ac:dyDescent="0.2">
      <c r="A492" s="411"/>
      <c r="B492" s="525"/>
      <c r="C492" s="670"/>
      <c r="D492" s="670"/>
      <c r="E492" s="670"/>
      <c r="F492" s="670"/>
      <c r="G492" s="526"/>
      <c r="H492" s="179"/>
      <c r="I492" s="179"/>
      <c r="J492" s="173"/>
      <c r="K492" s="659"/>
      <c r="L492" s="904"/>
      <c r="M492" s="156" t="s">
        <v>103</v>
      </c>
      <c r="N492" s="174" t="s">
        <v>3964</v>
      </c>
      <c r="O492" s="156"/>
      <c r="P492" s="156"/>
      <c r="Q492" s="157" t="s">
        <v>3965</v>
      </c>
      <c r="R492" s="156"/>
      <c r="S492" s="156"/>
      <c r="T492" s="156"/>
      <c r="U492" s="180"/>
    </row>
    <row r="493" spans="1:21" s="133" customFormat="1" ht="25.5" x14ac:dyDescent="0.2">
      <c r="A493" s="411"/>
      <c r="B493" s="525"/>
      <c r="C493" s="670"/>
      <c r="D493" s="670"/>
      <c r="E493" s="670"/>
      <c r="F493" s="670"/>
      <c r="G493" s="526"/>
      <c r="H493" s="179"/>
      <c r="I493" s="179"/>
      <c r="J493" s="173"/>
      <c r="K493" s="659"/>
      <c r="L493" s="904"/>
      <c r="M493" s="887">
        <v>180000376</v>
      </c>
      <c r="N493" s="174" t="s">
        <v>3966</v>
      </c>
      <c r="O493" s="156">
        <v>0.115</v>
      </c>
      <c r="P493" s="156">
        <v>1970</v>
      </c>
      <c r="Q493" s="157" t="s">
        <v>3967</v>
      </c>
      <c r="R493" s="156"/>
      <c r="S493" s="156"/>
      <c r="T493" s="156"/>
      <c r="U493" s="180"/>
    </row>
    <row r="494" spans="1:21" s="133" customFormat="1" ht="25.5" x14ac:dyDescent="0.2">
      <c r="A494" s="411"/>
      <c r="B494" s="525"/>
      <c r="C494" s="670"/>
      <c r="D494" s="670"/>
      <c r="E494" s="670"/>
      <c r="F494" s="670"/>
      <c r="G494" s="526"/>
      <c r="H494" s="179"/>
      <c r="I494" s="179"/>
      <c r="J494" s="173"/>
      <c r="K494" s="659"/>
      <c r="L494" s="904"/>
      <c r="M494" s="895"/>
      <c r="N494" s="174" t="s">
        <v>3968</v>
      </c>
      <c r="O494" s="156">
        <v>6.5000000000000002E-2</v>
      </c>
      <c r="P494" s="156">
        <v>1978</v>
      </c>
      <c r="Q494" s="157" t="s">
        <v>289</v>
      </c>
      <c r="R494" s="156"/>
      <c r="S494" s="156"/>
      <c r="T494" s="156"/>
      <c r="U494" s="180"/>
    </row>
    <row r="495" spans="1:21" s="133" customFormat="1" x14ac:dyDescent="0.2">
      <c r="A495" s="411"/>
      <c r="B495" s="525"/>
      <c r="C495" s="670"/>
      <c r="D495" s="670"/>
      <c r="E495" s="670"/>
      <c r="F495" s="670"/>
      <c r="G495" s="526"/>
      <c r="H495" s="179"/>
      <c r="I495" s="179"/>
      <c r="J495" s="173"/>
      <c r="K495" s="659"/>
      <c r="L495" s="904"/>
      <c r="M495" s="895"/>
      <c r="N495" s="174" t="s">
        <v>3969</v>
      </c>
      <c r="O495" s="156">
        <v>0.08</v>
      </c>
      <c r="P495" s="156">
        <v>1978</v>
      </c>
      <c r="Q495" s="157" t="s">
        <v>289</v>
      </c>
      <c r="R495" s="156"/>
      <c r="S495" s="156"/>
      <c r="T495" s="156"/>
      <c r="U495" s="180"/>
    </row>
    <row r="496" spans="1:21" s="133" customFormat="1" ht="25.5" x14ac:dyDescent="0.2">
      <c r="A496" s="411"/>
      <c r="B496" s="525"/>
      <c r="C496" s="670"/>
      <c r="D496" s="670"/>
      <c r="E496" s="670"/>
      <c r="F496" s="670"/>
      <c r="G496" s="526"/>
      <c r="H496" s="179"/>
      <c r="I496" s="179"/>
      <c r="J496" s="173"/>
      <c r="K496" s="659"/>
      <c r="L496" s="904"/>
      <c r="M496" s="895"/>
      <c r="N496" s="174" t="s">
        <v>3970</v>
      </c>
      <c r="O496" s="156">
        <v>8.5000000000000006E-2</v>
      </c>
      <c r="P496" s="156">
        <v>1970</v>
      </c>
      <c r="Q496" s="157" t="s">
        <v>448</v>
      </c>
      <c r="R496" s="156"/>
      <c r="S496" s="156"/>
      <c r="T496" s="156"/>
      <c r="U496" s="180"/>
    </row>
    <row r="497" spans="1:21" s="133" customFormat="1" x14ac:dyDescent="0.2">
      <c r="A497" s="411"/>
      <c r="B497" s="525"/>
      <c r="C497" s="670"/>
      <c r="D497" s="670"/>
      <c r="E497" s="670"/>
      <c r="F497" s="670"/>
      <c r="G497" s="526"/>
      <c r="H497" s="179"/>
      <c r="I497" s="179"/>
      <c r="J497" s="173"/>
      <c r="K497" s="659"/>
      <c r="L497" s="904"/>
      <c r="M497" s="895"/>
      <c r="N497" s="174" t="s">
        <v>3971</v>
      </c>
      <c r="O497" s="156">
        <v>0.06</v>
      </c>
      <c r="P497" s="156">
        <v>1970</v>
      </c>
      <c r="Q497" s="157" t="s">
        <v>250</v>
      </c>
      <c r="R497" s="156"/>
      <c r="S497" s="156"/>
      <c r="T497" s="156"/>
      <c r="U497" s="180"/>
    </row>
    <row r="498" spans="1:21" s="133" customFormat="1" x14ac:dyDescent="0.2">
      <c r="A498" s="411"/>
      <c r="B498" s="525"/>
      <c r="C498" s="670"/>
      <c r="D498" s="670"/>
      <c r="E498" s="670"/>
      <c r="F498" s="670"/>
      <c r="G498" s="526"/>
      <c r="H498" s="179"/>
      <c r="I498" s="179"/>
      <c r="J498" s="173"/>
      <c r="K498" s="659"/>
      <c r="L498" s="904"/>
      <c r="M498" s="888"/>
      <c r="N498" s="174" t="s">
        <v>3972</v>
      </c>
      <c r="O498" s="156"/>
      <c r="P498" s="156"/>
      <c r="Q498" s="157" t="s">
        <v>3973</v>
      </c>
      <c r="R498" s="156"/>
      <c r="S498" s="156"/>
      <c r="T498" s="156"/>
      <c r="U498" s="180"/>
    </row>
    <row r="499" spans="1:21" s="133" customFormat="1" x14ac:dyDescent="0.2">
      <c r="A499" s="411"/>
      <c r="B499" s="525"/>
      <c r="C499" s="670"/>
      <c r="D499" s="670"/>
      <c r="E499" s="670"/>
      <c r="F499" s="670"/>
      <c r="G499" s="526"/>
      <c r="H499" s="179"/>
      <c r="I499" s="179"/>
      <c r="J499" s="173"/>
      <c r="K499" s="659"/>
      <c r="L499" s="904"/>
      <c r="M499" s="156" t="s">
        <v>103</v>
      </c>
      <c r="N499" s="174" t="s">
        <v>3974</v>
      </c>
      <c r="O499" s="156"/>
      <c r="P499" s="156"/>
      <c r="Q499" s="157" t="s">
        <v>3975</v>
      </c>
      <c r="R499" s="156"/>
      <c r="S499" s="156"/>
      <c r="T499" s="156"/>
      <c r="U499" s="180"/>
    </row>
    <row r="500" spans="1:21" s="133" customFormat="1" ht="25.5" x14ac:dyDescent="0.2">
      <c r="A500" s="411"/>
      <c r="B500" s="525"/>
      <c r="C500" s="670"/>
      <c r="D500" s="670"/>
      <c r="E500" s="670"/>
      <c r="F500" s="670"/>
      <c r="G500" s="526"/>
      <c r="H500" s="179"/>
      <c r="I500" s="179"/>
      <c r="J500" s="173"/>
      <c r="K500" s="659"/>
      <c r="L500" s="904"/>
      <c r="M500" s="391">
        <v>180000203</v>
      </c>
      <c r="N500" s="364" t="s">
        <v>3976</v>
      </c>
      <c r="O500" s="391">
        <v>0.315</v>
      </c>
      <c r="P500" s="391">
        <v>2005</v>
      </c>
      <c r="Q500" s="174" t="s">
        <v>3977</v>
      </c>
      <c r="R500" s="391">
        <v>11</v>
      </c>
      <c r="S500" s="391" t="s">
        <v>2315</v>
      </c>
      <c r="T500" s="391">
        <v>11</v>
      </c>
      <c r="U500" s="180" t="s">
        <v>3978</v>
      </c>
    </row>
    <row r="501" spans="1:21" s="133" customFormat="1" ht="39" customHeight="1" x14ac:dyDescent="0.2">
      <c r="A501" s="489"/>
      <c r="B501" s="671"/>
      <c r="C501" s="671"/>
      <c r="D501" s="671"/>
      <c r="E501" s="671"/>
      <c r="F501" s="671"/>
      <c r="G501" s="671"/>
      <c r="H501" s="156"/>
      <c r="I501" s="156"/>
      <c r="J501" s="156"/>
      <c r="K501" s="671"/>
      <c r="L501" s="156"/>
      <c r="M501" s="422" t="s">
        <v>3307</v>
      </c>
      <c r="N501" s="437" t="s">
        <v>3979</v>
      </c>
      <c r="O501" s="422"/>
      <c r="P501" s="422">
        <v>2007</v>
      </c>
      <c r="Q501" s="438"/>
      <c r="R501" s="422"/>
      <c r="S501" s="422"/>
      <c r="T501" s="422"/>
      <c r="U501" s="531" t="s">
        <v>3980</v>
      </c>
    </row>
    <row r="502" spans="1:21" s="133" customFormat="1" ht="19.149999999999999" customHeight="1" x14ac:dyDescent="0.2">
      <c r="A502" s="1020">
        <v>51</v>
      </c>
      <c r="B502" s="894">
        <v>180000360</v>
      </c>
      <c r="C502" s="896" t="s">
        <v>3981</v>
      </c>
      <c r="D502" s="896"/>
      <c r="E502" s="267">
        <v>0.27500000000000002</v>
      </c>
      <c r="F502" s="156">
        <v>1965</v>
      </c>
      <c r="G502" s="196" t="s">
        <v>3286</v>
      </c>
      <c r="H502" s="159"/>
      <c r="I502" s="159"/>
      <c r="J502" s="159"/>
      <c r="K502" s="158" t="s">
        <v>3982</v>
      </c>
      <c r="L502" s="155">
        <v>400</v>
      </c>
      <c r="M502" s="270" t="s">
        <v>103</v>
      </c>
      <c r="N502" s="167" t="s">
        <v>3983</v>
      </c>
      <c r="O502" s="164"/>
      <c r="P502" s="164"/>
      <c r="Q502" s="165" t="s">
        <v>3984</v>
      </c>
      <c r="R502" s="164"/>
      <c r="S502" s="164"/>
      <c r="T502" s="164"/>
      <c r="U502" s="180"/>
    </row>
    <row r="503" spans="1:21" s="133" customFormat="1" x14ac:dyDescent="0.2">
      <c r="A503" s="1032"/>
      <c r="B503" s="1033"/>
      <c r="C503" s="951"/>
      <c r="D503" s="951"/>
      <c r="E503" s="267"/>
      <c r="F503" s="156"/>
      <c r="G503" s="275"/>
      <c r="H503" s="179"/>
      <c r="I503" s="179"/>
      <c r="J503" s="179"/>
      <c r="K503" s="165" t="s">
        <v>3985</v>
      </c>
      <c r="L503" s="164"/>
      <c r="M503" s="267" t="s">
        <v>103</v>
      </c>
      <c r="N503" s="174" t="s">
        <v>3986</v>
      </c>
      <c r="O503" s="156"/>
      <c r="P503" s="156"/>
      <c r="Q503" s="157" t="s">
        <v>3987</v>
      </c>
      <c r="R503" s="156"/>
      <c r="S503" s="156"/>
      <c r="T503" s="156"/>
      <c r="U503" s="180"/>
    </row>
    <row r="504" spans="1:21" s="133" customFormat="1" ht="17.45" customHeight="1" x14ac:dyDescent="0.2">
      <c r="A504" s="489">
        <v>52</v>
      </c>
      <c r="B504" s="358">
        <v>180000360</v>
      </c>
      <c r="C504" s="896" t="s">
        <v>3988</v>
      </c>
      <c r="D504" s="896"/>
      <c r="E504" s="270">
        <v>0.29499999999999998</v>
      </c>
      <c r="F504" s="164">
        <v>1965</v>
      </c>
      <c r="G504" s="217" t="s">
        <v>3570</v>
      </c>
      <c r="H504" s="159"/>
      <c r="I504" s="159"/>
      <c r="J504" s="155"/>
      <c r="K504" s="183" t="s">
        <v>453</v>
      </c>
      <c r="L504" s="173">
        <v>320</v>
      </c>
      <c r="M504" s="155">
        <v>180000379</v>
      </c>
      <c r="N504" s="167" t="s">
        <v>3989</v>
      </c>
      <c r="O504" s="164">
        <v>7.4999999999999997E-2</v>
      </c>
      <c r="P504" s="164">
        <v>1965</v>
      </c>
      <c r="Q504" s="165" t="s">
        <v>3990</v>
      </c>
      <c r="R504" s="164"/>
      <c r="S504" s="164"/>
      <c r="T504" s="164"/>
      <c r="U504" s="180"/>
    </row>
    <row r="505" spans="1:21" s="133" customFormat="1" x14ac:dyDescent="0.2">
      <c r="A505" s="411"/>
      <c r="B505" s="654"/>
      <c r="C505" s="1034" t="s">
        <v>3991</v>
      </c>
      <c r="D505" s="1035"/>
      <c r="E505" s="532">
        <v>0.28000000000000003</v>
      </c>
      <c r="F505" s="364">
        <v>1948</v>
      </c>
      <c r="G505" s="364" t="s">
        <v>3992</v>
      </c>
      <c r="H505" s="179"/>
      <c r="I505" s="179"/>
      <c r="J505" s="179"/>
      <c r="K505" s="217" t="s">
        <v>3993</v>
      </c>
      <c r="L505" s="285"/>
      <c r="M505" s="304"/>
      <c r="N505" s="174" t="s">
        <v>3994</v>
      </c>
      <c r="O505" s="156">
        <v>0.09</v>
      </c>
      <c r="P505" s="156">
        <v>1980</v>
      </c>
      <c r="Q505" s="157" t="s">
        <v>221</v>
      </c>
      <c r="R505" s="156"/>
      <c r="S505" s="156"/>
      <c r="T505" s="156"/>
      <c r="U505" s="180"/>
    </row>
    <row r="506" spans="1:21" s="133" customFormat="1" x14ac:dyDescent="0.2">
      <c r="A506" s="411"/>
      <c r="B506" s="654"/>
      <c r="C506" s="319" t="s">
        <v>3995</v>
      </c>
      <c r="D506" s="309"/>
      <c r="E506" s="532">
        <v>0.14899999999999999</v>
      </c>
      <c r="F506" s="364">
        <v>2002</v>
      </c>
      <c r="G506" s="364" t="s">
        <v>3996</v>
      </c>
      <c r="H506" s="179"/>
      <c r="I506" s="179"/>
      <c r="J506" s="173"/>
      <c r="K506" s="266"/>
      <c r="L506" s="659"/>
      <c r="M506" s="304"/>
      <c r="N506" s="357" t="s">
        <v>3997</v>
      </c>
      <c r="O506" s="156">
        <v>0.05</v>
      </c>
      <c r="P506" s="894">
        <v>1965</v>
      </c>
      <c r="Q506" s="157" t="s">
        <v>3998</v>
      </c>
      <c r="R506" s="156"/>
      <c r="S506" s="156"/>
      <c r="T506" s="156"/>
      <c r="U506" s="180"/>
    </row>
    <row r="507" spans="1:21" s="133" customFormat="1" ht="25.5" x14ac:dyDescent="0.2">
      <c r="A507" s="411"/>
      <c r="B507" s="654"/>
      <c r="C507" s="533"/>
      <c r="D507" s="534"/>
      <c r="E507" s="314">
        <v>0.121</v>
      </c>
      <c r="F507" s="362">
        <v>2002</v>
      </c>
      <c r="G507" s="362" t="s">
        <v>3999</v>
      </c>
      <c r="H507" s="179"/>
      <c r="I507" s="179"/>
      <c r="J507" s="173"/>
      <c r="K507" s="659"/>
      <c r="L507" s="659"/>
      <c r="M507" s="304"/>
      <c r="N507" s="362"/>
      <c r="O507" s="156">
        <v>0.05</v>
      </c>
      <c r="P507" s="894"/>
      <c r="Q507" s="157" t="s">
        <v>517</v>
      </c>
      <c r="R507" s="156"/>
      <c r="S507" s="156"/>
      <c r="T507" s="156"/>
      <c r="U507" s="180"/>
    </row>
    <row r="508" spans="1:21" s="133" customFormat="1" x14ac:dyDescent="0.2">
      <c r="A508" s="411"/>
      <c r="B508" s="654"/>
      <c r="C508" s="672"/>
      <c r="D508" s="673"/>
      <c r="E508" s="654"/>
      <c r="F508" s="654"/>
      <c r="G508" s="654"/>
      <c r="H508" s="179"/>
      <c r="I508" s="179"/>
      <c r="J508" s="173"/>
      <c r="K508" s="659"/>
      <c r="L508" s="659"/>
      <c r="M508" s="304"/>
      <c r="N508" s="174" t="s">
        <v>4000</v>
      </c>
      <c r="O508" s="156">
        <v>0.33400000000000002</v>
      </c>
      <c r="P508" s="156">
        <v>1971</v>
      </c>
      <c r="Q508" s="157" t="s">
        <v>4001</v>
      </c>
      <c r="R508" s="156"/>
      <c r="S508" s="156"/>
      <c r="T508" s="156"/>
      <c r="U508" s="180"/>
    </row>
    <row r="509" spans="1:21" s="133" customFormat="1" x14ac:dyDescent="0.2">
      <c r="A509" s="411"/>
      <c r="B509" s="654"/>
      <c r="C509" s="672"/>
      <c r="D509" s="673"/>
      <c r="E509" s="654"/>
      <c r="F509" s="654"/>
      <c r="G509" s="654"/>
      <c r="H509" s="179"/>
      <c r="I509" s="179"/>
      <c r="J509" s="173"/>
      <c r="K509" s="659"/>
      <c r="L509" s="659"/>
      <c r="M509" s="304"/>
      <c r="N509" s="174" t="s">
        <v>4002</v>
      </c>
      <c r="O509" s="156">
        <v>0.15</v>
      </c>
      <c r="P509" s="156">
        <v>1971</v>
      </c>
      <c r="Q509" s="157" t="s">
        <v>251</v>
      </c>
      <c r="R509" s="156"/>
      <c r="S509" s="156"/>
      <c r="T509" s="156"/>
      <c r="U509" s="180"/>
    </row>
    <row r="510" spans="1:21" s="133" customFormat="1" x14ac:dyDescent="0.2">
      <c r="A510" s="411"/>
      <c r="B510" s="654"/>
      <c r="C510" s="672"/>
      <c r="D510" s="673"/>
      <c r="E510" s="654"/>
      <c r="F510" s="654"/>
      <c r="G510" s="654"/>
      <c r="H510" s="179"/>
      <c r="I510" s="179"/>
      <c r="J510" s="173"/>
      <c r="K510" s="659"/>
      <c r="L510" s="659"/>
      <c r="M510" s="304"/>
      <c r="N510" s="174" t="s">
        <v>4003</v>
      </c>
      <c r="O510" s="156">
        <v>0.23</v>
      </c>
      <c r="P510" s="894">
        <v>1970</v>
      </c>
      <c r="Q510" s="157" t="s">
        <v>451</v>
      </c>
      <c r="R510" s="156"/>
      <c r="S510" s="156"/>
      <c r="T510" s="156"/>
      <c r="U510" s="180"/>
    </row>
    <row r="511" spans="1:21" s="133" customFormat="1" x14ac:dyDescent="0.2">
      <c r="A511" s="411"/>
      <c r="B511" s="654"/>
      <c r="C511" s="672"/>
      <c r="D511" s="673"/>
      <c r="E511" s="654"/>
      <c r="F511" s="654"/>
      <c r="G511" s="654"/>
      <c r="H511" s="179"/>
      <c r="I511" s="179"/>
      <c r="J511" s="173"/>
      <c r="K511" s="659"/>
      <c r="L511" s="659"/>
      <c r="M511" s="304"/>
      <c r="N511" s="174" t="s">
        <v>4004</v>
      </c>
      <c r="O511" s="156">
        <v>0.17</v>
      </c>
      <c r="P511" s="894"/>
      <c r="Q511" s="157" t="s">
        <v>3557</v>
      </c>
      <c r="R511" s="156"/>
      <c r="S511" s="156"/>
      <c r="T511" s="156"/>
      <c r="U511" s="180"/>
    </row>
    <row r="512" spans="1:21" s="133" customFormat="1" x14ac:dyDescent="0.2">
      <c r="A512" s="411"/>
      <c r="B512" s="654"/>
      <c r="C512" s="672"/>
      <c r="D512" s="673"/>
      <c r="E512" s="654"/>
      <c r="F512" s="654"/>
      <c r="G512" s="654"/>
      <c r="H512" s="179"/>
      <c r="I512" s="179"/>
      <c r="J512" s="173"/>
      <c r="K512" s="659"/>
      <c r="L512" s="659"/>
      <c r="M512" s="304"/>
      <c r="N512" s="174" t="s">
        <v>4005</v>
      </c>
      <c r="O512" s="156">
        <v>0.39500000000000002</v>
      </c>
      <c r="P512" s="156">
        <v>1968</v>
      </c>
      <c r="Q512" s="157" t="s">
        <v>451</v>
      </c>
      <c r="R512" s="156"/>
      <c r="S512" s="156"/>
      <c r="T512" s="156"/>
      <c r="U512" s="180"/>
    </row>
    <row r="513" spans="1:21" s="133" customFormat="1" ht="25.5" x14ac:dyDescent="0.2">
      <c r="A513" s="411"/>
      <c r="B513" s="654"/>
      <c r="C513" s="672"/>
      <c r="D513" s="673"/>
      <c r="E513" s="654"/>
      <c r="F513" s="654"/>
      <c r="G513" s="654"/>
      <c r="H513" s="179"/>
      <c r="I513" s="179"/>
      <c r="J513" s="173"/>
      <c r="K513" s="659"/>
      <c r="L513" s="659"/>
      <c r="M513" s="304"/>
      <c r="N513" s="364" t="s">
        <v>4006</v>
      </c>
      <c r="O513" s="156">
        <v>0.13</v>
      </c>
      <c r="P513" s="156">
        <v>1968</v>
      </c>
      <c r="Q513" s="157" t="s">
        <v>4007</v>
      </c>
      <c r="R513" s="156"/>
      <c r="S513" s="156"/>
      <c r="T513" s="156"/>
      <c r="U513" s="180"/>
    </row>
    <row r="514" spans="1:21" s="133" customFormat="1" ht="25.5" x14ac:dyDescent="0.2">
      <c r="A514" s="411"/>
      <c r="B514" s="654"/>
      <c r="C514" s="672"/>
      <c r="D514" s="673"/>
      <c r="E514" s="654"/>
      <c r="F514" s="654"/>
      <c r="G514" s="654"/>
      <c r="H514" s="179"/>
      <c r="I514" s="179"/>
      <c r="J514" s="173"/>
      <c r="K514" s="659"/>
      <c r="L514" s="659"/>
      <c r="M514" s="304"/>
      <c r="N514" s="364" t="s">
        <v>4008</v>
      </c>
      <c r="O514" s="156">
        <v>0.11</v>
      </c>
      <c r="P514" s="156">
        <v>1968</v>
      </c>
      <c r="Q514" s="157" t="s">
        <v>4009</v>
      </c>
      <c r="R514" s="156"/>
      <c r="S514" s="156"/>
      <c r="T514" s="156"/>
      <c r="U514" s="180"/>
    </row>
    <row r="515" spans="1:21" s="133" customFormat="1" x14ac:dyDescent="0.2">
      <c r="A515" s="411"/>
      <c r="B515" s="654"/>
      <c r="C515" s="672"/>
      <c r="D515" s="673"/>
      <c r="E515" s="654"/>
      <c r="F515" s="654"/>
      <c r="G515" s="654"/>
      <c r="H515" s="179"/>
      <c r="I515" s="179"/>
      <c r="J515" s="173"/>
      <c r="K515" s="659"/>
      <c r="L515" s="659"/>
      <c r="M515" s="304"/>
      <c r="N515" s="364" t="s">
        <v>4010</v>
      </c>
      <c r="O515" s="156">
        <v>0.08</v>
      </c>
      <c r="P515" s="156">
        <v>1968</v>
      </c>
      <c r="Q515" s="157" t="s">
        <v>4011</v>
      </c>
      <c r="R515" s="156"/>
      <c r="S515" s="156"/>
      <c r="T515" s="156"/>
      <c r="U515" s="180"/>
    </row>
    <row r="516" spans="1:21" s="133" customFormat="1" ht="25.5" x14ac:dyDescent="0.2">
      <c r="A516" s="411"/>
      <c r="B516" s="654"/>
      <c r="C516" s="672"/>
      <c r="D516" s="673"/>
      <c r="E516" s="654"/>
      <c r="F516" s="654"/>
      <c r="G516" s="654"/>
      <c r="H516" s="179"/>
      <c r="I516" s="179"/>
      <c r="J516" s="173"/>
      <c r="K516" s="659"/>
      <c r="L516" s="659"/>
      <c r="M516" s="304"/>
      <c r="N516" s="364" t="s">
        <v>4012</v>
      </c>
      <c r="O516" s="156">
        <v>3.5000000000000003E-2</v>
      </c>
      <c r="P516" s="156">
        <v>1968</v>
      </c>
      <c r="Q516" s="157" t="s">
        <v>4013</v>
      </c>
      <c r="R516" s="156"/>
      <c r="S516" s="156"/>
      <c r="T516" s="156"/>
      <c r="U516" s="180"/>
    </row>
    <row r="517" spans="1:21" s="133" customFormat="1" x14ac:dyDescent="0.2">
      <c r="A517" s="411"/>
      <c r="B517" s="654"/>
      <c r="C517" s="672"/>
      <c r="D517" s="673"/>
      <c r="E517" s="654"/>
      <c r="F517" s="654"/>
      <c r="G517" s="654"/>
      <c r="H517" s="179"/>
      <c r="I517" s="179"/>
      <c r="J517" s="173"/>
      <c r="K517" s="659"/>
      <c r="L517" s="659"/>
      <c r="M517" s="304"/>
      <c r="N517" s="364" t="s">
        <v>4014</v>
      </c>
      <c r="O517" s="156">
        <v>0.04</v>
      </c>
      <c r="P517" s="156">
        <v>1968</v>
      </c>
      <c r="Q517" s="157" t="s">
        <v>4013</v>
      </c>
      <c r="R517" s="156"/>
      <c r="S517" s="156"/>
      <c r="T517" s="156"/>
      <c r="U517" s="180"/>
    </row>
    <row r="518" spans="1:21" s="133" customFormat="1" ht="25.5" x14ac:dyDescent="0.2">
      <c r="A518" s="411"/>
      <c r="B518" s="654"/>
      <c r="C518" s="672"/>
      <c r="D518" s="673"/>
      <c r="E518" s="654"/>
      <c r="F518" s="654"/>
      <c r="G518" s="654"/>
      <c r="H518" s="179"/>
      <c r="I518" s="179"/>
      <c r="J518" s="173"/>
      <c r="K518" s="659"/>
      <c r="L518" s="659"/>
      <c r="M518" s="304"/>
      <c r="N518" s="364" t="s">
        <v>4015</v>
      </c>
      <c r="O518" s="156">
        <v>7.4999999999999997E-2</v>
      </c>
      <c r="P518" s="156">
        <v>1968</v>
      </c>
      <c r="Q518" s="157" t="s">
        <v>4013</v>
      </c>
      <c r="R518" s="156"/>
      <c r="S518" s="156"/>
      <c r="T518" s="156"/>
      <c r="U518" s="180"/>
    </row>
    <row r="519" spans="1:21" s="133" customFormat="1" x14ac:dyDescent="0.2">
      <c r="A519" s="411"/>
      <c r="B519" s="654"/>
      <c r="C519" s="672"/>
      <c r="D519" s="673"/>
      <c r="E519" s="654"/>
      <c r="F519" s="654"/>
      <c r="G519" s="654"/>
      <c r="H519" s="179"/>
      <c r="I519" s="179"/>
      <c r="J519" s="173"/>
      <c r="K519" s="659"/>
      <c r="L519" s="659"/>
      <c r="M519" s="304"/>
      <c r="N519" s="364" t="s">
        <v>4016</v>
      </c>
      <c r="O519" s="156">
        <v>0.15</v>
      </c>
      <c r="P519" s="156">
        <v>1968</v>
      </c>
      <c r="Q519" s="157" t="s">
        <v>4017</v>
      </c>
      <c r="R519" s="156"/>
      <c r="S519" s="156"/>
      <c r="T519" s="156"/>
      <c r="U519" s="180"/>
    </row>
    <row r="520" spans="1:21" s="133" customFormat="1" x14ac:dyDescent="0.2">
      <c r="A520" s="411"/>
      <c r="B520" s="654"/>
      <c r="C520" s="672"/>
      <c r="D520" s="673"/>
      <c r="E520" s="654"/>
      <c r="F520" s="654"/>
      <c r="G520" s="654"/>
      <c r="H520" s="179"/>
      <c r="I520" s="179"/>
      <c r="J520" s="173"/>
      <c r="K520" s="659"/>
      <c r="L520" s="659"/>
      <c r="M520" s="304"/>
      <c r="N520" s="174" t="s">
        <v>4018</v>
      </c>
      <c r="O520" s="156">
        <v>0.05</v>
      </c>
      <c r="P520" s="156">
        <v>1969</v>
      </c>
      <c r="Q520" s="157" t="s">
        <v>451</v>
      </c>
      <c r="R520" s="156"/>
      <c r="S520" s="156"/>
      <c r="T520" s="156"/>
      <c r="U520" s="180"/>
    </row>
    <row r="521" spans="1:21" s="133" customFormat="1" x14ac:dyDescent="0.2">
      <c r="A521" s="411"/>
      <c r="B521" s="654"/>
      <c r="C521" s="672"/>
      <c r="D521" s="673"/>
      <c r="E521" s="654"/>
      <c r="F521" s="654"/>
      <c r="G521" s="654"/>
      <c r="H521" s="179"/>
      <c r="I521" s="179"/>
      <c r="J521" s="173"/>
      <c r="K521" s="659"/>
      <c r="L521" s="659"/>
      <c r="M521" s="304"/>
      <c r="N521" s="174" t="s">
        <v>4019</v>
      </c>
      <c r="O521" s="156">
        <v>0.06</v>
      </c>
      <c r="P521" s="156">
        <v>1969</v>
      </c>
      <c r="Q521" s="157" t="s">
        <v>4020</v>
      </c>
      <c r="R521" s="156"/>
      <c r="S521" s="156"/>
      <c r="T521" s="156"/>
      <c r="U521" s="180"/>
    </row>
    <row r="522" spans="1:21" s="133" customFormat="1" x14ac:dyDescent="0.2">
      <c r="A522" s="411"/>
      <c r="B522" s="654"/>
      <c r="C522" s="672"/>
      <c r="D522" s="673"/>
      <c r="E522" s="654"/>
      <c r="F522" s="654"/>
      <c r="G522" s="654"/>
      <c r="H522" s="179"/>
      <c r="I522" s="179"/>
      <c r="J522" s="173"/>
      <c r="K522" s="659"/>
      <c r="L522" s="659"/>
      <c r="M522" s="304"/>
      <c r="N522" s="174" t="s">
        <v>4021</v>
      </c>
      <c r="O522" s="156">
        <v>4.4999999999999998E-2</v>
      </c>
      <c r="P522" s="156">
        <v>1969</v>
      </c>
      <c r="Q522" s="157" t="s">
        <v>451</v>
      </c>
      <c r="R522" s="156"/>
      <c r="S522" s="156"/>
      <c r="T522" s="156"/>
      <c r="U522" s="180"/>
    </row>
    <row r="523" spans="1:21" s="133" customFormat="1" ht="25.5" x14ac:dyDescent="0.2">
      <c r="A523" s="411"/>
      <c r="B523" s="654"/>
      <c r="C523" s="672"/>
      <c r="D523" s="673"/>
      <c r="E523" s="654"/>
      <c r="F523" s="654"/>
      <c r="G523" s="654"/>
      <c r="H523" s="179"/>
      <c r="I523" s="179"/>
      <c r="J523" s="173"/>
      <c r="K523" s="659"/>
      <c r="L523" s="659"/>
      <c r="M523" s="304"/>
      <c r="N523" s="364" t="s">
        <v>4022</v>
      </c>
      <c r="O523" s="156">
        <v>4.4999999999999998E-2</v>
      </c>
      <c r="P523" s="156">
        <v>1969</v>
      </c>
      <c r="Q523" s="157" t="s">
        <v>4020</v>
      </c>
      <c r="R523" s="156"/>
      <c r="S523" s="156"/>
      <c r="T523" s="156"/>
      <c r="U523" s="180"/>
    </row>
    <row r="524" spans="1:21" s="133" customFormat="1" x14ac:dyDescent="0.2">
      <c r="A524" s="411"/>
      <c r="B524" s="654"/>
      <c r="C524" s="672"/>
      <c r="D524" s="673"/>
      <c r="E524" s="654"/>
      <c r="F524" s="654"/>
      <c r="G524" s="654"/>
      <c r="H524" s="179"/>
      <c r="I524" s="179"/>
      <c r="J524" s="173"/>
      <c r="K524" s="659"/>
      <c r="L524" s="659"/>
      <c r="M524" s="304"/>
      <c r="N524" s="364" t="s">
        <v>4023</v>
      </c>
      <c r="O524" s="156">
        <v>0.05</v>
      </c>
      <c r="P524" s="156">
        <v>1969</v>
      </c>
      <c r="Q524" s="157" t="s">
        <v>4020</v>
      </c>
      <c r="R524" s="156"/>
      <c r="S524" s="156"/>
      <c r="T524" s="156"/>
      <c r="U524" s="180"/>
    </row>
    <row r="525" spans="1:21" s="133" customFormat="1" x14ac:dyDescent="0.2">
      <c r="A525" s="411"/>
      <c r="B525" s="654"/>
      <c r="C525" s="672"/>
      <c r="D525" s="673"/>
      <c r="E525" s="654"/>
      <c r="F525" s="654"/>
      <c r="G525" s="654"/>
      <c r="H525" s="179"/>
      <c r="I525" s="179"/>
      <c r="J525" s="173"/>
      <c r="K525" s="659"/>
      <c r="L525" s="659"/>
      <c r="M525" s="304"/>
      <c r="N525" s="364" t="s">
        <v>4024</v>
      </c>
      <c r="O525" s="156">
        <v>0.08</v>
      </c>
      <c r="P525" s="156">
        <v>1969</v>
      </c>
      <c r="Q525" s="157" t="s">
        <v>451</v>
      </c>
      <c r="R525" s="156"/>
      <c r="S525" s="156"/>
      <c r="T525" s="156"/>
      <c r="U525" s="180"/>
    </row>
    <row r="526" spans="1:21" s="133" customFormat="1" x14ac:dyDescent="0.2">
      <c r="A526" s="411"/>
      <c r="B526" s="654"/>
      <c r="C526" s="672"/>
      <c r="D526" s="673"/>
      <c r="E526" s="654"/>
      <c r="F526" s="654"/>
      <c r="G526" s="654"/>
      <c r="H526" s="179"/>
      <c r="I526" s="179"/>
      <c r="J526" s="173"/>
      <c r="K526" s="659"/>
      <c r="L526" s="659"/>
      <c r="M526" s="163"/>
      <c r="N526" s="364" t="s">
        <v>4025</v>
      </c>
      <c r="O526" s="156">
        <v>0.105</v>
      </c>
      <c r="P526" s="156">
        <v>1969</v>
      </c>
      <c r="Q526" s="157" t="s">
        <v>450</v>
      </c>
      <c r="R526" s="156"/>
      <c r="S526" s="156"/>
      <c r="T526" s="156"/>
      <c r="U526" s="180"/>
    </row>
    <row r="527" spans="1:21" s="133" customFormat="1" x14ac:dyDescent="0.2">
      <c r="A527" s="411"/>
      <c r="B527" s="654"/>
      <c r="C527" s="672"/>
      <c r="D527" s="673"/>
      <c r="E527" s="654"/>
      <c r="F527" s="654"/>
      <c r="G527" s="654"/>
      <c r="H527" s="179"/>
      <c r="I527" s="179"/>
      <c r="J527" s="173"/>
      <c r="K527" s="659"/>
      <c r="L527" s="659"/>
      <c r="M527" s="155" t="s">
        <v>103</v>
      </c>
      <c r="N527" s="174" t="s">
        <v>4026</v>
      </c>
      <c r="O527" s="156"/>
      <c r="P527" s="156"/>
      <c r="Q527" s="157"/>
      <c r="R527" s="156"/>
      <c r="S527" s="156"/>
      <c r="T527" s="156"/>
      <c r="U527" s="180"/>
    </row>
    <row r="528" spans="1:21" s="133" customFormat="1" ht="25.5" x14ac:dyDescent="0.2">
      <c r="A528" s="411"/>
      <c r="B528" s="654"/>
      <c r="C528" s="672"/>
      <c r="D528" s="673"/>
      <c r="E528" s="654"/>
      <c r="F528" s="654"/>
      <c r="G528" s="654"/>
      <c r="H528" s="179"/>
      <c r="I528" s="179"/>
      <c r="J528" s="173"/>
      <c r="K528" s="659"/>
      <c r="L528" s="659"/>
      <c r="M528" s="155">
        <v>180000379</v>
      </c>
      <c r="N528" s="373" t="s">
        <v>4027</v>
      </c>
      <c r="O528" s="156">
        <v>0.1</v>
      </c>
      <c r="P528" s="156">
        <v>1979</v>
      </c>
      <c r="Q528" s="157" t="s">
        <v>4028</v>
      </c>
      <c r="R528" s="156"/>
      <c r="S528" s="156"/>
      <c r="T528" s="156"/>
      <c r="U528" s="180"/>
    </row>
    <row r="529" spans="1:21" s="133" customFormat="1" x14ac:dyDescent="0.2">
      <c r="A529" s="411"/>
      <c r="B529" s="654"/>
      <c r="C529" s="672"/>
      <c r="D529" s="673"/>
      <c r="E529" s="654"/>
      <c r="F529" s="654"/>
      <c r="G529" s="654"/>
      <c r="H529" s="179"/>
      <c r="I529" s="179"/>
      <c r="J529" s="173"/>
      <c r="K529" s="659"/>
      <c r="L529" s="659"/>
      <c r="M529" s="173"/>
      <c r="N529" s="373" t="s">
        <v>4029</v>
      </c>
      <c r="O529" s="156">
        <v>0.15</v>
      </c>
      <c r="P529" s="156">
        <v>1979</v>
      </c>
      <c r="Q529" s="157" t="s">
        <v>4030</v>
      </c>
      <c r="R529" s="156"/>
      <c r="S529" s="156"/>
      <c r="T529" s="156"/>
      <c r="U529" s="180"/>
    </row>
    <row r="530" spans="1:21" s="133" customFormat="1" ht="25.5" x14ac:dyDescent="0.2">
      <c r="A530" s="411"/>
      <c r="B530" s="654"/>
      <c r="C530" s="672"/>
      <c r="D530" s="673"/>
      <c r="E530" s="654"/>
      <c r="F530" s="654"/>
      <c r="G530" s="654"/>
      <c r="H530" s="179"/>
      <c r="I530" s="179"/>
      <c r="J530" s="173"/>
      <c r="K530" s="659"/>
      <c r="L530" s="659"/>
      <c r="M530" s="173"/>
      <c r="N530" s="373" t="s">
        <v>4031</v>
      </c>
      <c r="O530" s="156">
        <v>3.6999999999999998E-2</v>
      </c>
      <c r="P530" s="156">
        <v>1979</v>
      </c>
      <c r="Q530" s="157" t="s">
        <v>4032</v>
      </c>
      <c r="R530" s="156"/>
      <c r="S530" s="156"/>
      <c r="T530" s="156"/>
      <c r="U530" s="180"/>
    </row>
    <row r="531" spans="1:21" s="133" customFormat="1" x14ac:dyDescent="0.2">
      <c r="A531" s="411"/>
      <c r="B531" s="654"/>
      <c r="C531" s="672"/>
      <c r="D531" s="673"/>
      <c r="E531" s="654"/>
      <c r="F531" s="654"/>
      <c r="G531" s="654"/>
      <c r="H531" s="179"/>
      <c r="I531" s="179"/>
      <c r="J531" s="173"/>
      <c r="K531" s="659"/>
      <c r="L531" s="659"/>
      <c r="M531" s="173"/>
      <c r="N531" s="286" t="s">
        <v>4033</v>
      </c>
      <c r="O531" s="156">
        <v>0.04</v>
      </c>
      <c r="P531" s="156">
        <v>1979</v>
      </c>
      <c r="Q531" s="157" t="s">
        <v>4034</v>
      </c>
      <c r="R531" s="156"/>
      <c r="S531" s="156"/>
      <c r="T531" s="156"/>
      <c r="U531" s="180"/>
    </row>
    <row r="532" spans="1:21" s="133" customFormat="1" x14ac:dyDescent="0.2">
      <c r="A532" s="411"/>
      <c r="B532" s="654"/>
      <c r="C532" s="672"/>
      <c r="D532" s="673"/>
      <c r="E532" s="654"/>
      <c r="F532" s="654"/>
      <c r="G532" s="654"/>
      <c r="H532" s="179"/>
      <c r="I532" s="179"/>
      <c r="J532" s="173"/>
      <c r="K532" s="659"/>
      <c r="L532" s="659"/>
      <c r="M532" s="173"/>
      <c r="N532" s="286" t="s">
        <v>4035</v>
      </c>
      <c r="O532" s="156">
        <v>6.5000000000000002E-2</v>
      </c>
      <c r="P532" s="156">
        <v>1979</v>
      </c>
      <c r="Q532" s="157" t="s">
        <v>4013</v>
      </c>
      <c r="R532" s="156"/>
      <c r="S532" s="156"/>
      <c r="T532" s="156"/>
      <c r="U532" s="180"/>
    </row>
    <row r="533" spans="1:21" s="133" customFormat="1" x14ac:dyDescent="0.2">
      <c r="A533" s="411"/>
      <c r="B533" s="654"/>
      <c r="C533" s="672"/>
      <c r="D533" s="673"/>
      <c r="E533" s="654"/>
      <c r="F533" s="654"/>
      <c r="G533" s="654"/>
      <c r="H533" s="179"/>
      <c r="I533" s="179"/>
      <c r="J533" s="173"/>
      <c r="K533" s="659"/>
      <c r="L533" s="659"/>
      <c r="M533" s="173"/>
      <c r="N533" s="286" t="s">
        <v>4036</v>
      </c>
      <c r="O533" s="156">
        <v>7.4999999999999997E-2</v>
      </c>
      <c r="P533" s="156">
        <v>1979</v>
      </c>
      <c r="Q533" s="157" t="s">
        <v>4034</v>
      </c>
      <c r="R533" s="156"/>
      <c r="S533" s="156"/>
      <c r="T533" s="156"/>
      <c r="U533" s="180"/>
    </row>
    <row r="534" spans="1:21" s="133" customFormat="1" x14ac:dyDescent="0.2">
      <c r="A534" s="411"/>
      <c r="B534" s="654"/>
      <c r="C534" s="672"/>
      <c r="D534" s="673"/>
      <c r="E534" s="654"/>
      <c r="F534" s="654"/>
      <c r="G534" s="654"/>
      <c r="H534" s="179"/>
      <c r="I534" s="173"/>
      <c r="J534" s="288"/>
      <c r="K534" s="659"/>
      <c r="L534" s="659"/>
      <c r="M534" s="173"/>
      <c r="N534" s="286" t="s">
        <v>4037</v>
      </c>
      <c r="O534" s="156">
        <v>0.05</v>
      </c>
      <c r="P534" s="156">
        <v>1979</v>
      </c>
      <c r="Q534" s="157" t="s">
        <v>221</v>
      </c>
      <c r="R534" s="156"/>
      <c r="S534" s="156"/>
      <c r="T534" s="156"/>
      <c r="U534" s="180"/>
    </row>
    <row r="535" spans="1:21" s="133" customFormat="1" x14ac:dyDescent="0.2">
      <c r="A535" s="411"/>
      <c r="B535" s="654"/>
      <c r="C535" s="672"/>
      <c r="D535" s="673"/>
      <c r="E535" s="654"/>
      <c r="F535" s="654"/>
      <c r="G535" s="654"/>
      <c r="H535" s="179"/>
      <c r="I535" s="173"/>
      <c r="J535" s="288"/>
      <c r="K535" s="659"/>
      <c r="L535" s="659"/>
      <c r="M535" s="173"/>
      <c r="N535" s="286" t="s">
        <v>4038</v>
      </c>
      <c r="O535" s="156">
        <v>0.215</v>
      </c>
      <c r="P535" s="156">
        <v>1979</v>
      </c>
      <c r="Q535" s="157" t="s">
        <v>4039</v>
      </c>
      <c r="R535" s="156"/>
      <c r="S535" s="156"/>
      <c r="T535" s="156"/>
      <c r="U535" s="180"/>
    </row>
    <row r="536" spans="1:21" s="133" customFormat="1" ht="25.5" x14ac:dyDescent="0.2">
      <c r="A536" s="411"/>
      <c r="B536" s="654"/>
      <c r="C536" s="672"/>
      <c r="D536" s="673"/>
      <c r="E536" s="654"/>
      <c r="F536" s="654"/>
      <c r="G536" s="654"/>
      <c r="H536" s="179"/>
      <c r="I536" s="179"/>
      <c r="J536" s="173"/>
      <c r="K536" s="659"/>
      <c r="L536" s="659"/>
      <c r="M536" s="173"/>
      <c r="N536" s="364" t="s">
        <v>4040</v>
      </c>
      <c r="O536" s="156">
        <v>3.5000000000000003E-2</v>
      </c>
      <c r="P536" s="156">
        <v>1980</v>
      </c>
      <c r="Q536" s="157" t="s">
        <v>221</v>
      </c>
      <c r="R536" s="156"/>
      <c r="S536" s="156"/>
      <c r="T536" s="156"/>
      <c r="U536" s="180"/>
    </row>
    <row r="537" spans="1:21" s="133" customFormat="1" x14ac:dyDescent="0.2">
      <c r="A537" s="411"/>
      <c r="B537" s="654"/>
      <c r="C537" s="672"/>
      <c r="D537" s="673"/>
      <c r="E537" s="654"/>
      <c r="F537" s="654"/>
      <c r="G537" s="654"/>
      <c r="H537" s="179"/>
      <c r="I537" s="179"/>
      <c r="J537" s="173"/>
      <c r="K537" s="659"/>
      <c r="L537" s="659"/>
      <c r="M537" s="164"/>
      <c r="N537" s="364" t="s">
        <v>4041</v>
      </c>
      <c r="O537" s="156">
        <v>4.4999999999999998E-2</v>
      </c>
      <c r="P537" s="156">
        <v>1980</v>
      </c>
      <c r="Q537" s="157" t="s">
        <v>221</v>
      </c>
      <c r="R537" s="156"/>
      <c r="S537" s="156"/>
      <c r="T537" s="156"/>
      <c r="U537" s="180"/>
    </row>
    <row r="538" spans="1:21" s="133" customFormat="1" ht="38.25" x14ac:dyDescent="0.2">
      <c r="A538" s="411"/>
      <c r="B538" s="654"/>
      <c r="C538" s="672"/>
      <c r="D538" s="673"/>
      <c r="E538" s="654"/>
      <c r="F538" s="654"/>
      <c r="G538" s="654"/>
      <c r="H538" s="179"/>
      <c r="I538" s="179"/>
      <c r="J538" s="173"/>
      <c r="K538" s="659"/>
      <c r="L538" s="659"/>
      <c r="M538" s="164"/>
      <c r="N538" s="364" t="s">
        <v>4042</v>
      </c>
      <c r="O538" s="156">
        <v>5.5E-2</v>
      </c>
      <c r="P538" s="156">
        <v>2015</v>
      </c>
      <c r="Q538" s="157" t="s">
        <v>4043</v>
      </c>
      <c r="R538" s="156"/>
      <c r="S538" s="156"/>
      <c r="T538" s="156"/>
      <c r="U538" s="215" t="s">
        <v>4044</v>
      </c>
    </row>
    <row r="539" spans="1:21" s="133" customFormat="1" ht="59.45" customHeight="1" x14ac:dyDescent="0.2">
      <c r="A539" s="411"/>
      <c r="B539" s="654"/>
      <c r="C539" s="672"/>
      <c r="D539" s="673"/>
      <c r="E539" s="654"/>
      <c r="F539" s="654"/>
      <c r="G539" s="654"/>
      <c r="H539" s="179"/>
      <c r="I539" s="179"/>
      <c r="J539" s="164"/>
      <c r="K539" s="660"/>
      <c r="L539" s="659"/>
      <c r="M539" s="164">
        <v>180000198</v>
      </c>
      <c r="N539" s="174" t="s">
        <v>4045</v>
      </c>
      <c r="O539" s="156">
        <v>0.22</v>
      </c>
      <c r="P539" s="156">
        <v>2005</v>
      </c>
      <c r="Q539" s="157" t="s">
        <v>4046</v>
      </c>
      <c r="R539" s="156">
        <v>5</v>
      </c>
      <c r="S539" s="156"/>
      <c r="T539" s="156">
        <v>5</v>
      </c>
      <c r="U539" s="180"/>
    </row>
    <row r="540" spans="1:21" s="133" customFormat="1" x14ac:dyDescent="0.2">
      <c r="A540" s="169">
        <v>53</v>
      </c>
      <c r="B540" s="897">
        <v>180000360</v>
      </c>
      <c r="C540" s="1016" t="s">
        <v>4047</v>
      </c>
      <c r="D540" s="1017"/>
      <c r="E540" s="156">
        <v>0.16</v>
      </c>
      <c r="F540" s="156">
        <v>1965</v>
      </c>
      <c r="G540" s="196" t="s">
        <v>3570</v>
      </c>
      <c r="H540" s="159"/>
      <c r="I540" s="155"/>
      <c r="J540" s="179"/>
      <c r="K540" s="158" t="s">
        <v>4048</v>
      </c>
      <c r="L540" s="298" t="s">
        <v>454</v>
      </c>
      <c r="M540" s="155">
        <v>180000412</v>
      </c>
      <c r="N540" s="174" t="s">
        <v>4049</v>
      </c>
      <c r="O540" s="156">
        <v>0.06</v>
      </c>
      <c r="P540" s="156">
        <v>1988</v>
      </c>
      <c r="Q540" s="157" t="s">
        <v>4050</v>
      </c>
      <c r="R540" s="156"/>
      <c r="S540" s="156"/>
      <c r="T540" s="156"/>
      <c r="U540" s="180"/>
    </row>
    <row r="541" spans="1:21" s="133" customFormat="1" x14ac:dyDescent="0.2">
      <c r="A541" s="263"/>
      <c r="B541" s="901"/>
      <c r="C541" s="1030"/>
      <c r="D541" s="1031"/>
      <c r="E541" s="156">
        <v>0.115</v>
      </c>
      <c r="F541" s="156">
        <v>1988</v>
      </c>
      <c r="G541" s="196" t="s">
        <v>4051</v>
      </c>
      <c r="H541" s="166"/>
      <c r="I541" s="164"/>
      <c r="J541" s="179"/>
      <c r="K541" s="165" t="s">
        <v>4052</v>
      </c>
      <c r="L541" s="285"/>
      <c r="M541" s="173"/>
      <c r="N541" s="174" t="s">
        <v>4053</v>
      </c>
      <c r="O541" s="156">
        <v>0.08</v>
      </c>
      <c r="P541" s="156">
        <v>1988</v>
      </c>
      <c r="Q541" s="157" t="s">
        <v>4054</v>
      </c>
      <c r="R541" s="156"/>
      <c r="S541" s="156"/>
      <c r="T541" s="156"/>
      <c r="U541" s="180"/>
    </row>
    <row r="542" spans="1:21" s="133" customFormat="1" x14ac:dyDescent="0.2">
      <c r="A542" s="359"/>
      <c r="B542" s="337"/>
      <c r="C542" s="674"/>
      <c r="D542" s="674"/>
      <c r="E542" s="337"/>
      <c r="F542" s="675"/>
      <c r="G542" s="328"/>
      <c r="H542" s="179"/>
      <c r="I542" s="179"/>
      <c r="J542" s="179"/>
      <c r="K542" s="993"/>
      <c r="L542" s="266"/>
      <c r="M542" s="164"/>
      <c r="N542" s="174" t="s">
        <v>4005</v>
      </c>
      <c r="O542" s="156">
        <v>1.7999999999999999E-2</v>
      </c>
      <c r="P542" s="156">
        <v>1988</v>
      </c>
      <c r="Q542" s="157" t="s">
        <v>4055</v>
      </c>
      <c r="R542" s="156"/>
      <c r="S542" s="156"/>
      <c r="T542" s="156"/>
      <c r="U542" s="180"/>
    </row>
    <row r="543" spans="1:21" s="133" customFormat="1" x14ac:dyDescent="0.2">
      <c r="A543" s="359"/>
      <c r="B543" s="337"/>
      <c r="C543" s="674"/>
      <c r="D543" s="674"/>
      <c r="E543" s="337"/>
      <c r="F543" s="675"/>
      <c r="G543" s="328"/>
      <c r="H543" s="179"/>
      <c r="I543" s="179"/>
      <c r="J543" s="179"/>
      <c r="K543" s="951"/>
      <c r="L543" s="266"/>
      <c r="M543" s="156" t="s">
        <v>103</v>
      </c>
      <c r="N543" s="174" t="s">
        <v>4056</v>
      </c>
      <c r="O543" s="156"/>
      <c r="P543" s="156">
        <v>1988</v>
      </c>
      <c r="Q543" s="157" t="s">
        <v>4057</v>
      </c>
      <c r="R543" s="156"/>
      <c r="S543" s="156"/>
      <c r="T543" s="156"/>
      <c r="U543" s="180"/>
    </row>
    <row r="544" spans="1:21" s="133" customFormat="1" x14ac:dyDescent="0.2">
      <c r="A544" s="359"/>
      <c r="B544" s="337"/>
      <c r="C544" s="674"/>
      <c r="D544" s="674"/>
      <c r="E544" s="337"/>
      <c r="F544" s="675"/>
      <c r="G544" s="328"/>
      <c r="H544" s="179"/>
      <c r="I544" s="179"/>
      <c r="J544" s="179"/>
      <c r="K544" s="951"/>
      <c r="L544" s="266"/>
      <c r="M544" s="156" t="s">
        <v>103</v>
      </c>
      <c r="N544" s="174" t="s">
        <v>4058</v>
      </c>
      <c r="O544" s="156"/>
      <c r="P544" s="156">
        <v>1990</v>
      </c>
      <c r="Q544" s="157" t="s">
        <v>4059</v>
      </c>
      <c r="R544" s="156"/>
      <c r="S544" s="156"/>
      <c r="T544" s="156"/>
      <c r="U544" s="180"/>
    </row>
    <row r="545" spans="1:21" s="133" customFormat="1" x14ac:dyDescent="0.2">
      <c r="A545" s="359"/>
      <c r="B545" s="337"/>
      <c r="C545" s="674"/>
      <c r="D545" s="674"/>
      <c r="E545" s="337"/>
      <c r="F545" s="675"/>
      <c r="G545" s="328"/>
      <c r="H545" s="179"/>
      <c r="I545" s="179"/>
      <c r="J545" s="179"/>
      <c r="K545" s="951"/>
      <c r="L545" s="266"/>
      <c r="M545" s="155">
        <v>180000412</v>
      </c>
      <c r="N545" s="174" t="s">
        <v>4060</v>
      </c>
      <c r="O545" s="156">
        <v>0.13400000000000001</v>
      </c>
      <c r="P545" s="156">
        <v>1988</v>
      </c>
      <c r="Q545" s="157" t="s">
        <v>4061</v>
      </c>
      <c r="R545" s="156"/>
      <c r="S545" s="156"/>
      <c r="T545" s="156"/>
      <c r="U545" s="180"/>
    </row>
    <row r="546" spans="1:21" s="133" customFormat="1" x14ac:dyDescent="0.2">
      <c r="A546" s="359"/>
      <c r="B546" s="337"/>
      <c r="C546" s="674"/>
      <c r="D546" s="674"/>
      <c r="E546" s="337"/>
      <c r="F546" s="675"/>
      <c r="G546" s="328"/>
      <c r="H546" s="179"/>
      <c r="I546" s="179"/>
      <c r="J546" s="179"/>
      <c r="K546" s="951"/>
      <c r="L546" s="266"/>
      <c r="M546" s="156" t="s">
        <v>103</v>
      </c>
      <c r="N546" s="174" t="s">
        <v>4062</v>
      </c>
      <c r="O546" s="156"/>
      <c r="P546" s="156">
        <v>1988</v>
      </c>
      <c r="Q546" s="157" t="s">
        <v>4063</v>
      </c>
      <c r="R546" s="156"/>
      <c r="S546" s="156"/>
      <c r="T546" s="156"/>
      <c r="U546" s="180"/>
    </row>
    <row r="547" spans="1:21" s="133" customFormat="1" ht="25.5" x14ac:dyDescent="0.2">
      <c r="A547" s="359"/>
      <c r="B547" s="337"/>
      <c r="C547" s="674"/>
      <c r="D547" s="674"/>
      <c r="E547" s="337"/>
      <c r="F547" s="675"/>
      <c r="G547" s="328"/>
      <c r="H547" s="179"/>
      <c r="I547" s="179"/>
      <c r="J547" s="179"/>
      <c r="K547" s="951"/>
      <c r="L547" s="266"/>
      <c r="M547" s="155">
        <v>180000412</v>
      </c>
      <c r="N547" s="174" t="s">
        <v>4064</v>
      </c>
      <c r="O547" s="156">
        <v>0.09</v>
      </c>
      <c r="P547" s="156">
        <v>1976</v>
      </c>
      <c r="Q547" s="157" t="s">
        <v>52</v>
      </c>
      <c r="R547" s="156"/>
      <c r="S547" s="156"/>
      <c r="T547" s="156"/>
      <c r="U547" s="180"/>
    </row>
    <row r="548" spans="1:21" s="133" customFormat="1" x14ac:dyDescent="0.2">
      <c r="A548" s="359"/>
      <c r="B548" s="337"/>
      <c r="C548" s="674"/>
      <c r="D548" s="674"/>
      <c r="E548" s="337"/>
      <c r="F548" s="675"/>
      <c r="G548" s="328"/>
      <c r="H548" s="179"/>
      <c r="I548" s="179"/>
      <c r="J548" s="179"/>
      <c r="K548" s="951"/>
      <c r="L548" s="266"/>
      <c r="M548" s="304"/>
      <c r="N548" s="174" t="s">
        <v>4065</v>
      </c>
      <c r="O548" s="156">
        <v>0.04</v>
      </c>
      <c r="P548" s="156">
        <v>1980</v>
      </c>
      <c r="Q548" s="157" t="s">
        <v>318</v>
      </c>
      <c r="R548" s="156"/>
      <c r="S548" s="156"/>
      <c r="T548" s="156"/>
      <c r="U548" s="180"/>
    </row>
    <row r="549" spans="1:21" s="133" customFormat="1" x14ac:dyDescent="0.2">
      <c r="A549" s="359"/>
      <c r="B549" s="337"/>
      <c r="C549" s="674"/>
      <c r="D549" s="674"/>
      <c r="E549" s="337"/>
      <c r="F549" s="675"/>
      <c r="G549" s="328"/>
      <c r="H549" s="179"/>
      <c r="I549" s="179"/>
      <c r="J549" s="179"/>
      <c r="K549" s="951"/>
      <c r="L549" s="266"/>
      <c r="M549" s="304"/>
      <c r="N549" s="174" t="s">
        <v>4066</v>
      </c>
      <c r="O549" s="156">
        <v>0.03</v>
      </c>
      <c r="P549" s="156">
        <v>1965</v>
      </c>
      <c r="Q549" s="157" t="s">
        <v>3059</v>
      </c>
      <c r="R549" s="156"/>
      <c r="S549" s="156"/>
      <c r="T549" s="156"/>
      <c r="U549" s="180"/>
    </row>
    <row r="550" spans="1:21" s="133" customFormat="1" ht="25.5" x14ac:dyDescent="0.2">
      <c r="A550" s="359"/>
      <c r="B550" s="337"/>
      <c r="C550" s="674"/>
      <c r="D550" s="674"/>
      <c r="E550" s="337"/>
      <c r="F550" s="675"/>
      <c r="G550" s="328"/>
      <c r="H550" s="179"/>
      <c r="I550" s="179"/>
      <c r="J550" s="179"/>
      <c r="K550" s="951"/>
      <c r="L550" s="266"/>
      <c r="M550" s="304"/>
      <c r="N550" s="174" t="s">
        <v>4067</v>
      </c>
      <c r="O550" s="156">
        <v>0.03</v>
      </c>
      <c r="P550" s="156">
        <v>1965</v>
      </c>
      <c r="Q550" s="157" t="s">
        <v>3550</v>
      </c>
      <c r="R550" s="156"/>
      <c r="S550" s="156"/>
      <c r="T550" s="156"/>
      <c r="U550" s="180"/>
    </row>
    <row r="551" spans="1:21" s="133" customFormat="1" ht="25.5" x14ac:dyDescent="0.2">
      <c r="A551" s="359"/>
      <c r="B551" s="337"/>
      <c r="C551" s="674"/>
      <c r="D551" s="674"/>
      <c r="E551" s="337"/>
      <c r="F551" s="675"/>
      <c r="G551" s="328"/>
      <c r="H551" s="179"/>
      <c r="I551" s="179"/>
      <c r="J551" s="179"/>
      <c r="K551" s="951"/>
      <c r="L551" s="266"/>
      <c r="M551" s="304"/>
      <c r="N551" s="174" t="s">
        <v>4068</v>
      </c>
      <c r="O551" s="156">
        <v>0.115</v>
      </c>
      <c r="P551" s="156">
        <v>1988</v>
      </c>
      <c r="Q551" s="157" t="s">
        <v>4069</v>
      </c>
      <c r="R551" s="156"/>
      <c r="S551" s="156"/>
      <c r="T551" s="156"/>
      <c r="U551" s="180"/>
    </row>
    <row r="552" spans="1:21" s="133" customFormat="1" ht="30" customHeight="1" x14ac:dyDescent="0.2">
      <c r="A552" s="359"/>
      <c r="B552" s="337"/>
      <c r="C552" s="674"/>
      <c r="D552" s="674"/>
      <c r="E552" s="337"/>
      <c r="F552" s="675"/>
      <c r="G552" s="328"/>
      <c r="H552" s="179"/>
      <c r="I552" s="179"/>
      <c r="J552" s="179"/>
      <c r="K552" s="951"/>
      <c r="L552" s="266"/>
      <c r="M552" s="304"/>
      <c r="N552" s="174" t="s">
        <v>4070</v>
      </c>
      <c r="O552" s="156">
        <v>8.4000000000000005E-2</v>
      </c>
      <c r="P552" s="156">
        <v>1968</v>
      </c>
      <c r="Q552" s="174" t="s">
        <v>4071</v>
      </c>
      <c r="R552" s="156"/>
      <c r="S552" s="156"/>
      <c r="T552" s="156"/>
      <c r="U552" s="180"/>
    </row>
    <row r="553" spans="1:21" s="133" customFormat="1" ht="25.5" x14ac:dyDescent="0.2">
      <c r="A553" s="359"/>
      <c r="B553" s="337"/>
      <c r="C553" s="674"/>
      <c r="D553" s="674"/>
      <c r="E553" s="337"/>
      <c r="F553" s="675"/>
      <c r="G553" s="328"/>
      <c r="H553" s="179"/>
      <c r="I553" s="179"/>
      <c r="J553" s="179"/>
      <c r="K553" s="951"/>
      <c r="L553" s="266"/>
      <c r="M553" s="304"/>
      <c r="N553" s="174" t="s">
        <v>4072</v>
      </c>
      <c r="O553" s="156">
        <v>0.04</v>
      </c>
      <c r="P553" s="156">
        <v>1971</v>
      </c>
      <c r="Q553" s="157" t="s">
        <v>55</v>
      </c>
      <c r="R553" s="156"/>
      <c r="S553" s="156"/>
      <c r="T553" s="156"/>
      <c r="U553" s="180"/>
    </row>
    <row r="554" spans="1:21" s="133" customFormat="1" ht="25.5" x14ac:dyDescent="0.2">
      <c r="A554" s="359"/>
      <c r="B554" s="337"/>
      <c r="C554" s="674"/>
      <c r="D554" s="674"/>
      <c r="E554" s="337"/>
      <c r="F554" s="675"/>
      <c r="G554" s="328"/>
      <c r="H554" s="179"/>
      <c r="I554" s="179"/>
      <c r="J554" s="179"/>
      <c r="K554" s="951"/>
      <c r="L554" s="266"/>
      <c r="M554" s="304"/>
      <c r="N554" s="174" t="s">
        <v>4073</v>
      </c>
      <c r="O554" s="156">
        <v>0.08</v>
      </c>
      <c r="P554" s="156">
        <v>1970</v>
      </c>
      <c r="Q554" s="157" t="s">
        <v>3557</v>
      </c>
      <c r="R554" s="156"/>
      <c r="S554" s="156"/>
      <c r="T554" s="156"/>
      <c r="U554" s="180"/>
    </row>
    <row r="555" spans="1:21" s="133" customFormat="1" x14ac:dyDescent="0.2">
      <c r="A555" s="359"/>
      <c r="B555" s="337"/>
      <c r="C555" s="674"/>
      <c r="D555" s="674"/>
      <c r="E555" s="337"/>
      <c r="F555" s="675"/>
      <c r="G555" s="328"/>
      <c r="H555" s="179"/>
      <c r="I555" s="179"/>
      <c r="J555" s="179"/>
      <c r="K555" s="951"/>
      <c r="L555" s="266"/>
      <c r="M555" s="304"/>
      <c r="N555" s="174" t="s">
        <v>4074</v>
      </c>
      <c r="O555" s="156">
        <v>0.13</v>
      </c>
      <c r="P555" s="156">
        <v>1970</v>
      </c>
      <c r="Q555" s="157" t="s">
        <v>3557</v>
      </c>
      <c r="R555" s="156"/>
      <c r="S555" s="156"/>
      <c r="T555" s="156"/>
      <c r="U555" s="180"/>
    </row>
    <row r="556" spans="1:21" s="133" customFormat="1" ht="25.5" x14ac:dyDescent="0.2">
      <c r="A556" s="359"/>
      <c r="B556" s="337"/>
      <c r="C556" s="674"/>
      <c r="D556" s="674"/>
      <c r="E556" s="337"/>
      <c r="F556" s="675"/>
      <c r="G556" s="328"/>
      <c r="H556" s="179"/>
      <c r="I556" s="179"/>
      <c r="J556" s="179"/>
      <c r="K556" s="951"/>
      <c r="L556" s="266"/>
      <c r="M556" s="163"/>
      <c r="N556" s="174" t="s">
        <v>4075</v>
      </c>
      <c r="O556" s="156">
        <v>7.0000000000000007E-2</v>
      </c>
      <c r="P556" s="156">
        <v>1999</v>
      </c>
      <c r="Q556" s="157" t="s">
        <v>4076</v>
      </c>
      <c r="R556" s="156"/>
      <c r="S556" s="156"/>
      <c r="T556" s="156"/>
      <c r="U556" s="180"/>
    </row>
    <row r="557" spans="1:21" s="133" customFormat="1" ht="38.25" x14ac:dyDescent="0.2">
      <c r="A557" s="359"/>
      <c r="B557" s="337"/>
      <c r="C557" s="674"/>
      <c r="D557" s="674"/>
      <c r="E557" s="337"/>
      <c r="F557" s="675"/>
      <c r="G557" s="328"/>
      <c r="H557" s="179"/>
      <c r="I557" s="179"/>
      <c r="J557" s="179"/>
      <c r="K557" s="951"/>
      <c r="L557" s="266"/>
      <c r="M557" s="155"/>
      <c r="N557" s="174" t="s">
        <v>4077</v>
      </c>
      <c r="O557" s="156">
        <v>0.374</v>
      </c>
      <c r="P557" s="156">
        <v>2016</v>
      </c>
      <c r="Q557" s="157" t="s">
        <v>3680</v>
      </c>
      <c r="R557" s="156"/>
      <c r="S557" s="156"/>
      <c r="T557" s="156"/>
      <c r="U557" s="215" t="s">
        <v>3681</v>
      </c>
    </row>
    <row r="558" spans="1:21" s="133" customFormat="1" ht="25.5" x14ac:dyDescent="0.2">
      <c r="A558" s="359"/>
      <c r="B558" s="337"/>
      <c r="C558" s="674"/>
      <c r="D558" s="674"/>
      <c r="E558" s="337"/>
      <c r="F558" s="675"/>
      <c r="G558" s="328"/>
      <c r="H558" s="179"/>
      <c r="I558" s="179"/>
      <c r="J558" s="179"/>
      <c r="K558" s="951"/>
      <c r="L558" s="266"/>
      <c r="M558" s="159" t="s">
        <v>103</v>
      </c>
      <c r="N558" s="160" t="s">
        <v>4078</v>
      </c>
      <c r="O558" s="267"/>
      <c r="P558" s="156"/>
      <c r="Q558" s="196" t="s">
        <v>4079</v>
      </c>
      <c r="R558" s="155">
        <v>5</v>
      </c>
      <c r="S558" s="306"/>
      <c r="T558" s="155">
        <v>5</v>
      </c>
      <c r="U558" s="307" t="s">
        <v>3788</v>
      </c>
    </row>
    <row r="559" spans="1:21" s="133" customFormat="1" x14ac:dyDescent="0.2">
      <c r="A559" s="169">
        <v>54</v>
      </c>
      <c r="B559" s="897">
        <v>180000360</v>
      </c>
      <c r="C559" s="1016" t="s">
        <v>4080</v>
      </c>
      <c r="D559" s="1017"/>
      <c r="E559" s="267">
        <v>0.115</v>
      </c>
      <c r="F559" s="156">
        <v>1988</v>
      </c>
      <c r="G559" s="157" t="s">
        <v>4051</v>
      </c>
      <c r="H559" s="159"/>
      <c r="I559" s="159"/>
      <c r="J559" s="159"/>
      <c r="K559" s="158" t="s">
        <v>4081</v>
      </c>
      <c r="L559" s="267" t="s">
        <v>3254</v>
      </c>
      <c r="M559" s="156" t="s">
        <v>103</v>
      </c>
      <c r="N559" s="174" t="s">
        <v>4082</v>
      </c>
      <c r="O559" s="156"/>
      <c r="P559" s="156"/>
      <c r="Q559" s="157" t="s">
        <v>4083</v>
      </c>
      <c r="R559" s="156"/>
      <c r="S559" s="156"/>
      <c r="T559" s="156"/>
      <c r="U559" s="180"/>
    </row>
    <row r="560" spans="1:21" s="133" customFormat="1" x14ac:dyDescent="0.2">
      <c r="A560" s="263"/>
      <c r="B560" s="901"/>
      <c r="C560" s="1030"/>
      <c r="D560" s="1031"/>
      <c r="E560" s="156">
        <v>0.14000000000000001</v>
      </c>
      <c r="F560" s="156">
        <v>1965</v>
      </c>
      <c r="G560" s="157" t="s">
        <v>3570</v>
      </c>
      <c r="H560" s="292"/>
      <c r="I560" s="166"/>
      <c r="J560" s="166"/>
      <c r="K560" s="362" t="s">
        <v>4084</v>
      </c>
      <c r="L560" s="306"/>
      <c r="M560" s="156"/>
      <c r="N560" s="286"/>
      <c r="O560" s="156"/>
      <c r="P560" s="156"/>
      <c r="Q560" s="157"/>
      <c r="R560" s="156"/>
      <c r="S560" s="156"/>
      <c r="T560" s="156"/>
      <c r="U560" s="180"/>
    </row>
    <row r="561" spans="1:21" s="187" customFormat="1" ht="19.899999999999999" customHeight="1" thickBot="1" x14ac:dyDescent="0.25">
      <c r="A561" s="535"/>
      <c r="B561" s="536"/>
      <c r="C561" s="1026" t="s">
        <v>4085</v>
      </c>
      <c r="D561" s="1026"/>
      <c r="E561" s="537"/>
      <c r="F561" s="537"/>
      <c r="G561" s="538"/>
      <c r="H561" s="537"/>
      <c r="I561" s="537"/>
      <c r="J561" s="537"/>
      <c r="K561" s="538"/>
      <c r="L561" s="537"/>
      <c r="M561" s="537"/>
      <c r="N561" s="539"/>
      <c r="O561" s="537"/>
      <c r="P561" s="537"/>
      <c r="Q561" s="538"/>
      <c r="R561" s="537"/>
      <c r="S561" s="537"/>
      <c r="T561" s="537"/>
      <c r="U561" s="540"/>
    </row>
    <row r="562" spans="1:21" s="133" customFormat="1" x14ac:dyDescent="0.2">
      <c r="A562" s="263"/>
      <c r="B562" s="298">
        <v>180000360</v>
      </c>
      <c r="C562" s="165" t="s">
        <v>4086</v>
      </c>
      <c r="D562" s="165"/>
      <c r="E562" s="164">
        <v>4.1900000000000004</v>
      </c>
      <c r="F562" s="164">
        <v>1982</v>
      </c>
      <c r="G562" s="165" t="s">
        <v>3002</v>
      </c>
      <c r="H562" s="164"/>
      <c r="I562" s="164"/>
      <c r="J562" s="164"/>
      <c r="K562" s="176"/>
      <c r="L562" s="173"/>
      <c r="M562" s="173"/>
      <c r="N562" s="175"/>
      <c r="O562" s="173"/>
      <c r="P562" s="173"/>
      <c r="Q562" s="176"/>
      <c r="R562" s="173"/>
      <c r="S562" s="173"/>
      <c r="T562" s="173"/>
      <c r="U562" s="177"/>
    </row>
    <row r="563" spans="1:21" s="133" customFormat="1" x14ac:dyDescent="0.2">
      <c r="A563" s="162">
        <v>55</v>
      </c>
      <c r="B563" s="156">
        <v>180000213</v>
      </c>
      <c r="C563" s="158" t="s">
        <v>4087</v>
      </c>
      <c r="D563" s="158"/>
      <c r="E563" s="156">
        <v>4.24</v>
      </c>
      <c r="F563" s="156">
        <v>1982</v>
      </c>
      <c r="G563" s="157" t="s">
        <v>3004</v>
      </c>
      <c r="H563" s="156">
        <v>56</v>
      </c>
      <c r="I563" s="156"/>
      <c r="J563" s="156">
        <v>56</v>
      </c>
      <c r="K563" s="157" t="s">
        <v>4088</v>
      </c>
      <c r="L563" s="156"/>
      <c r="M563" s="173"/>
      <c r="N563" s="175"/>
      <c r="O563" s="173"/>
      <c r="P563" s="173"/>
      <c r="Q563" s="176"/>
      <c r="R563" s="173"/>
      <c r="S563" s="173"/>
      <c r="T563" s="173"/>
      <c r="U563" s="177"/>
    </row>
    <row r="564" spans="1:21" s="133" customFormat="1" x14ac:dyDescent="0.2">
      <c r="A564" s="169"/>
      <c r="B564" s="159"/>
      <c r="C564" s="196"/>
      <c r="D564" s="281"/>
      <c r="E564" s="268"/>
      <c r="F564" s="155"/>
      <c r="G564" s="158"/>
      <c r="H564" s="156"/>
      <c r="I564" s="156"/>
      <c r="J564" s="156"/>
      <c r="K564" s="157" t="s">
        <v>3006</v>
      </c>
      <c r="L564" s="156"/>
      <c r="M564" s="173"/>
      <c r="N564" s="175"/>
      <c r="O564" s="173"/>
      <c r="P564" s="173"/>
      <c r="Q564" s="176"/>
      <c r="R564" s="173"/>
      <c r="S564" s="173"/>
      <c r="T564" s="173"/>
      <c r="U564" s="177"/>
    </row>
    <row r="565" spans="1:21" s="133" customFormat="1" ht="13.15" customHeight="1" x14ac:dyDescent="0.2">
      <c r="A565" s="154"/>
      <c r="B565" s="298">
        <v>180000360</v>
      </c>
      <c r="C565" s="157" t="s">
        <v>4089</v>
      </c>
      <c r="D565" s="157"/>
      <c r="E565" s="156">
        <v>0.4</v>
      </c>
      <c r="F565" s="156">
        <v>1982</v>
      </c>
      <c r="G565" s="196" t="s">
        <v>4090</v>
      </c>
      <c r="H565" s="173"/>
      <c r="I565" s="173"/>
      <c r="J565" s="173"/>
      <c r="K565" s="228" t="s">
        <v>4091</v>
      </c>
      <c r="L565" s="227" t="s">
        <v>506</v>
      </c>
      <c r="M565" s="227"/>
      <c r="N565" s="226"/>
      <c r="O565" s="156"/>
      <c r="P565" s="156"/>
      <c r="Q565" s="157"/>
      <c r="R565" s="156"/>
      <c r="S565" s="156"/>
      <c r="T565" s="156"/>
      <c r="U565" s="1027" t="s">
        <v>4092</v>
      </c>
    </row>
    <row r="566" spans="1:21" s="133" customFormat="1" ht="19.5" customHeight="1" x14ac:dyDescent="0.2">
      <c r="A566" s="154"/>
      <c r="B566" s="298">
        <v>180000360</v>
      </c>
      <c r="C566" s="157" t="s">
        <v>4093</v>
      </c>
      <c r="D566" s="157"/>
      <c r="E566" s="156">
        <v>0.1</v>
      </c>
      <c r="F566" s="156">
        <v>1982</v>
      </c>
      <c r="G566" s="196" t="s">
        <v>4094</v>
      </c>
      <c r="H566" s="173"/>
      <c r="I566" s="173"/>
      <c r="J566" s="173"/>
      <c r="K566" s="228" t="s">
        <v>4095</v>
      </c>
      <c r="L566" s="227" t="s">
        <v>246</v>
      </c>
      <c r="M566" s="227"/>
      <c r="N566" s="226"/>
      <c r="O566" s="156"/>
      <c r="P566" s="156"/>
      <c r="Q566" s="157"/>
      <c r="R566" s="156"/>
      <c r="S566" s="156"/>
      <c r="T566" s="156"/>
      <c r="U566" s="1028"/>
    </row>
    <row r="567" spans="1:21" s="133" customFormat="1" ht="18.75" customHeight="1" thickBot="1" x14ac:dyDescent="0.25">
      <c r="A567" s="541"/>
      <c r="B567" s="542">
        <v>180000360</v>
      </c>
      <c r="C567" s="190" t="s">
        <v>4096</v>
      </c>
      <c r="D567" s="190"/>
      <c r="E567" s="188">
        <v>0.32</v>
      </c>
      <c r="F567" s="188">
        <v>1982</v>
      </c>
      <c r="G567" s="543" t="s">
        <v>4097</v>
      </c>
      <c r="H567" s="202"/>
      <c r="I567" s="202"/>
      <c r="J567" s="202"/>
      <c r="K567" s="400" t="s">
        <v>4098</v>
      </c>
      <c r="L567" s="399" t="s">
        <v>454</v>
      </c>
      <c r="M567" s="399"/>
      <c r="N567" s="401"/>
      <c r="O567" s="188"/>
      <c r="P567" s="188"/>
      <c r="Q567" s="190"/>
      <c r="R567" s="188"/>
      <c r="S567" s="188"/>
      <c r="T567" s="188"/>
      <c r="U567" s="1029"/>
    </row>
    <row r="568" spans="1:21" s="133" customFormat="1" ht="21" customHeight="1" x14ac:dyDescent="0.25">
      <c r="A568" s="544"/>
      <c r="B568" s="283"/>
      <c r="C568" s="994" t="s">
        <v>4099</v>
      </c>
      <c r="D568" s="995"/>
      <c r="E568" s="283"/>
      <c r="F568" s="283"/>
      <c r="G568" s="187"/>
      <c r="H568" s="283"/>
      <c r="I568" s="283"/>
      <c r="J568" s="283"/>
      <c r="K568" s="187"/>
      <c r="L568" s="283"/>
      <c r="M568" s="283"/>
      <c r="N568" s="355"/>
      <c r="O568" s="283"/>
      <c r="P568" s="283"/>
      <c r="Q568" s="187"/>
      <c r="R568" s="283"/>
      <c r="S568" s="283"/>
      <c r="T568" s="283"/>
      <c r="U568" s="545"/>
    </row>
    <row r="569" spans="1:21" s="133" customFormat="1" ht="40.15" customHeight="1" x14ac:dyDescent="0.2">
      <c r="A569" s="169">
        <v>56</v>
      </c>
      <c r="B569" s="155">
        <v>180000360</v>
      </c>
      <c r="C569" s="293" t="s">
        <v>4100</v>
      </c>
      <c r="D569" s="294"/>
      <c r="E569" s="156">
        <v>0.64200000000000002</v>
      </c>
      <c r="F569" s="156">
        <v>1980</v>
      </c>
      <c r="G569" s="157" t="s">
        <v>3002</v>
      </c>
      <c r="H569" s="155"/>
      <c r="I569" s="155"/>
      <c r="J569" s="155"/>
      <c r="K569" s="158" t="s">
        <v>1058</v>
      </c>
      <c r="L569" s="155" t="s">
        <v>4101</v>
      </c>
      <c r="M569" s="887">
        <v>180000413</v>
      </c>
      <c r="N569" s="174" t="s">
        <v>4102</v>
      </c>
      <c r="O569" s="156">
        <v>0.11</v>
      </c>
      <c r="P569" s="156">
        <v>1988</v>
      </c>
      <c r="Q569" s="157" t="s">
        <v>4103</v>
      </c>
      <c r="R569" s="156"/>
      <c r="S569" s="156"/>
      <c r="T569" s="156"/>
      <c r="U569" s="215" t="s">
        <v>4104</v>
      </c>
    </row>
    <row r="570" spans="1:21" s="133" customFormat="1" x14ac:dyDescent="0.2">
      <c r="A570" s="181"/>
      <c r="B570" s="266"/>
      <c r="C570" s="525"/>
      <c r="D570" s="526"/>
      <c r="E570" s="156">
        <v>0.39300000000000002</v>
      </c>
      <c r="F570" s="156">
        <v>1980</v>
      </c>
      <c r="G570" s="157" t="s">
        <v>3492</v>
      </c>
      <c r="H570" s="173"/>
      <c r="I570" s="173"/>
      <c r="J570" s="173"/>
      <c r="K570" s="176" t="s">
        <v>3493</v>
      </c>
      <c r="L570" s="173" t="s">
        <v>3610</v>
      </c>
      <c r="M570" s="895"/>
      <c r="N570" s="174" t="s">
        <v>4105</v>
      </c>
      <c r="O570" s="156">
        <v>0.03</v>
      </c>
      <c r="P570" s="156">
        <v>1988</v>
      </c>
      <c r="Q570" s="157" t="s">
        <v>4106</v>
      </c>
      <c r="R570" s="156"/>
      <c r="S570" s="156"/>
      <c r="T570" s="156"/>
      <c r="U570" s="180"/>
    </row>
    <row r="571" spans="1:21" s="133" customFormat="1" x14ac:dyDescent="0.2">
      <c r="A571" s="181"/>
      <c r="B571" s="266"/>
      <c r="C571" s="525"/>
      <c r="D571" s="526"/>
      <c r="E571" s="156"/>
      <c r="F571" s="156"/>
      <c r="G571" s="157"/>
      <c r="H571" s="173"/>
      <c r="I571" s="173"/>
      <c r="J571" s="173"/>
      <c r="K571" s="176"/>
      <c r="L571" s="173"/>
      <c r="M571" s="895"/>
      <c r="N571" s="174" t="s">
        <v>4107</v>
      </c>
      <c r="O571" s="156">
        <v>0.2</v>
      </c>
      <c r="P571" s="156">
        <v>1988</v>
      </c>
      <c r="Q571" s="157" t="s">
        <v>4106</v>
      </c>
      <c r="R571" s="156"/>
      <c r="S571" s="156"/>
      <c r="T571" s="156"/>
      <c r="U571" s="180"/>
    </row>
    <row r="572" spans="1:21" s="133" customFormat="1" x14ac:dyDescent="0.2">
      <c r="A572" s="181"/>
      <c r="B572" s="285"/>
      <c r="C572" s="528"/>
      <c r="D572" s="529"/>
      <c r="E572" s="156">
        <v>0.08</v>
      </c>
      <c r="F572" s="156">
        <v>1988</v>
      </c>
      <c r="G572" s="157" t="s">
        <v>4108</v>
      </c>
      <c r="H572" s="173"/>
      <c r="I572" s="173"/>
      <c r="J572" s="173"/>
      <c r="K572" s="176"/>
      <c r="L572" s="173"/>
      <c r="M572" s="895"/>
      <c r="N572" s="174" t="s">
        <v>4109</v>
      </c>
      <c r="O572" s="156">
        <v>0.17499999999999999</v>
      </c>
      <c r="P572" s="156">
        <v>1990</v>
      </c>
      <c r="Q572" s="157" t="s">
        <v>3921</v>
      </c>
      <c r="R572" s="156"/>
      <c r="S572" s="156"/>
      <c r="T572" s="156"/>
      <c r="U572" s="180"/>
    </row>
    <row r="573" spans="1:21" s="133" customFormat="1" x14ac:dyDescent="0.2">
      <c r="A573" s="181"/>
      <c r="B573" s="173"/>
      <c r="C573" s="182"/>
      <c r="D573" s="183"/>
      <c r="E573" s="173"/>
      <c r="F573" s="173"/>
      <c r="G573" s="176"/>
      <c r="H573" s="173"/>
      <c r="I573" s="173"/>
      <c r="J573" s="173"/>
      <c r="K573" s="176"/>
      <c r="L573" s="173"/>
      <c r="M573" s="895"/>
      <c r="N573" s="174" t="s">
        <v>4110</v>
      </c>
      <c r="O573" s="156">
        <v>0.14499999999999999</v>
      </c>
      <c r="P573" s="156">
        <v>1989</v>
      </c>
      <c r="Q573" s="157" t="s">
        <v>4050</v>
      </c>
      <c r="R573" s="156"/>
      <c r="S573" s="156"/>
      <c r="T573" s="156"/>
      <c r="U573" s="180"/>
    </row>
    <row r="574" spans="1:21" s="133" customFormat="1" x14ac:dyDescent="0.2">
      <c r="A574" s="181"/>
      <c r="B574" s="173"/>
      <c r="C574" s="182"/>
      <c r="D574" s="183"/>
      <c r="E574" s="173"/>
      <c r="F574" s="173"/>
      <c r="G574" s="176"/>
      <c r="H574" s="173"/>
      <c r="I574" s="173"/>
      <c r="J574" s="173"/>
      <c r="K574" s="176"/>
      <c r="L574" s="173"/>
      <c r="M574" s="888"/>
      <c r="N574" s="174" t="s">
        <v>4111</v>
      </c>
      <c r="O574" s="156">
        <v>0.31</v>
      </c>
      <c r="P574" s="156">
        <v>1996</v>
      </c>
      <c r="Q574" s="157" t="s">
        <v>4112</v>
      </c>
      <c r="R574" s="156"/>
      <c r="S574" s="156"/>
      <c r="T574" s="156"/>
      <c r="U574" s="180"/>
    </row>
    <row r="575" spans="1:21" s="133" customFormat="1" x14ac:dyDescent="0.2">
      <c r="A575" s="181"/>
      <c r="B575" s="173"/>
      <c r="C575" s="182"/>
      <c r="D575" s="183"/>
      <c r="E575" s="173"/>
      <c r="F575" s="173"/>
      <c r="G575" s="176"/>
      <c r="H575" s="173"/>
      <c r="I575" s="173"/>
      <c r="J575" s="173"/>
      <c r="K575" s="176"/>
      <c r="L575" s="173"/>
      <c r="M575" s="156"/>
      <c r="N575" s="226" t="s">
        <v>4113</v>
      </c>
      <c r="O575" s="227"/>
      <c r="P575" s="227">
        <v>2003</v>
      </c>
      <c r="Q575" s="228" t="s">
        <v>4114</v>
      </c>
      <c r="R575" s="156"/>
      <c r="S575" s="156"/>
      <c r="T575" s="156"/>
      <c r="U575" s="303" t="s">
        <v>4115</v>
      </c>
    </row>
    <row r="576" spans="1:21" s="133" customFormat="1" x14ac:dyDescent="0.2">
      <c r="A576" s="181"/>
      <c r="B576" s="173"/>
      <c r="C576" s="182"/>
      <c r="D576" s="183"/>
      <c r="E576" s="173"/>
      <c r="F576" s="173"/>
      <c r="G576" s="176"/>
      <c r="H576" s="173"/>
      <c r="I576" s="173"/>
      <c r="J576" s="173"/>
      <c r="K576" s="176"/>
      <c r="L576" s="173"/>
      <c r="M576" s="887">
        <v>180000413</v>
      </c>
      <c r="N576" s="174" t="s">
        <v>4116</v>
      </c>
      <c r="O576" s="156">
        <v>0.16300000000000001</v>
      </c>
      <c r="P576" s="156">
        <v>2000</v>
      </c>
      <c r="Q576" s="157" t="s">
        <v>4117</v>
      </c>
      <c r="R576" s="156"/>
      <c r="S576" s="156"/>
      <c r="T576" s="156"/>
      <c r="U576" s="180"/>
    </row>
    <row r="577" spans="1:21" s="133" customFormat="1" x14ac:dyDescent="0.2">
      <c r="A577" s="181"/>
      <c r="B577" s="173"/>
      <c r="C577" s="182"/>
      <c r="D577" s="183"/>
      <c r="E577" s="173"/>
      <c r="F577" s="173"/>
      <c r="G577" s="176"/>
      <c r="H577" s="173"/>
      <c r="I577" s="173"/>
      <c r="J577" s="173"/>
      <c r="K577" s="176"/>
      <c r="L577" s="173"/>
      <c r="M577" s="895"/>
      <c r="N577" s="174" t="s">
        <v>4116</v>
      </c>
      <c r="O577" s="156">
        <v>0.157</v>
      </c>
      <c r="P577" s="156">
        <v>2000</v>
      </c>
      <c r="Q577" s="157" t="s">
        <v>4117</v>
      </c>
      <c r="R577" s="156"/>
      <c r="S577" s="156"/>
      <c r="T577" s="156"/>
      <c r="U577" s="180"/>
    </row>
    <row r="578" spans="1:21" s="133" customFormat="1" ht="25.5" x14ac:dyDescent="0.2">
      <c r="A578" s="181"/>
      <c r="B578" s="173"/>
      <c r="C578" s="182"/>
      <c r="D578" s="183"/>
      <c r="E578" s="173"/>
      <c r="F578" s="173"/>
      <c r="G578" s="176"/>
      <c r="H578" s="173"/>
      <c r="I578" s="173"/>
      <c r="J578" s="173"/>
      <c r="K578" s="176"/>
      <c r="L578" s="173"/>
      <c r="M578" s="895"/>
      <c r="N578" s="174" t="s">
        <v>4118</v>
      </c>
      <c r="O578" s="156">
        <v>0.16200000000000001</v>
      </c>
      <c r="P578" s="156">
        <v>1985</v>
      </c>
      <c r="Q578" s="157" t="s">
        <v>4119</v>
      </c>
      <c r="R578" s="156"/>
      <c r="S578" s="156"/>
      <c r="T578" s="156"/>
      <c r="U578" s="180"/>
    </row>
    <row r="579" spans="1:21" s="553" customFormat="1" ht="15.6" customHeight="1" x14ac:dyDescent="0.2">
      <c r="A579" s="546"/>
      <c r="B579" s="439"/>
      <c r="C579" s="547"/>
      <c r="D579" s="548"/>
      <c r="E579" s="439"/>
      <c r="F579" s="439"/>
      <c r="G579" s="549"/>
      <c r="H579" s="439"/>
      <c r="I579" s="439"/>
      <c r="J579" s="439"/>
      <c r="K579" s="549"/>
      <c r="L579" s="439"/>
      <c r="M579" s="888"/>
      <c r="N579" s="550" t="s">
        <v>4120</v>
      </c>
      <c r="O579" s="214">
        <v>0.1</v>
      </c>
      <c r="P579" s="214">
        <v>1985</v>
      </c>
      <c r="Q579" s="551" t="s">
        <v>4103</v>
      </c>
      <c r="R579" s="214"/>
      <c r="S579" s="214"/>
      <c r="T579" s="214"/>
      <c r="U579" s="552"/>
    </row>
    <row r="580" spans="1:21" s="133" customFormat="1" x14ac:dyDescent="0.2">
      <c r="A580" s="263"/>
      <c r="B580" s="164"/>
      <c r="C580" s="217"/>
      <c r="D580" s="218"/>
      <c r="E580" s="164"/>
      <c r="F580" s="164"/>
      <c r="G580" s="165"/>
      <c r="H580" s="164"/>
      <c r="I580" s="164"/>
      <c r="J580" s="164"/>
      <c r="K580" s="165"/>
      <c r="L580" s="164"/>
      <c r="M580" s="156"/>
      <c r="N580" s="174"/>
      <c r="O580" s="156"/>
      <c r="P580" s="156"/>
      <c r="Q580" s="157"/>
      <c r="R580" s="156"/>
      <c r="S580" s="156"/>
      <c r="T580" s="156"/>
      <c r="U580" s="180"/>
    </row>
    <row r="581" spans="1:21" s="133" customFormat="1" x14ac:dyDescent="0.2">
      <c r="A581" s="169">
        <v>57</v>
      </c>
      <c r="B581" s="298">
        <v>180000360</v>
      </c>
      <c r="C581" s="1016" t="s">
        <v>4121</v>
      </c>
      <c r="D581" s="1017"/>
      <c r="E581" s="155">
        <v>0.215</v>
      </c>
      <c r="F581" s="155">
        <v>1986</v>
      </c>
      <c r="G581" s="158" t="s">
        <v>3492</v>
      </c>
      <c r="H581" s="155"/>
      <c r="I581" s="155"/>
      <c r="J581" s="155"/>
      <c r="K581" s="158" t="s">
        <v>4122</v>
      </c>
      <c r="L581" s="155" t="s">
        <v>454</v>
      </c>
      <c r="M581" s="283" t="s">
        <v>103</v>
      </c>
      <c r="N581" s="174" t="s">
        <v>4123</v>
      </c>
      <c r="O581" s="156"/>
      <c r="P581" s="156"/>
      <c r="Q581" s="157" t="s">
        <v>4124</v>
      </c>
      <c r="R581" s="156"/>
      <c r="S581" s="156"/>
      <c r="T581" s="156"/>
      <c r="U581" s="180"/>
    </row>
    <row r="582" spans="1:21" s="133" customFormat="1" x14ac:dyDescent="0.2">
      <c r="A582" s="181"/>
      <c r="B582" s="300"/>
      <c r="C582" s="1030"/>
      <c r="D582" s="1031"/>
      <c r="E582" s="164">
        <v>0.1</v>
      </c>
      <c r="F582" s="164">
        <v>1988</v>
      </c>
      <c r="G582" s="165" t="s">
        <v>4108</v>
      </c>
      <c r="H582" s="173"/>
      <c r="I582" s="173"/>
      <c r="J582" s="173"/>
      <c r="K582" s="176" t="s">
        <v>4125</v>
      </c>
      <c r="L582" s="173"/>
      <c r="M582" s="156">
        <v>180000425</v>
      </c>
      <c r="N582" s="174" t="s">
        <v>4126</v>
      </c>
      <c r="O582" s="156">
        <v>0.18</v>
      </c>
      <c r="P582" s="156">
        <v>1983</v>
      </c>
      <c r="Q582" s="157" t="s">
        <v>4127</v>
      </c>
      <c r="R582" s="156"/>
      <c r="S582" s="156"/>
      <c r="T582" s="156"/>
      <c r="U582" s="180"/>
    </row>
    <row r="583" spans="1:21" x14ac:dyDescent="0.2">
      <c r="A583" s="299"/>
      <c r="B583" s="645"/>
      <c r="C583" s="646"/>
      <c r="D583" s="647"/>
      <c r="E583" s="645"/>
      <c r="F583" s="645"/>
      <c r="G583" s="650"/>
      <c r="H583" s="645"/>
      <c r="I583" s="645"/>
      <c r="J583" s="645"/>
      <c r="K583" s="650"/>
      <c r="L583" s="645"/>
      <c r="M583" s="164" t="s">
        <v>103</v>
      </c>
      <c r="N583" s="229" t="s">
        <v>4128</v>
      </c>
      <c r="O583" s="156"/>
      <c r="P583" s="156"/>
      <c r="Q583" s="157" t="s">
        <v>4129</v>
      </c>
      <c r="R583" s="156"/>
      <c r="S583" s="156"/>
      <c r="T583" s="156"/>
      <c r="U583" s="180"/>
    </row>
    <row r="584" spans="1:21" x14ac:dyDescent="0.2">
      <c r="A584" s="299"/>
      <c r="B584" s="645"/>
      <c r="C584" s="646"/>
      <c r="D584" s="647"/>
      <c r="E584" s="645"/>
      <c r="F584" s="645"/>
      <c r="G584" s="650"/>
      <c r="H584" s="645"/>
      <c r="I584" s="645"/>
      <c r="J584" s="645"/>
      <c r="K584" s="650"/>
      <c r="L584" s="645"/>
      <c r="M584" s="166" t="s">
        <v>103</v>
      </c>
      <c r="N584" s="174" t="s">
        <v>4130</v>
      </c>
      <c r="O584" s="156"/>
      <c r="P584" s="156">
        <v>1986</v>
      </c>
      <c r="Q584" s="157" t="s">
        <v>4131</v>
      </c>
      <c r="R584" s="156"/>
      <c r="S584" s="156"/>
      <c r="T584" s="156"/>
      <c r="U584" s="180"/>
    </row>
    <row r="585" spans="1:21" x14ac:dyDescent="0.2">
      <c r="A585" s="299"/>
      <c r="B585" s="645"/>
      <c r="C585" s="646"/>
      <c r="D585" s="647"/>
      <c r="E585" s="645"/>
      <c r="F585" s="645"/>
      <c r="G585" s="650"/>
      <c r="H585" s="645"/>
      <c r="I585" s="645"/>
      <c r="J585" s="645"/>
      <c r="K585" s="650"/>
      <c r="L585" s="645"/>
      <c r="M585" s="156">
        <v>180000425</v>
      </c>
      <c r="N585" s="174" t="s">
        <v>4132</v>
      </c>
      <c r="O585" s="156">
        <v>7.4999999999999997E-2</v>
      </c>
      <c r="P585" s="156">
        <v>1987</v>
      </c>
      <c r="Q585" s="157" t="s">
        <v>4133</v>
      </c>
      <c r="R585" s="156"/>
      <c r="S585" s="156"/>
      <c r="T585" s="156"/>
      <c r="U585" s="180"/>
    </row>
    <row r="586" spans="1:21" x14ac:dyDescent="0.2">
      <c r="A586" s="299"/>
      <c r="B586" s="645"/>
      <c r="C586" s="646"/>
      <c r="D586" s="647"/>
      <c r="E586" s="645"/>
      <c r="F586" s="645"/>
      <c r="G586" s="650"/>
      <c r="H586" s="645"/>
      <c r="I586" s="645"/>
      <c r="J586" s="645"/>
      <c r="K586" s="650"/>
      <c r="L586" s="645"/>
      <c r="M586" s="166" t="s">
        <v>103</v>
      </c>
      <c r="N586" s="174" t="s">
        <v>4134</v>
      </c>
      <c r="O586" s="156"/>
      <c r="P586" s="156"/>
      <c r="Q586" s="157" t="s">
        <v>4135</v>
      </c>
      <c r="R586" s="156"/>
      <c r="S586" s="156"/>
      <c r="T586" s="156"/>
      <c r="U586" s="180"/>
    </row>
    <row r="587" spans="1:21" ht="14.45" customHeight="1" x14ac:dyDescent="0.2">
      <c r="A587" s="299"/>
      <c r="B587" s="645"/>
      <c r="C587" s="646"/>
      <c r="D587" s="647"/>
      <c r="E587" s="645"/>
      <c r="F587" s="645"/>
      <c r="G587" s="650"/>
      <c r="H587" s="645"/>
      <c r="I587" s="645"/>
      <c r="J587" s="645"/>
      <c r="K587" s="650"/>
      <c r="L587" s="645"/>
      <c r="M587" s="156">
        <v>180000425</v>
      </c>
      <c r="N587" s="174" t="s">
        <v>4136</v>
      </c>
      <c r="O587" s="156">
        <v>0.1</v>
      </c>
      <c r="P587" s="156">
        <v>1987</v>
      </c>
      <c r="Q587" s="157" t="s">
        <v>3455</v>
      </c>
      <c r="R587" s="156"/>
      <c r="S587" s="156"/>
      <c r="T587" s="156"/>
      <c r="U587" s="180"/>
    </row>
    <row r="588" spans="1:21" s="133" customFormat="1" x14ac:dyDescent="0.2">
      <c r="A588" s="181"/>
      <c r="B588" s="173"/>
      <c r="C588" s="182"/>
      <c r="D588" s="183"/>
      <c r="E588" s="173"/>
      <c r="F588" s="173"/>
      <c r="G588" s="176"/>
      <c r="H588" s="173"/>
      <c r="I588" s="173"/>
      <c r="J588" s="173"/>
      <c r="K588" s="176"/>
      <c r="L588" s="173"/>
      <c r="M588" s="275">
        <v>180000425</v>
      </c>
      <c r="N588" s="174" t="s">
        <v>4137</v>
      </c>
      <c r="O588" s="156">
        <v>0.12</v>
      </c>
      <c r="P588" s="156">
        <v>1984</v>
      </c>
      <c r="Q588" s="157" t="s">
        <v>4138</v>
      </c>
      <c r="R588" s="156"/>
      <c r="S588" s="156"/>
      <c r="T588" s="156"/>
      <c r="U588" s="180"/>
    </row>
    <row r="589" spans="1:21" s="133" customFormat="1" x14ac:dyDescent="0.2">
      <c r="A589" s="162">
        <v>58</v>
      </c>
      <c r="B589" s="298">
        <v>180000360</v>
      </c>
      <c r="C589" s="157" t="s">
        <v>4139</v>
      </c>
      <c r="D589" s="157"/>
      <c r="E589" s="156">
        <v>0.27</v>
      </c>
      <c r="F589" s="156">
        <v>1986</v>
      </c>
      <c r="G589" s="157" t="s">
        <v>3520</v>
      </c>
      <c r="H589" s="155"/>
      <c r="I589" s="155"/>
      <c r="J589" s="155"/>
      <c r="K589" s="158" t="s">
        <v>967</v>
      </c>
      <c r="L589" s="155" t="s">
        <v>454</v>
      </c>
      <c r="M589" s="155">
        <v>180000364</v>
      </c>
      <c r="N589" s="174" t="s">
        <v>4140</v>
      </c>
      <c r="O589" s="156">
        <v>0.13700000000000001</v>
      </c>
      <c r="P589" s="156">
        <v>1980</v>
      </c>
      <c r="Q589" s="157" t="s">
        <v>3557</v>
      </c>
      <c r="R589" s="156"/>
      <c r="S589" s="156"/>
      <c r="T589" s="156"/>
      <c r="U589" s="180"/>
    </row>
    <row r="590" spans="1:21" s="133" customFormat="1" x14ac:dyDescent="0.2">
      <c r="A590" s="181"/>
      <c r="B590" s="173"/>
      <c r="C590" s="182"/>
      <c r="D590" s="183"/>
      <c r="E590" s="173"/>
      <c r="F590" s="173"/>
      <c r="G590" s="176"/>
      <c r="H590" s="173"/>
      <c r="I590" s="173"/>
      <c r="J590" s="173"/>
      <c r="K590" s="165" t="s">
        <v>4141</v>
      </c>
      <c r="L590" s="164"/>
      <c r="M590" s="304"/>
      <c r="N590" s="174" t="s">
        <v>4142</v>
      </c>
      <c r="O590" s="156">
        <v>8.5000000000000006E-2</v>
      </c>
      <c r="P590" s="156">
        <v>1980</v>
      </c>
      <c r="Q590" s="157" t="s">
        <v>3557</v>
      </c>
      <c r="R590" s="156"/>
      <c r="S590" s="156"/>
      <c r="T590" s="156"/>
      <c r="U590" s="180"/>
    </row>
    <row r="591" spans="1:21" s="133" customFormat="1" x14ac:dyDescent="0.2">
      <c r="A591" s="181"/>
      <c r="B591" s="155">
        <v>180000161</v>
      </c>
      <c r="C591" s="1016" t="s">
        <v>4143</v>
      </c>
      <c r="D591" s="1017"/>
      <c r="E591" s="156">
        <v>0.26</v>
      </c>
      <c r="F591" s="156">
        <v>1983</v>
      </c>
      <c r="G591" s="157" t="s">
        <v>4144</v>
      </c>
      <c r="H591" s="173"/>
      <c r="I591" s="173"/>
      <c r="J591" s="173"/>
      <c r="K591" s="176"/>
      <c r="L591" s="173"/>
      <c r="M591" s="304"/>
      <c r="N591" s="174" t="s">
        <v>4145</v>
      </c>
      <c r="O591" s="156">
        <v>0.16</v>
      </c>
      <c r="P591" s="156">
        <v>1982</v>
      </c>
      <c r="Q591" s="157" t="s">
        <v>4146</v>
      </c>
      <c r="R591" s="156"/>
      <c r="S591" s="156"/>
      <c r="T591" s="156"/>
      <c r="U591" s="180"/>
    </row>
    <row r="592" spans="1:21" s="133" customFormat="1" x14ac:dyDescent="0.2">
      <c r="A592" s="181"/>
      <c r="B592" s="163"/>
      <c r="C592" s="1018"/>
      <c r="D592" s="1019"/>
      <c r="E592" s="156">
        <v>0.86</v>
      </c>
      <c r="F592" s="156">
        <v>1983</v>
      </c>
      <c r="G592" s="157" t="s">
        <v>3487</v>
      </c>
      <c r="H592" s="173"/>
      <c r="I592" s="173"/>
      <c r="J592" s="173"/>
      <c r="K592" s="176"/>
      <c r="L592" s="173"/>
      <c r="M592" s="304"/>
      <c r="N592" s="174" t="s">
        <v>4147</v>
      </c>
      <c r="O592" s="156">
        <v>0.04</v>
      </c>
      <c r="P592" s="156">
        <v>1984</v>
      </c>
      <c r="Q592" s="157" t="s">
        <v>4050</v>
      </c>
      <c r="R592" s="156"/>
      <c r="S592" s="156"/>
      <c r="T592" s="156"/>
      <c r="U592" s="180"/>
    </row>
    <row r="593" spans="1:21" s="133" customFormat="1" x14ac:dyDescent="0.2">
      <c r="A593" s="284"/>
      <c r="B593" s="155"/>
      <c r="C593" s="197"/>
      <c r="D593" s="198"/>
      <c r="E593" s="155"/>
      <c r="F593" s="155"/>
      <c r="G593" s="158"/>
      <c r="H593" s="288"/>
      <c r="I593" s="173"/>
      <c r="J593" s="173"/>
      <c r="K593" s="176"/>
      <c r="L593" s="173"/>
      <c r="M593" s="304"/>
      <c r="N593" s="174" t="s">
        <v>4148</v>
      </c>
      <c r="O593" s="156">
        <v>2.5000000000000001E-2</v>
      </c>
      <c r="P593" s="156">
        <v>1984</v>
      </c>
      <c r="Q593" s="157" t="s">
        <v>4050</v>
      </c>
      <c r="R593" s="156"/>
      <c r="S593" s="156"/>
      <c r="T593" s="156"/>
      <c r="U593" s="180"/>
    </row>
    <row r="594" spans="1:21" s="133" customFormat="1" x14ac:dyDescent="0.2">
      <c r="A594" s="284"/>
      <c r="B594" s="391">
        <v>180000360</v>
      </c>
      <c r="C594" s="196" t="s">
        <v>4149</v>
      </c>
      <c r="D594" s="281"/>
      <c r="E594" s="156">
        <v>0.35</v>
      </c>
      <c r="F594" s="156">
        <v>1984</v>
      </c>
      <c r="G594" s="157" t="s">
        <v>4150</v>
      </c>
      <c r="H594" s="288"/>
      <c r="I594" s="173"/>
      <c r="J594" s="173"/>
      <c r="K594" s="176"/>
      <c r="L594" s="173"/>
      <c r="M594" s="304"/>
      <c r="N594" s="174" t="s">
        <v>4151</v>
      </c>
      <c r="O594" s="156">
        <v>0.127</v>
      </c>
      <c r="P594" s="156">
        <v>1983</v>
      </c>
      <c r="Q594" s="157" t="s">
        <v>893</v>
      </c>
      <c r="R594" s="156"/>
      <c r="S594" s="156"/>
      <c r="T594" s="156"/>
      <c r="U594" s="180"/>
    </row>
    <row r="595" spans="1:21" s="133" customFormat="1" x14ac:dyDescent="0.2">
      <c r="A595" s="284"/>
      <c r="B595" s="173"/>
      <c r="C595" s="182"/>
      <c r="D595" s="183"/>
      <c r="E595" s="288"/>
      <c r="F595" s="173"/>
      <c r="G595" s="176"/>
      <c r="H595" s="173"/>
      <c r="I595" s="173"/>
      <c r="J595" s="173"/>
      <c r="K595" s="176"/>
      <c r="L595" s="173"/>
      <c r="M595" s="163"/>
      <c r="N595" s="174" t="s">
        <v>4152</v>
      </c>
      <c r="O595" s="156">
        <v>0.185</v>
      </c>
      <c r="P595" s="156">
        <v>1983</v>
      </c>
      <c r="Q595" s="157" t="s">
        <v>893</v>
      </c>
      <c r="R595" s="156"/>
      <c r="S595" s="156"/>
      <c r="T595" s="156"/>
      <c r="U595" s="180"/>
    </row>
    <row r="596" spans="1:21" s="133" customFormat="1" x14ac:dyDescent="0.2">
      <c r="A596" s="284"/>
      <c r="B596" s="173"/>
      <c r="C596" s="182"/>
      <c r="D596" s="183"/>
      <c r="E596" s="288"/>
      <c r="F596" s="173"/>
      <c r="G596" s="176"/>
      <c r="H596" s="173"/>
      <c r="I596" s="173"/>
      <c r="J596" s="173"/>
      <c r="K596" s="176"/>
      <c r="L596" s="173"/>
      <c r="M596" s="156" t="s">
        <v>103</v>
      </c>
      <c r="N596" s="174" t="s">
        <v>4153</v>
      </c>
      <c r="O596" s="156"/>
      <c r="P596" s="156"/>
      <c r="Q596" s="157" t="s">
        <v>4154</v>
      </c>
      <c r="R596" s="156"/>
      <c r="S596" s="156"/>
      <c r="T596" s="156"/>
      <c r="U596" s="180"/>
    </row>
    <row r="597" spans="1:21" s="133" customFormat="1" x14ac:dyDescent="0.2">
      <c r="A597" s="284"/>
      <c r="B597" s="173"/>
      <c r="C597" s="182"/>
      <c r="D597" s="183"/>
      <c r="E597" s="288"/>
      <c r="F597" s="173"/>
      <c r="G597" s="176"/>
      <c r="H597" s="173"/>
      <c r="I597" s="173"/>
      <c r="J597" s="173"/>
      <c r="K597" s="176"/>
      <c r="L597" s="173"/>
      <c r="M597" s="155">
        <v>180000364</v>
      </c>
      <c r="N597" s="174" t="s">
        <v>4132</v>
      </c>
      <c r="O597" s="156">
        <v>0.21</v>
      </c>
      <c r="P597" s="156">
        <v>1987</v>
      </c>
      <c r="Q597" s="157" t="s">
        <v>4155</v>
      </c>
      <c r="R597" s="156"/>
      <c r="S597" s="156"/>
      <c r="T597" s="156"/>
      <c r="U597" s="180"/>
    </row>
    <row r="598" spans="1:21" s="133" customFormat="1" x14ac:dyDescent="0.2">
      <c r="A598" s="284"/>
      <c r="B598" s="173"/>
      <c r="C598" s="182"/>
      <c r="D598" s="183"/>
      <c r="E598" s="288"/>
      <c r="F598" s="173"/>
      <c r="G598" s="176"/>
      <c r="H598" s="173"/>
      <c r="I598" s="173"/>
      <c r="J598" s="173"/>
      <c r="K598" s="176"/>
      <c r="L598" s="173"/>
      <c r="M598" s="304"/>
      <c r="N598" s="174" t="s">
        <v>4156</v>
      </c>
      <c r="O598" s="156">
        <v>0.27</v>
      </c>
      <c r="P598" s="156">
        <v>1980</v>
      </c>
      <c r="Q598" s="157" t="s">
        <v>4157</v>
      </c>
      <c r="R598" s="156"/>
      <c r="S598" s="156"/>
      <c r="T598" s="156"/>
      <c r="U598" s="180"/>
    </row>
    <row r="599" spans="1:21" s="133" customFormat="1" ht="25.5" x14ac:dyDescent="0.2">
      <c r="A599" s="284"/>
      <c r="B599" s="173"/>
      <c r="C599" s="182"/>
      <c r="D599" s="183"/>
      <c r="E599" s="288"/>
      <c r="F599" s="173"/>
      <c r="G599" s="176"/>
      <c r="H599" s="173"/>
      <c r="I599" s="173"/>
      <c r="J599" s="173"/>
      <c r="K599" s="176"/>
      <c r="L599" s="173"/>
      <c r="M599" s="304"/>
      <c r="N599" s="174" t="s">
        <v>4158</v>
      </c>
      <c r="O599" s="156">
        <v>3.5000000000000003E-2</v>
      </c>
      <c r="P599" s="156">
        <v>1984</v>
      </c>
      <c r="Q599" s="157" t="s">
        <v>4050</v>
      </c>
      <c r="R599" s="156"/>
      <c r="S599" s="156"/>
      <c r="T599" s="156"/>
      <c r="U599" s="180"/>
    </row>
    <row r="600" spans="1:21" s="133" customFormat="1" x14ac:dyDescent="0.2">
      <c r="A600" s="284"/>
      <c r="B600" s="173"/>
      <c r="C600" s="182"/>
      <c r="D600" s="183"/>
      <c r="E600" s="288"/>
      <c r="F600" s="173"/>
      <c r="G600" s="176"/>
      <c r="H600" s="173"/>
      <c r="I600" s="173"/>
      <c r="J600" s="173"/>
      <c r="K600" s="176"/>
      <c r="L600" s="173"/>
      <c r="M600" s="304"/>
      <c r="N600" s="174" t="s">
        <v>4159</v>
      </c>
      <c r="O600" s="156">
        <v>0.14499999999999999</v>
      </c>
      <c r="P600" s="156">
        <v>1984</v>
      </c>
      <c r="Q600" s="157" t="s">
        <v>4050</v>
      </c>
      <c r="R600" s="156"/>
      <c r="S600" s="156"/>
      <c r="T600" s="156"/>
      <c r="U600" s="180"/>
    </row>
    <row r="601" spans="1:21" s="133" customFormat="1" x14ac:dyDescent="0.2">
      <c r="A601" s="284"/>
      <c r="B601" s="173"/>
      <c r="C601" s="182"/>
      <c r="D601" s="183"/>
      <c r="E601" s="288"/>
      <c r="F601" s="173"/>
      <c r="G601" s="176"/>
      <c r="H601" s="173"/>
      <c r="I601" s="173"/>
      <c r="J601" s="173"/>
      <c r="K601" s="176"/>
      <c r="L601" s="173"/>
      <c r="M601" s="163"/>
      <c r="N601" s="174" t="s">
        <v>4160</v>
      </c>
      <c r="O601" s="156">
        <v>0.1</v>
      </c>
      <c r="P601" s="156">
        <v>1987</v>
      </c>
      <c r="Q601" s="157" t="s">
        <v>221</v>
      </c>
      <c r="R601" s="156"/>
      <c r="S601" s="156"/>
      <c r="T601" s="156"/>
      <c r="U601" s="180"/>
    </row>
    <row r="602" spans="1:21" s="133" customFormat="1" x14ac:dyDescent="0.2">
      <c r="A602" s="284"/>
      <c r="B602" s="173"/>
      <c r="C602" s="182"/>
      <c r="D602" s="183"/>
      <c r="E602" s="288"/>
      <c r="F602" s="173"/>
      <c r="G602" s="176"/>
      <c r="H602" s="173"/>
      <c r="I602" s="173"/>
      <c r="J602" s="173"/>
      <c r="K602" s="176"/>
      <c r="L602" s="173"/>
      <c r="M602" s="156" t="s">
        <v>103</v>
      </c>
      <c r="N602" s="174" t="s">
        <v>4161</v>
      </c>
      <c r="O602" s="156"/>
      <c r="P602" s="156"/>
      <c r="Q602" s="157" t="s">
        <v>4162</v>
      </c>
      <c r="R602" s="156"/>
      <c r="S602" s="156"/>
      <c r="T602" s="156"/>
      <c r="U602" s="180"/>
    </row>
    <row r="603" spans="1:21" s="133" customFormat="1" x14ac:dyDescent="0.2">
      <c r="A603" s="284"/>
      <c r="B603" s="173"/>
      <c r="C603" s="182"/>
      <c r="D603" s="183"/>
      <c r="E603" s="288"/>
      <c r="F603" s="173"/>
      <c r="G603" s="176"/>
      <c r="H603" s="173"/>
      <c r="I603" s="173"/>
      <c r="J603" s="173"/>
      <c r="K603" s="176"/>
      <c r="L603" s="173"/>
      <c r="M603" s="156">
        <v>180000364</v>
      </c>
      <c r="N603" s="174" t="s">
        <v>4163</v>
      </c>
      <c r="O603" s="156">
        <v>0.09</v>
      </c>
      <c r="P603" s="156">
        <v>1987</v>
      </c>
      <c r="Q603" s="157" t="s">
        <v>221</v>
      </c>
      <c r="R603" s="156"/>
      <c r="S603" s="156"/>
      <c r="T603" s="156"/>
      <c r="U603" s="180"/>
    </row>
    <row r="604" spans="1:21" s="133" customFormat="1" ht="19.899999999999999" customHeight="1" x14ac:dyDescent="0.2">
      <c r="A604" s="169">
        <v>59</v>
      </c>
      <c r="B604" s="298">
        <v>180000360</v>
      </c>
      <c r="C604" s="197" t="s">
        <v>4164</v>
      </c>
      <c r="D604" s="198"/>
      <c r="E604" s="155">
        <v>0.12</v>
      </c>
      <c r="F604" s="155">
        <v>1980</v>
      </c>
      <c r="G604" s="158" t="s">
        <v>4165</v>
      </c>
      <c r="H604" s="155"/>
      <c r="I604" s="155"/>
      <c r="J604" s="155"/>
      <c r="K604" s="158" t="s">
        <v>866</v>
      </c>
      <c r="L604" s="155" t="s">
        <v>454</v>
      </c>
      <c r="M604" s="155">
        <v>180000363</v>
      </c>
      <c r="N604" s="174" t="s">
        <v>4166</v>
      </c>
      <c r="O604" s="156">
        <v>7.0000000000000007E-2</v>
      </c>
      <c r="P604" s="156">
        <v>1988</v>
      </c>
      <c r="Q604" s="157" t="s">
        <v>4167</v>
      </c>
      <c r="R604" s="156"/>
      <c r="S604" s="156"/>
      <c r="T604" s="156"/>
      <c r="U604" s="180"/>
    </row>
    <row r="605" spans="1:21" s="133" customFormat="1" x14ac:dyDescent="0.2">
      <c r="A605" s="181"/>
      <c r="B605" s="391">
        <v>180000360</v>
      </c>
      <c r="C605" s="495" t="s">
        <v>4168</v>
      </c>
      <c r="D605" s="156"/>
      <c r="E605" s="156">
        <v>0.41</v>
      </c>
      <c r="F605" s="156">
        <v>1980</v>
      </c>
      <c r="G605" s="156" t="s">
        <v>3705</v>
      </c>
      <c r="H605" s="173"/>
      <c r="I605" s="173"/>
      <c r="J605" s="173"/>
      <c r="K605" s="176" t="s">
        <v>3409</v>
      </c>
      <c r="L605" s="173"/>
      <c r="M605" s="163"/>
      <c r="N605" s="174" t="s">
        <v>4166</v>
      </c>
      <c r="O605" s="156">
        <v>7.0000000000000007E-2</v>
      </c>
      <c r="P605" s="156">
        <v>1988</v>
      </c>
      <c r="Q605" s="157" t="s">
        <v>4167</v>
      </c>
      <c r="R605" s="156"/>
      <c r="S605" s="156"/>
      <c r="T605" s="156"/>
      <c r="U605" s="180"/>
    </row>
    <row r="606" spans="1:21" s="133" customFormat="1" x14ac:dyDescent="0.2">
      <c r="A606" s="181"/>
      <c r="B606" s="173"/>
      <c r="C606" s="182"/>
      <c r="D606" s="183"/>
      <c r="E606" s="173"/>
      <c r="F606" s="173"/>
      <c r="G606" s="176"/>
      <c r="H606" s="173"/>
      <c r="I606" s="173"/>
      <c r="J606" s="173"/>
      <c r="K606" s="176"/>
      <c r="L606" s="173"/>
      <c r="M606" s="156" t="s">
        <v>103</v>
      </c>
      <c r="N606" s="174" t="s">
        <v>4169</v>
      </c>
      <c r="O606" s="156"/>
      <c r="P606" s="156"/>
      <c r="Q606" s="157" t="s">
        <v>4170</v>
      </c>
      <c r="R606" s="156"/>
      <c r="S606" s="156"/>
      <c r="T606" s="156"/>
      <c r="U606" s="180" t="s">
        <v>4171</v>
      </c>
    </row>
    <row r="607" spans="1:21" s="133" customFormat="1" x14ac:dyDescent="0.2">
      <c r="A607" s="181"/>
      <c r="B607" s="173"/>
      <c r="C607" s="182"/>
      <c r="D607" s="183"/>
      <c r="E607" s="173"/>
      <c r="F607" s="173"/>
      <c r="G607" s="176"/>
      <c r="H607" s="173"/>
      <c r="I607" s="173"/>
      <c r="J607" s="173"/>
      <c r="K607" s="176"/>
      <c r="L607" s="173"/>
      <c r="M607" s="156" t="s">
        <v>103</v>
      </c>
      <c r="N607" s="174" t="s">
        <v>4172</v>
      </c>
      <c r="O607" s="156"/>
      <c r="P607" s="156"/>
      <c r="Q607" s="157" t="s">
        <v>4173</v>
      </c>
      <c r="R607" s="156"/>
      <c r="S607" s="156"/>
      <c r="T607" s="156"/>
      <c r="U607" s="180"/>
    </row>
    <row r="608" spans="1:21" s="133" customFormat="1" x14ac:dyDescent="0.2">
      <c r="A608" s="181"/>
      <c r="B608" s="173"/>
      <c r="C608" s="182"/>
      <c r="D608" s="183"/>
      <c r="E608" s="173"/>
      <c r="F608" s="173"/>
      <c r="G608" s="176"/>
      <c r="H608" s="173"/>
      <c r="I608" s="173"/>
      <c r="J608" s="173"/>
      <c r="K608" s="176"/>
      <c r="L608" s="173"/>
      <c r="M608" s="156" t="s">
        <v>103</v>
      </c>
      <c r="N608" s="174" t="s">
        <v>3939</v>
      </c>
      <c r="O608" s="156"/>
      <c r="P608" s="156">
        <v>2001</v>
      </c>
      <c r="Q608" s="157" t="s">
        <v>4174</v>
      </c>
      <c r="R608" s="156"/>
      <c r="S608" s="156"/>
      <c r="T608" s="156"/>
      <c r="U608" s="180" t="s">
        <v>4175</v>
      </c>
    </row>
    <row r="609" spans="1:21" s="133" customFormat="1" x14ac:dyDescent="0.2">
      <c r="A609" s="181"/>
      <c r="B609" s="173"/>
      <c r="C609" s="182"/>
      <c r="D609" s="183"/>
      <c r="E609" s="173"/>
      <c r="F609" s="173"/>
      <c r="G609" s="176"/>
      <c r="H609" s="173"/>
      <c r="I609" s="173"/>
      <c r="J609" s="173"/>
      <c r="K609" s="176"/>
      <c r="L609" s="173"/>
      <c r="M609" s="156">
        <v>180000363</v>
      </c>
      <c r="N609" s="174" t="s">
        <v>4176</v>
      </c>
      <c r="O609" s="156">
        <v>0.2</v>
      </c>
      <c r="P609" s="156">
        <v>1980</v>
      </c>
      <c r="Q609" s="157" t="s">
        <v>4177</v>
      </c>
      <c r="R609" s="156"/>
      <c r="S609" s="156"/>
      <c r="T609" s="156"/>
      <c r="U609" s="180"/>
    </row>
    <row r="610" spans="1:21" s="133" customFormat="1" x14ac:dyDescent="0.2">
      <c r="A610" s="181"/>
      <c r="B610" s="173"/>
      <c r="C610" s="182"/>
      <c r="D610" s="183"/>
      <c r="E610" s="173"/>
      <c r="F610" s="173"/>
      <c r="G610" s="176"/>
      <c r="H610" s="173"/>
      <c r="I610" s="173"/>
      <c r="J610" s="173"/>
      <c r="K610" s="176"/>
      <c r="L610" s="173"/>
      <c r="M610" s="156" t="s">
        <v>103</v>
      </c>
      <c r="N610" s="174" t="s">
        <v>4178</v>
      </c>
      <c r="O610" s="156"/>
      <c r="P610" s="156"/>
      <c r="Q610" s="157" t="s">
        <v>4179</v>
      </c>
      <c r="R610" s="156"/>
      <c r="S610" s="156"/>
      <c r="T610" s="156"/>
      <c r="U610" s="180"/>
    </row>
    <row r="611" spans="1:21" s="133" customFormat="1" ht="25.5" x14ac:dyDescent="0.2">
      <c r="A611" s="181"/>
      <c r="B611" s="173"/>
      <c r="C611" s="182"/>
      <c r="D611" s="183"/>
      <c r="E611" s="173"/>
      <c r="F611" s="173"/>
      <c r="G611" s="176"/>
      <c r="H611" s="173"/>
      <c r="I611" s="173"/>
      <c r="J611" s="173"/>
      <c r="K611" s="176"/>
      <c r="L611" s="173"/>
      <c r="M611" s="156" t="s">
        <v>103</v>
      </c>
      <c r="N611" s="174" t="s">
        <v>4180</v>
      </c>
      <c r="O611" s="156"/>
      <c r="P611" s="156">
        <v>2001</v>
      </c>
      <c r="Q611" s="157" t="s">
        <v>4181</v>
      </c>
      <c r="R611" s="156"/>
      <c r="S611" s="156"/>
      <c r="T611" s="156"/>
      <c r="U611" s="180" t="s">
        <v>4175</v>
      </c>
    </row>
    <row r="612" spans="1:21" s="133" customFormat="1" x14ac:dyDescent="0.2">
      <c r="A612" s="181"/>
      <c r="B612" s="173"/>
      <c r="C612" s="182"/>
      <c r="D612" s="183"/>
      <c r="E612" s="173"/>
      <c r="F612" s="173"/>
      <c r="G612" s="176"/>
      <c r="H612" s="173"/>
      <c r="I612" s="173"/>
      <c r="J612" s="173"/>
      <c r="K612" s="176"/>
      <c r="L612" s="173"/>
      <c r="M612" s="155">
        <v>180000363</v>
      </c>
      <c r="N612" s="174" t="s">
        <v>4182</v>
      </c>
      <c r="O612" s="156">
        <v>6.5000000000000002E-2</v>
      </c>
      <c r="P612" s="156">
        <v>1980</v>
      </c>
      <c r="Q612" s="157" t="s">
        <v>4183</v>
      </c>
      <c r="R612" s="156"/>
      <c r="S612" s="156"/>
      <c r="T612" s="156"/>
      <c r="U612" s="180"/>
    </row>
    <row r="613" spans="1:21" s="133" customFormat="1" x14ac:dyDescent="0.2">
      <c r="A613" s="181"/>
      <c r="B613" s="173"/>
      <c r="C613" s="182"/>
      <c r="D613" s="183"/>
      <c r="E613" s="173"/>
      <c r="F613" s="173"/>
      <c r="G613" s="176"/>
      <c r="H613" s="173"/>
      <c r="I613" s="173"/>
      <c r="J613" s="173"/>
      <c r="K613" s="176"/>
      <c r="L613" s="173"/>
      <c r="M613" s="304"/>
      <c r="N613" s="174" t="s">
        <v>4184</v>
      </c>
      <c r="O613" s="156">
        <v>0.11600000000000001</v>
      </c>
      <c r="P613" s="156">
        <v>1980</v>
      </c>
      <c r="Q613" s="157" t="s">
        <v>4185</v>
      </c>
      <c r="R613" s="156"/>
      <c r="S613" s="156"/>
      <c r="T613" s="156"/>
      <c r="U613" s="180"/>
    </row>
    <row r="614" spans="1:21" s="133" customFormat="1" ht="25.5" x14ac:dyDescent="0.2">
      <c r="A614" s="181"/>
      <c r="B614" s="173"/>
      <c r="C614" s="182"/>
      <c r="D614" s="183"/>
      <c r="E614" s="173"/>
      <c r="F614" s="173"/>
      <c r="G614" s="176"/>
      <c r="H614" s="173"/>
      <c r="I614" s="173"/>
      <c r="J614" s="173"/>
      <c r="K614" s="176"/>
      <c r="L614" s="173"/>
      <c r="M614" s="304"/>
      <c r="N614" s="174" t="s">
        <v>4186</v>
      </c>
      <c r="O614" s="156">
        <v>0.12</v>
      </c>
      <c r="P614" s="156">
        <v>1988</v>
      </c>
      <c r="Q614" s="157" t="s">
        <v>4187</v>
      </c>
      <c r="R614" s="156"/>
      <c r="S614" s="156"/>
      <c r="T614" s="156"/>
      <c r="U614" s="180"/>
    </row>
    <row r="615" spans="1:21" s="133" customFormat="1" x14ac:dyDescent="0.2">
      <c r="A615" s="181"/>
      <c r="B615" s="173"/>
      <c r="C615" s="182"/>
      <c r="D615" s="183"/>
      <c r="E615" s="173"/>
      <c r="F615" s="173"/>
      <c r="G615" s="176"/>
      <c r="H615" s="173"/>
      <c r="I615" s="173"/>
      <c r="J615" s="173"/>
      <c r="K615" s="176"/>
      <c r="L615" s="173"/>
      <c r="M615" s="304"/>
      <c r="N615" s="174" t="s">
        <v>4188</v>
      </c>
      <c r="O615" s="156">
        <v>0.14000000000000001</v>
      </c>
      <c r="P615" s="156">
        <v>1988</v>
      </c>
      <c r="Q615" s="157" t="s">
        <v>4189</v>
      </c>
      <c r="R615" s="156"/>
      <c r="S615" s="156"/>
      <c r="T615" s="156"/>
      <c r="U615" s="180"/>
    </row>
    <row r="616" spans="1:21" s="133" customFormat="1" x14ac:dyDescent="0.2">
      <c r="A616" s="181"/>
      <c r="B616" s="173"/>
      <c r="C616" s="182"/>
      <c r="D616" s="183"/>
      <c r="E616" s="173"/>
      <c r="F616" s="173"/>
      <c r="G616" s="176"/>
      <c r="H616" s="173"/>
      <c r="I616" s="173"/>
      <c r="J616" s="173"/>
      <c r="K616" s="176"/>
      <c r="L616" s="173"/>
      <c r="M616" s="304"/>
      <c r="N616" s="174" t="s">
        <v>4190</v>
      </c>
      <c r="O616" s="156">
        <v>0.06</v>
      </c>
      <c r="P616" s="156">
        <v>1988</v>
      </c>
      <c r="Q616" s="157" t="s">
        <v>4191</v>
      </c>
      <c r="R616" s="156"/>
      <c r="S616" s="156"/>
      <c r="T616" s="156"/>
      <c r="U616" s="180"/>
    </row>
    <row r="617" spans="1:21" s="133" customFormat="1" x14ac:dyDescent="0.2">
      <c r="A617" s="181"/>
      <c r="B617" s="173"/>
      <c r="C617" s="182"/>
      <c r="D617" s="183"/>
      <c r="E617" s="173"/>
      <c r="F617" s="173"/>
      <c r="G617" s="176"/>
      <c r="H617" s="173"/>
      <c r="I617" s="173"/>
      <c r="J617" s="173"/>
      <c r="K617" s="176"/>
      <c r="L617" s="173"/>
      <c r="M617" s="163"/>
      <c r="N617" s="174" t="s">
        <v>4192</v>
      </c>
      <c r="O617" s="156">
        <v>0.06</v>
      </c>
      <c r="P617" s="156">
        <v>1984</v>
      </c>
      <c r="Q617" s="157" t="s">
        <v>4050</v>
      </c>
      <c r="R617" s="156"/>
      <c r="S617" s="156"/>
      <c r="T617" s="156"/>
      <c r="U617" s="180"/>
    </row>
    <row r="618" spans="1:21" s="133" customFormat="1" ht="25.5" x14ac:dyDescent="0.2">
      <c r="A618" s="263"/>
      <c r="B618" s="164"/>
      <c r="C618" s="217"/>
      <c r="D618" s="218"/>
      <c r="E618" s="164"/>
      <c r="F618" s="164"/>
      <c r="G618" s="165"/>
      <c r="H618" s="164"/>
      <c r="I618" s="164"/>
      <c r="J618" s="164"/>
      <c r="K618" s="165"/>
      <c r="L618" s="164"/>
      <c r="M618" s="156">
        <v>180000210</v>
      </c>
      <c r="N618" s="174" t="s">
        <v>4193</v>
      </c>
      <c r="O618" s="156">
        <v>0.1</v>
      </c>
      <c r="P618" s="156">
        <v>1991</v>
      </c>
      <c r="Q618" s="157" t="s">
        <v>4194</v>
      </c>
      <c r="R618" s="156">
        <v>3</v>
      </c>
      <c r="S618" s="156"/>
      <c r="T618" s="156">
        <v>3</v>
      </c>
      <c r="U618" s="215" t="s">
        <v>4195</v>
      </c>
    </row>
    <row r="619" spans="1:21" s="133" customFormat="1" ht="22.35" customHeight="1" x14ac:dyDescent="0.25">
      <c r="A619" s="544"/>
      <c r="B619" s="283"/>
      <c r="C619" s="994" t="s">
        <v>4196</v>
      </c>
      <c r="D619" s="995"/>
      <c r="E619" s="283"/>
      <c r="F619" s="283"/>
      <c r="G619" s="187"/>
      <c r="H619" s="283"/>
      <c r="I619" s="283"/>
      <c r="J619" s="283"/>
      <c r="K619" s="187"/>
      <c r="L619" s="283"/>
      <c r="M619" s="283"/>
      <c r="N619" s="355"/>
      <c r="O619" s="283"/>
      <c r="P619" s="283"/>
      <c r="Q619" s="187"/>
      <c r="R619" s="283"/>
      <c r="S619" s="283"/>
      <c r="T619" s="283"/>
      <c r="U619" s="408"/>
    </row>
    <row r="620" spans="1:21" s="133" customFormat="1" x14ac:dyDescent="0.2">
      <c r="A620" s="1020">
        <v>60</v>
      </c>
      <c r="B620" s="298">
        <v>180000360</v>
      </c>
      <c r="C620" s="1022" t="s">
        <v>4197</v>
      </c>
      <c r="D620" s="1023"/>
      <c r="E620" s="156">
        <v>0.47499999999999998</v>
      </c>
      <c r="F620" s="156">
        <v>1987</v>
      </c>
      <c r="G620" s="157" t="s">
        <v>4198</v>
      </c>
      <c r="H620" s="155"/>
      <c r="I620" s="155"/>
      <c r="J620" s="155"/>
      <c r="K620" s="158" t="s">
        <v>4199</v>
      </c>
      <c r="L620" s="155" t="s">
        <v>454</v>
      </c>
      <c r="M620" s="155">
        <v>180000428</v>
      </c>
      <c r="N620" s="174" t="s">
        <v>4200</v>
      </c>
      <c r="O620" s="156">
        <v>0.06</v>
      </c>
      <c r="P620" s="156">
        <v>1989</v>
      </c>
      <c r="Q620" s="157" t="s">
        <v>4201</v>
      </c>
      <c r="R620" s="156"/>
      <c r="S620" s="156"/>
      <c r="T620" s="156"/>
      <c r="U620" s="180"/>
    </row>
    <row r="621" spans="1:21" s="133" customFormat="1" x14ac:dyDescent="0.2">
      <c r="A621" s="1021"/>
      <c r="B621" s="300"/>
      <c r="C621" s="1023"/>
      <c r="D621" s="1023"/>
      <c r="E621" s="156">
        <v>0.79500000000000004</v>
      </c>
      <c r="F621" s="156" t="s">
        <v>4202</v>
      </c>
      <c r="G621" s="157" t="s">
        <v>2971</v>
      </c>
      <c r="H621" s="173"/>
      <c r="I621" s="173"/>
      <c r="J621" s="173"/>
      <c r="K621" s="176" t="s">
        <v>3409</v>
      </c>
      <c r="L621" s="173"/>
      <c r="M621" s="304"/>
      <c r="N621" s="174" t="s">
        <v>4203</v>
      </c>
      <c r="O621" s="156">
        <v>0.11</v>
      </c>
      <c r="P621" s="156">
        <v>1987</v>
      </c>
      <c r="Q621" s="157" t="s">
        <v>4204</v>
      </c>
      <c r="R621" s="156"/>
      <c r="S621" s="156"/>
      <c r="T621" s="156"/>
      <c r="U621" s="180"/>
    </row>
    <row r="622" spans="1:21" s="133" customFormat="1" x14ac:dyDescent="0.2">
      <c r="A622" s="181"/>
      <c r="B622" s="173"/>
      <c r="C622" s="182"/>
      <c r="D622" s="183"/>
      <c r="E622" s="173"/>
      <c r="F622" s="173"/>
      <c r="G622" s="176"/>
      <c r="H622" s="173"/>
      <c r="I622" s="173"/>
      <c r="J622" s="173"/>
      <c r="K622" s="176"/>
      <c r="L622" s="173"/>
      <c r="M622" s="304"/>
      <c r="N622" s="174" t="s">
        <v>4205</v>
      </c>
      <c r="O622" s="156">
        <v>0.125</v>
      </c>
      <c r="P622" s="156">
        <v>1993</v>
      </c>
      <c r="Q622" s="157" t="s">
        <v>4206</v>
      </c>
      <c r="R622" s="156"/>
      <c r="S622" s="156"/>
      <c r="T622" s="156"/>
      <c r="U622" s="180"/>
    </row>
    <row r="623" spans="1:21" s="133" customFormat="1" ht="15" customHeight="1" x14ac:dyDescent="0.2">
      <c r="A623" s="181"/>
      <c r="B623" s="173"/>
      <c r="C623" s="182"/>
      <c r="D623" s="183"/>
      <c r="E623" s="173"/>
      <c r="F623" s="173"/>
      <c r="G623" s="176"/>
      <c r="H623" s="173"/>
      <c r="I623" s="173"/>
      <c r="J623" s="173"/>
      <c r="K623" s="176"/>
      <c r="L623" s="173"/>
      <c r="M623" s="304"/>
      <c r="N623" s="174" t="s">
        <v>4207</v>
      </c>
      <c r="O623" s="156">
        <v>0.15</v>
      </c>
      <c r="P623" s="156">
        <v>1989</v>
      </c>
      <c r="Q623" s="157" t="s">
        <v>4055</v>
      </c>
      <c r="R623" s="156"/>
      <c r="S623" s="156"/>
      <c r="T623" s="156"/>
      <c r="U623" s="180"/>
    </row>
    <row r="624" spans="1:21" s="133" customFormat="1" ht="14.45" customHeight="1" x14ac:dyDescent="0.2">
      <c r="A624" s="181"/>
      <c r="B624" s="173"/>
      <c r="C624" s="182"/>
      <c r="D624" s="183"/>
      <c r="E624" s="173"/>
      <c r="F624" s="173"/>
      <c r="G624" s="176"/>
      <c r="H624" s="173"/>
      <c r="I624" s="173"/>
      <c r="J624" s="173"/>
      <c r="K624" s="176"/>
      <c r="L624" s="173"/>
      <c r="M624" s="304"/>
      <c r="N624" s="174" t="s">
        <v>4208</v>
      </c>
      <c r="O624" s="156">
        <v>0.11</v>
      </c>
      <c r="P624" s="156">
        <v>1989</v>
      </c>
      <c r="Q624" s="157" t="s">
        <v>4209</v>
      </c>
      <c r="R624" s="156"/>
      <c r="S624" s="156"/>
      <c r="T624" s="156"/>
      <c r="U624" s="180"/>
    </row>
    <row r="625" spans="1:21" s="133" customFormat="1" ht="15" customHeight="1" x14ac:dyDescent="0.2">
      <c r="A625" s="181"/>
      <c r="B625" s="173"/>
      <c r="C625" s="182"/>
      <c r="D625" s="183"/>
      <c r="E625" s="173"/>
      <c r="F625" s="173"/>
      <c r="G625" s="176"/>
      <c r="H625" s="173"/>
      <c r="I625" s="173"/>
      <c r="J625" s="173"/>
      <c r="K625" s="176"/>
      <c r="L625" s="173"/>
      <c r="M625" s="304"/>
      <c r="N625" s="174" t="s">
        <v>4210</v>
      </c>
      <c r="O625" s="156">
        <v>0.22</v>
      </c>
      <c r="P625" s="156">
        <v>1993</v>
      </c>
      <c r="Q625" s="157" t="s">
        <v>4211</v>
      </c>
      <c r="R625" s="156"/>
      <c r="S625" s="156"/>
      <c r="T625" s="156"/>
      <c r="U625" s="180"/>
    </row>
    <row r="626" spans="1:21" s="133" customFormat="1" ht="16.149999999999999" customHeight="1" x14ac:dyDescent="0.2">
      <c r="A626" s="181"/>
      <c r="B626" s="173"/>
      <c r="C626" s="182"/>
      <c r="D626" s="183"/>
      <c r="E626" s="173"/>
      <c r="F626" s="173"/>
      <c r="G626" s="176"/>
      <c r="H626" s="173"/>
      <c r="I626" s="173"/>
      <c r="J626" s="173"/>
      <c r="K626" s="176"/>
      <c r="L626" s="173"/>
      <c r="M626" s="304"/>
      <c r="N626" s="174" t="s">
        <v>4212</v>
      </c>
      <c r="O626" s="156">
        <v>0.104</v>
      </c>
      <c r="P626" s="156">
        <v>1988</v>
      </c>
      <c r="Q626" s="157" t="s">
        <v>4213</v>
      </c>
      <c r="R626" s="156"/>
      <c r="S626" s="156"/>
      <c r="T626" s="156"/>
      <c r="U626" s="180"/>
    </row>
    <row r="627" spans="1:21" s="133" customFormat="1" ht="25.5" x14ac:dyDescent="0.2">
      <c r="A627" s="181"/>
      <c r="B627" s="173"/>
      <c r="C627" s="182"/>
      <c r="D627" s="183"/>
      <c r="E627" s="173"/>
      <c r="F627" s="173"/>
      <c r="G627" s="176"/>
      <c r="H627" s="173"/>
      <c r="I627" s="173"/>
      <c r="J627" s="173"/>
      <c r="K627" s="176"/>
      <c r="L627" s="173"/>
      <c r="M627" s="163"/>
      <c r="N627" s="174" t="s">
        <v>4214</v>
      </c>
      <c r="O627" s="156">
        <v>0.04</v>
      </c>
      <c r="P627" s="156">
        <v>1989</v>
      </c>
      <c r="Q627" s="157" t="s">
        <v>4055</v>
      </c>
      <c r="R627" s="156"/>
      <c r="S627" s="156"/>
      <c r="T627" s="156"/>
      <c r="U627" s="180"/>
    </row>
    <row r="628" spans="1:21" s="133" customFormat="1" ht="33" customHeight="1" x14ac:dyDescent="0.2">
      <c r="A628" s="181"/>
      <c r="B628" s="173"/>
      <c r="C628" s="182"/>
      <c r="D628" s="183"/>
      <c r="E628" s="173"/>
      <c r="F628" s="173"/>
      <c r="G628" s="176"/>
      <c r="H628" s="173"/>
      <c r="I628" s="173"/>
      <c r="J628" s="173"/>
      <c r="K628" s="176"/>
      <c r="L628" s="173"/>
      <c r="M628" s="156"/>
      <c r="N628" s="226" t="s">
        <v>4215</v>
      </c>
      <c r="O628" s="227"/>
      <c r="P628" s="227">
        <v>2003</v>
      </c>
      <c r="Q628" s="228" t="s">
        <v>4216</v>
      </c>
      <c r="R628" s="227">
        <v>5</v>
      </c>
      <c r="S628" s="227"/>
      <c r="T628" s="227">
        <v>5</v>
      </c>
      <c r="U628" s="303" t="s">
        <v>4217</v>
      </c>
    </row>
    <row r="629" spans="1:21" s="133" customFormat="1" ht="25.5" x14ac:dyDescent="0.2">
      <c r="A629" s="263"/>
      <c r="B629" s="164"/>
      <c r="C629" s="217"/>
      <c r="D629" s="218"/>
      <c r="E629" s="164"/>
      <c r="F629" s="164"/>
      <c r="G629" s="165"/>
      <c r="H629" s="164"/>
      <c r="I629" s="164"/>
      <c r="J629" s="164"/>
      <c r="K629" s="165"/>
      <c r="L629" s="164"/>
      <c r="M629" s="368" t="s">
        <v>4218</v>
      </c>
      <c r="N629" s="167" t="s">
        <v>4219</v>
      </c>
      <c r="O629" s="156">
        <v>0.23</v>
      </c>
      <c r="P629" s="156">
        <v>2015</v>
      </c>
      <c r="Q629" s="157" t="s">
        <v>4220</v>
      </c>
      <c r="R629" s="156"/>
      <c r="S629" s="156"/>
      <c r="T629" s="156"/>
      <c r="U629" s="180"/>
    </row>
    <row r="630" spans="1:21" s="133" customFormat="1" ht="25.5" x14ac:dyDescent="0.2">
      <c r="A630" s="169">
        <v>61</v>
      </c>
      <c r="B630" s="156">
        <v>180000360</v>
      </c>
      <c r="C630" s="1024" t="s">
        <v>4221</v>
      </c>
      <c r="D630" s="1025"/>
      <c r="E630" s="156">
        <v>0.19500000000000001</v>
      </c>
      <c r="F630" s="156">
        <v>1989</v>
      </c>
      <c r="G630" s="157" t="s">
        <v>3492</v>
      </c>
      <c r="H630" s="155"/>
      <c r="I630" s="155"/>
      <c r="J630" s="155"/>
      <c r="K630" s="158" t="s">
        <v>4222</v>
      </c>
      <c r="L630" s="155" t="s">
        <v>454</v>
      </c>
      <c r="M630" s="887">
        <v>180000418</v>
      </c>
      <c r="N630" s="174" t="s">
        <v>4223</v>
      </c>
      <c r="O630" s="156">
        <v>0.2</v>
      </c>
      <c r="P630" s="156">
        <v>1991</v>
      </c>
      <c r="Q630" s="157" t="s">
        <v>4224</v>
      </c>
      <c r="R630" s="156"/>
      <c r="S630" s="156"/>
      <c r="T630" s="156"/>
      <c r="U630" s="180"/>
    </row>
    <row r="631" spans="1:21" s="133" customFormat="1" ht="18.75" customHeight="1" x14ac:dyDescent="0.2">
      <c r="A631" s="181"/>
      <c r="B631" s="173"/>
      <c r="C631" s="676"/>
      <c r="D631" s="677"/>
      <c r="E631" s="173"/>
      <c r="F631" s="173"/>
      <c r="G631" s="176"/>
      <c r="H631" s="173"/>
      <c r="I631" s="173"/>
      <c r="J631" s="173"/>
      <c r="K631" s="176" t="s">
        <v>4225</v>
      </c>
      <c r="L631" s="173"/>
      <c r="M631" s="895"/>
      <c r="N631" s="174" t="s">
        <v>4226</v>
      </c>
      <c r="O631" s="156">
        <v>8.5000000000000006E-2</v>
      </c>
      <c r="P631" s="156">
        <v>1994</v>
      </c>
      <c r="Q631" s="157" t="s">
        <v>4227</v>
      </c>
      <c r="R631" s="156"/>
      <c r="S631" s="156"/>
      <c r="T631" s="156"/>
      <c r="U631" s="180"/>
    </row>
    <row r="632" spans="1:21" s="133" customFormat="1" ht="18.2" customHeight="1" x14ac:dyDescent="0.2">
      <c r="A632" s="181"/>
      <c r="B632" s="173"/>
      <c r="C632" s="182"/>
      <c r="D632" s="183"/>
      <c r="E632" s="173"/>
      <c r="F632" s="173"/>
      <c r="G632" s="176"/>
      <c r="H632" s="173"/>
      <c r="I632" s="173"/>
      <c r="J632" s="173"/>
      <c r="K632" s="176"/>
      <c r="L632" s="173"/>
      <c r="M632" s="895"/>
      <c r="N632" s="174" t="s">
        <v>4228</v>
      </c>
      <c r="O632" s="156">
        <v>0.13500000000000001</v>
      </c>
      <c r="P632" s="156">
        <v>1994</v>
      </c>
      <c r="Q632" s="157" t="s">
        <v>4227</v>
      </c>
      <c r="R632" s="156"/>
      <c r="S632" s="156"/>
      <c r="T632" s="156"/>
      <c r="U632" s="180"/>
    </row>
    <row r="633" spans="1:21" s="133" customFormat="1" ht="18.2" customHeight="1" x14ac:dyDescent="0.2">
      <c r="A633" s="181"/>
      <c r="B633" s="173"/>
      <c r="C633" s="182"/>
      <c r="D633" s="183"/>
      <c r="E633" s="173"/>
      <c r="F633" s="173"/>
      <c r="G633" s="176"/>
      <c r="H633" s="173"/>
      <c r="I633" s="173"/>
      <c r="J633" s="173"/>
      <c r="K633" s="176"/>
      <c r="L633" s="173"/>
      <c r="M633" s="895"/>
      <c r="N633" s="174" t="s">
        <v>4229</v>
      </c>
      <c r="O633" s="156">
        <v>0.15</v>
      </c>
      <c r="P633" s="156">
        <v>1994</v>
      </c>
      <c r="Q633" s="157" t="s">
        <v>4227</v>
      </c>
      <c r="R633" s="156"/>
      <c r="S633" s="156"/>
      <c r="T633" s="156"/>
      <c r="U633" s="180"/>
    </row>
    <row r="634" spans="1:21" s="133" customFormat="1" ht="28.9" customHeight="1" x14ac:dyDescent="0.2">
      <c r="A634" s="181"/>
      <c r="B634" s="173"/>
      <c r="C634" s="182"/>
      <c r="D634" s="183"/>
      <c r="E634" s="173"/>
      <c r="F634" s="173"/>
      <c r="G634" s="176"/>
      <c r="H634" s="173"/>
      <c r="I634" s="173"/>
      <c r="J634" s="173"/>
      <c r="K634" s="176"/>
      <c r="L634" s="173"/>
      <c r="M634" s="895"/>
      <c r="N634" s="174" t="s">
        <v>4230</v>
      </c>
      <c r="O634" s="156">
        <v>0.05</v>
      </c>
      <c r="P634" s="156">
        <v>1994</v>
      </c>
      <c r="Q634" s="157" t="s">
        <v>4227</v>
      </c>
      <c r="R634" s="156"/>
      <c r="S634" s="156"/>
      <c r="T634" s="156"/>
      <c r="U634" s="180"/>
    </row>
    <row r="635" spans="1:21" s="133" customFormat="1" ht="28.9" customHeight="1" x14ac:dyDescent="0.2">
      <c r="A635" s="181"/>
      <c r="B635" s="173"/>
      <c r="C635" s="182"/>
      <c r="D635" s="183"/>
      <c r="E635" s="173"/>
      <c r="F635" s="173"/>
      <c r="G635" s="176"/>
      <c r="H635" s="173"/>
      <c r="I635" s="173"/>
      <c r="J635" s="173"/>
      <c r="K635" s="176"/>
      <c r="L635" s="173"/>
      <c r="M635" s="895"/>
      <c r="N635" s="174" t="s">
        <v>4231</v>
      </c>
      <c r="O635" s="156">
        <v>0.11</v>
      </c>
      <c r="P635" s="156">
        <v>1991</v>
      </c>
      <c r="Q635" s="157" t="s">
        <v>4224</v>
      </c>
      <c r="R635" s="156"/>
      <c r="S635" s="156"/>
      <c r="T635" s="156"/>
      <c r="U635" s="180"/>
    </row>
    <row r="636" spans="1:21" s="133" customFormat="1" ht="21" customHeight="1" x14ac:dyDescent="0.2">
      <c r="A636" s="181"/>
      <c r="B636" s="173"/>
      <c r="C636" s="182"/>
      <c r="D636" s="183"/>
      <c r="E636" s="173"/>
      <c r="F636" s="173"/>
      <c r="G636" s="176"/>
      <c r="H636" s="173"/>
      <c r="I636" s="173"/>
      <c r="J636" s="173"/>
      <c r="K636" s="176"/>
      <c r="L636" s="173"/>
      <c r="M636" s="895"/>
      <c r="N636" s="174" t="s">
        <v>4232</v>
      </c>
      <c r="O636" s="156">
        <v>0.09</v>
      </c>
      <c r="P636" s="156">
        <v>1991</v>
      </c>
      <c r="Q636" s="157" t="s">
        <v>4233</v>
      </c>
      <c r="R636" s="156"/>
      <c r="S636" s="156"/>
      <c r="T636" s="156"/>
      <c r="U636" s="180"/>
    </row>
    <row r="637" spans="1:21" s="133" customFormat="1" ht="17.649999999999999" customHeight="1" x14ac:dyDescent="0.2">
      <c r="A637" s="181"/>
      <c r="B637" s="173"/>
      <c r="C637" s="182"/>
      <c r="D637" s="183"/>
      <c r="E637" s="173"/>
      <c r="F637" s="173"/>
      <c r="G637" s="176"/>
      <c r="H637" s="173"/>
      <c r="I637" s="173"/>
      <c r="J637" s="173"/>
      <c r="K637" s="176"/>
      <c r="L637" s="173"/>
      <c r="M637" s="895"/>
      <c r="N637" s="174" t="s">
        <v>4234</v>
      </c>
      <c r="O637" s="156">
        <v>6.8000000000000005E-2</v>
      </c>
      <c r="P637" s="156">
        <v>2000</v>
      </c>
      <c r="Q637" s="157" t="s">
        <v>4235</v>
      </c>
      <c r="R637" s="156"/>
      <c r="S637" s="156"/>
      <c r="T637" s="156"/>
      <c r="U637" s="180"/>
    </row>
    <row r="638" spans="1:21" s="133" customFormat="1" ht="17.100000000000001" customHeight="1" x14ac:dyDescent="0.2">
      <c r="A638" s="181"/>
      <c r="B638" s="173"/>
      <c r="C638" s="182"/>
      <c r="D638" s="183"/>
      <c r="E638" s="173"/>
      <c r="F638" s="173"/>
      <c r="G638" s="176"/>
      <c r="H638" s="173"/>
      <c r="I638" s="173"/>
      <c r="J638" s="173"/>
      <c r="K638" s="176"/>
      <c r="L638" s="173"/>
      <c r="M638" s="895"/>
      <c r="N638" s="174" t="s">
        <v>4234</v>
      </c>
      <c r="O638" s="156">
        <v>6.5000000000000002E-2</v>
      </c>
      <c r="P638" s="156">
        <v>2000</v>
      </c>
      <c r="Q638" s="157" t="s">
        <v>4235</v>
      </c>
      <c r="R638" s="156"/>
      <c r="S638" s="156"/>
      <c r="T638" s="156"/>
      <c r="U638" s="180"/>
    </row>
    <row r="639" spans="1:21" s="133" customFormat="1" ht="30" customHeight="1" x14ac:dyDescent="0.2">
      <c r="A639" s="181"/>
      <c r="B639" s="173"/>
      <c r="C639" s="182"/>
      <c r="D639" s="183"/>
      <c r="E639" s="173"/>
      <c r="F639" s="173"/>
      <c r="G639" s="176"/>
      <c r="H639" s="173"/>
      <c r="I639" s="173"/>
      <c r="J639" s="173"/>
      <c r="K639" s="176"/>
      <c r="L639" s="173"/>
      <c r="M639" s="895"/>
      <c r="N639" s="174" t="s">
        <v>4236</v>
      </c>
      <c r="O639" s="156">
        <v>0.06</v>
      </c>
      <c r="P639" s="156">
        <v>2000</v>
      </c>
      <c r="Q639" s="157" t="s">
        <v>4235</v>
      </c>
      <c r="R639" s="156"/>
      <c r="S639" s="156"/>
      <c r="T639" s="156"/>
      <c r="U639" s="180"/>
    </row>
    <row r="640" spans="1:21" s="133" customFormat="1" ht="30" customHeight="1" x14ac:dyDescent="0.2">
      <c r="A640" s="181"/>
      <c r="B640" s="173"/>
      <c r="C640" s="182"/>
      <c r="D640" s="183"/>
      <c r="E640" s="173"/>
      <c r="F640" s="173"/>
      <c r="G640" s="176"/>
      <c r="H640" s="173"/>
      <c r="I640" s="173"/>
      <c r="J640" s="173"/>
      <c r="K640" s="176"/>
      <c r="L640" s="173"/>
      <c r="M640" s="895"/>
      <c r="N640" s="174" t="s">
        <v>4237</v>
      </c>
      <c r="O640" s="156">
        <v>0.04</v>
      </c>
      <c r="P640" s="156">
        <v>2000</v>
      </c>
      <c r="Q640" s="157" t="s">
        <v>683</v>
      </c>
      <c r="R640" s="156"/>
      <c r="S640" s="156"/>
      <c r="T640" s="156"/>
      <c r="U640" s="180"/>
    </row>
    <row r="641" spans="1:21" s="133" customFormat="1" ht="30.6" customHeight="1" x14ac:dyDescent="0.2">
      <c r="A641" s="181"/>
      <c r="B641" s="173"/>
      <c r="C641" s="182"/>
      <c r="D641" s="183"/>
      <c r="E641" s="173"/>
      <c r="F641" s="173"/>
      <c r="G641" s="176"/>
      <c r="H641" s="173"/>
      <c r="I641" s="173"/>
      <c r="J641" s="173"/>
      <c r="K641" s="176"/>
      <c r="L641" s="173"/>
      <c r="M641" s="888"/>
      <c r="N641" s="174" t="s">
        <v>4237</v>
      </c>
      <c r="O641" s="156">
        <v>0.04</v>
      </c>
      <c r="P641" s="156">
        <v>2000</v>
      </c>
      <c r="Q641" s="157" t="s">
        <v>683</v>
      </c>
      <c r="R641" s="156"/>
      <c r="S641" s="156"/>
      <c r="T641" s="156"/>
      <c r="U641" s="180"/>
    </row>
    <row r="642" spans="1:21" s="133" customFormat="1" x14ac:dyDescent="0.2">
      <c r="A642" s="263"/>
      <c r="B642" s="164"/>
      <c r="C642" s="217"/>
      <c r="D642" s="218"/>
      <c r="E642" s="164"/>
      <c r="F642" s="164"/>
      <c r="G642" s="165"/>
      <c r="H642" s="164"/>
      <c r="I642" s="164"/>
      <c r="J642" s="164"/>
      <c r="K642" s="165"/>
      <c r="L642" s="164"/>
      <c r="M642" s="156"/>
      <c r="N642" s="174"/>
      <c r="O642" s="156"/>
      <c r="P642" s="156"/>
      <c r="Q642" s="157"/>
      <c r="R642" s="156"/>
      <c r="S642" s="156"/>
      <c r="T642" s="156"/>
      <c r="U642" s="180"/>
    </row>
    <row r="643" spans="1:21" s="133" customFormat="1" x14ac:dyDescent="0.2">
      <c r="A643" s="169">
        <v>62</v>
      </c>
      <c r="B643" s="156">
        <v>180000360</v>
      </c>
      <c r="C643" s="196" t="s">
        <v>4238</v>
      </c>
      <c r="D643" s="281"/>
      <c r="E643" s="156">
        <v>0.12</v>
      </c>
      <c r="F643" s="156">
        <v>1989</v>
      </c>
      <c r="G643" s="157" t="s">
        <v>3492</v>
      </c>
      <c r="H643" s="155"/>
      <c r="I643" s="155"/>
      <c r="J643" s="155"/>
      <c r="K643" s="158" t="s">
        <v>942</v>
      </c>
      <c r="L643" s="155" t="s">
        <v>454</v>
      </c>
      <c r="M643" s="887">
        <v>180000419</v>
      </c>
      <c r="N643" s="174" t="s">
        <v>4239</v>
      </c>
      <c r="O643" s="156">
        <v>0.32</v>
      </c>
      <c r="P643" s="156">
        <v>1989</v>
      </c>
      <c r="Q643" s="157" t="s">
        <v>4240</v>
      </c>
      <c r="R643" s="156"/>
      <c r="S643" s="156"/>
      <c r="T643" s="156"/>
      <c r="U643" s="180"/>
    </row>
    <row r="644" spans="1:21" s="133" customFormat="1" x14ac:dyDescent="0.2">
      <c r="A644" s="181"/>
      <c r="B644" s="173"/>
      <c r="C644" s="182"/>
      <c r="D644" s="183"/>
      <c r="E644" s="173"/>
      <c r="F644" s="173"/>
      <c r="G644" s="176"/>
      <c r="H644" s="173"/>
      <c r="I644" s="173"/>
      <c r="J644" s="173"/>
      <c r="K644" s="176" t="s">
        <v>4241</v>
      </c>
      <c r="L644" s="173"/>
      <c r="M644" s="895"/>
      <c r="N644" s="174" t="s">
        <v>4242</v>
      </c>
      <c r="O644" s="156">
        <v>0.16</v>
      </c>
      <c r="P644" s="156">
        <v>1989</v>
      </c>
      <c r="Q644" s="157" t="s">
        <v>4243</v>
      </c>
      <c r="R644" s="156"/>
      <c r="S644" s="156"/>
      <c r="T644" s="156"/>
      <c r="U644" s="180"/>
    </row>
    <row r="645" spans="1:21" s="133" customFormat="1" x14ac:dyDescent="0.2">
      <c r="A645" s="181"/>
      <c r="B645" s="173"/>
      <c r="C645" s="182"/>
      <c r="D645" s="183"/>
      <c r="E645" s="173"/>
      <c r="F645" s="173"/>
      <c r="G645" s="176"/>
      <c r="H645" s="164"/>
      <c r="I645" s="164"/>
      <c r="J645" s="164"/>
      <c r="K645" s="176"/>
      <c r="L645" s="173"/>
      <c r="M645" s="888"/>
      <c r="N645" s="174" t="s">
        <v>4244</v>
      </c>
      <c r="O645" s="156">
        <v>0.04</v>
      </c>
      <c r="P645" s="156">
        <v>1989</v>
      </c>
      <c r="Q645" s="157" t="s">
        <v>4245</v>
      </c>
      <c r="R645" s="156"/>
      <c r="S645" s="156"/>
      <c r="T645" s="156"/>
      <c r="U645" s="180"/>
    </row>
    <row r="646" spans="1:21" s="133" customFormat="1" x14ac:dyDescent="0.2">
      <c r="A646" s="162">
        <v>63</v>
      </c>
      <c r="B646" s="156">
        <v>180000360</v>
      </c>
      <c r="C646" s="157" t="s">
        <v>4246</v>
      </c>
      <c r="D646" s="157"/>
      <c r="E646" s="156">
        <v>0.22500000000000001</v>
      </c>
      <c r="F646" s="156">
        <v>1990</v>
      </c>
      <c r="G646" s="157" t="s">
        <v>4247</v>
      </c>
      <c r="H646" s="173"/>
      <c r="I646" s="173"/>
      <c r="J646" s="173"/>
      <c r="K646" s="158" t="s">
        <v>972</v>
      </c>
      <c r="L646" s="155" t="s">
        <v>454</v>
      </c>
      <c r="M646" s="887">
        <v>180000417</v>
      </c>
      <c r="N646" s="174" t="s">
        <v>4248</v>
      </c>
      <c r="O646" s="164">
        <v>0.24</v>
      </c>
      <c r="P646" s="164">
        <v>1990</v>
      </c>
      <c r="Q646" s="157" t="s">
        <v>4249</v>
      </c>
      <c r="R646" s="164"/>
      <c r="S646" s="164"/>
      <c r="T646" s="164"/>
      <c r="U646" s="180"/>
    </row>
    <row r="647" spans="1:21" s="133" customFormat="1" x14ac:dyDescent="0.2">
      <c r="A647" s="169"/>
      <c r="B647" s="155"/>
      <c r="C647" s="197"/>
      <c r="D647" s="198"/>
      <c r="E647" s="155"/>
      <c r="F647" s="155"/>
      <c r="G647" s="158"/>
      <c r="H647" s="173"/>
      <c r="I647" s="173"/>
      <c r="J647" s="179"/>
      <c r="K647" s="182" t="s">
        <v>4225</v>
      </c>
      <c r="L647" s="173"/>
      <c r="M647" s="921"/>
      <c r="N647" s="174" t="s">
        <v>4250</v>
      </c>
      <c r="O647" s="156">
        <v>0.115</v>
      </c>
      <c r="P647" s="156">
        <v>1994</v>
      </c>
      <c r="Q647" s="157" t="s">
        <v>4251</v>
      </c>
      <c r="R647" s="156"/>
      <c r="S647" s="156"/>
      <c r="T647" s="156"/>
      <c r="U647" s="180"/>
    </row>
    <row r="648" spans="1:21" s="133" customFormat="1" x14ac:dyDescent="0.2">
      <c r="A648" s="181"/>
      <c r="B648" s="173"/>
      <c r="C648" s="182"/>
      <c r="D648" s="183"/>
      <c r="E648" s="173"/>
      <c r="F648" s="173"/>
      <c r="G648" s="176"/>
      <c r="H648" s="173"/>
      <c r="I648" s="173"/>
      <c r="J648" s="173"/>
      <c r="K648" s="176"/>
      <c r="L648" s="173"/>
      <c r="M648" s="895"/>
      <c r="N648" s="174" t="s">
        <v>4252</v>
      </c>
      <c r="O648" s="156">
        <v>0.11</v>
      </c>
      <c r="P648" s="156">
        <v>1994</v>
      </c>
      <c r="Q648" s="157" t="s">
        <v>4251</v>
      </c>
      <c r="R648" s="156"/>
      <c r="S648" s="156"/>
      <c r="T648" s="156"/>
      <c r="U648" s="180"/>
    </row>
    <row r="649" spans="1:21" s="133" customFormat="1" x14ac:dyDescent="0.2">
      <c r="A649" s="181"/>
      <c r="B649" s="173"/>
      <c r="C649" s="182"/>
      <c r="D649" s="183"/>
      <c r="E649" s="173"/>
      <c r="F649" s="173"/>
      <c r="G649" s="176"/>
      <c r="H649" s="173"/>
      <c r="I649" s="173"/>
      <c r="J649" s="173"/>
      <c r="K649" s="176"/>
      <c r="L649" s="173"/>
      <c r="M649" s="895"/>
      <c r="N649" s="174" t="s">
        <v>4244</v>
      </c>
      <c r="O649" s="156">
        <v>0.16500000000000001</v>
      </c>
      <c r="P649" s="156">
        <v>2002</v>
      </c>
      <c r="Q649" s="157" t="s">
        <v>4220</v>
      </c>
      <c r="R649" s="156"/>
      <c r="S649" s="156"/>
      <c r="T649" s="156"/>
      <c r="U649" s="180"/>
    </row>
    <row r="650" spans="1:21" s="133" customFormat="1" x14ac:dyDescent="0.2">
      <c r="A650" s="181"/>
      <c r="B650" s="173"/>
      <c r="C650" s="182"/>
      <c r="D650" s="183"/>
      <c r="E650" s="173"/>
      <c r="F650" s="173"/>
      <c r="G650" s="176"/>
      <c r="H650" s="173"/>
      <c r="I650" s="173"/>
      <c r="J650" s="173"/>
      <c r="K650" s="176"/>
      <c r="L650" s="173"/>
      <c r="M650" s="895"/>
      <c r="N650" s="212" t="s">
        <v>4202</v>
      </c>
      <c r="O650" s="156">
        <v>0.17499999999999999</v>
      </c>
      <c r="P650" s="156">
        <v>2002</v>
      </c>
      <c r="Q650" s="157" t="s">
        <v>4220</v>
      </c>
      <c r="R650" s="156"/>
      <c r="S650" s="156"/>
      <c r="T650" s="156"/>
      <c r="U650" s="180"/>
    </row>
    <row r="651" spans="1:21" s="133" customFormat="1" x14ac:dyDescent="0.2">
      <c r="A651" s="181"/>
      <c r="B651" s="173"/>
      <c r="C651" s="182"/>
      <c r="D651" s="183"/>
      <c r="E651" s="173"/>
      <c r="F651" s="173"/>
      <c r="G651" s="176"/>
      <c r="H651" s="173"/>
      <c r="I651" s="173"/>
      <c r="J651" s="173"/>
      <c r="K651" s="176"/>
      <c r="L651" s="173"/>
      <c r="M651" s="895"/>
      <c r="N651" s="174" t="s">
        <v>4253</v>
      </c>
      <c r="O651" s="156">
        <v>0.09</v>
      </c>
      <c r="P651" s="156">
        <v>1994</v>
      </c>
      <c r="Q651" s="157" t="s">
        <v>4251</v>
      </c>
      <c r="R651" s="156"/>
      <c r="S651" s="156"/>
      <c r="T651" s="156"/>
      <c r="U651" s="180"/>
    </row>
    <row r="652" spans="1:21" s="133" customFormat="1" x14ac:dyDescent="0.2">
      <c r="A652" s="181"/>
      <c r="B652" s="173"/>
      <c r="C652" s="182"/>
      <c r="D652" s="183"/>
      <c r="E652" s="173"/>
      <c r="F652" s="173"/>
      <c r="G652" s="176"/>
      <c r="H652" s="173"/>
      <c r="I652" s="173"/>
      <c r="J652" s="173"/>
      <c r="K652" s="176"/>
      <c r="L652" s="173"/>
      <c r="M652" s="895"/>
      <c r="N652" s="174" t="s">
        <v>4254</v>
      </c>
      <c r="O652" s="156">
        <v>0.125</v>
      </c>
      <c r="P652" s="156">
        <v>1990</v>
      </c>
      <c r="Q652" s="157" t="s">
        <v>4255</v>
      </c>
      <c r="R652" s="156"/>
      <c r="S652" s="156"/>
      <c r="T652" s="156"/>
      <c r="U652" s="180"/>
    </row>
    <row r="653" spans="1:21" s="133" customFormat="1" ht="25.5" x14ac:dyDescent="0.2">
      <c r="A653" s="181"/>
      <c r="B653" s="173"/>
      <c r="C653" s="182"/>
      <c r="D653" s="183"/>
      <c r="E653" s="173"/>
      <c r="F653" s="173"/>
      <c r="G653" s="176"/>
      <c r="H653" s="173"/>
      <c r="I653" s="173"/>
      <c r="J653" s="173"/>
      <c r="K653" s="176"/>
      <c r="L653" s="173"/>
      <c r="M653" s="895"/>
      <c r="N653" s="174" t="s">
        <v>4256</v>
      </c>
      <c r="O653" s="156">
        <v>0.111</v>
      </c>
      <c r="P653" s="156">
        <v>1993</v>
      </c>
      <c r="Q653" s="157" t="s">
        <v>4255</v>
      </c>
      <c r="R653" s="156"/>
      <c r="S653" s="156"/>
      <c r="T653" s="156"/>
      <c r="U653" s="180"/>
    </row>
    <row r="654" spans="1:21" s="133" customFormat="1" ht="25.5" x14ac:dyDescent="0.2">
      <c r="A654" s="181"/>
      <c r="B654" s="173"/>
      <c r="C654" s="182"/>
      <c r="D654" s="183"/>
      <c r="E654" s="173"/>
      <c r="F654" s="173"/>
      <c r="G654" s="176"/>
      <c r="H654" s="173"/>
      <c r="I654" s="173"/>
      <c r="J654" s="173"/>
      <c r="K654" s="176"/>
      <c r="L654" s="173"/>
      <c r="M654" s="895"/>
      <c r="N654" s="174" t="s">
        <v>4257</v>
      </c>
      <c r="O654" s="156">
        <v>6.4000000000000001E-2</v>
      </c>
      <c r="P654" s="156">
        <v>1993</v>
      </c>
      <c r="Q654" s="157" t="s">
        <v>4255</v>
      </c>
      <c r="R654" s="156"/>
      <c r="S654" s="156"/>
      <c r="T654" s="156"/>
      <c r="U654" s="180"/>
    </row>
    <row r="655" spans="1:21" s="133" customFormat="1" ht="25.5" x14ac:dyDescent="0.2">
      <c r="A655" s="181"/>
      <c r="B655" s="173"/>
      <c r="C655" s="182"/>
      <c r="D655" s="183"/>
      <c r="E655" s="173"/>
      <c r="F655" s="173"/>
      <c r="G655" s="176"/>
      <c r="H655" s="173"/>
      <c r="I655" s="173"/>
      <c r="J655" s="173"/>
      <c r="K655" s="176"/>
      <c r="L655" s="173"/>
      <c r="M655" s="895"/>
      <c r="N655" s="174" t="s">
        <v>4258</v>
      </c>
      <c r="O655" s="156">
        <v>0.14399999999999999</v>
      </c>
      <c r="P655" s="156">
        <v>1993</v>
      </c>
      <c r="Q655" s="157" t="s">
        <v>4259</v>
      </c>
      <c r="R655" s="156"/>
      <c r="S655" s="156"/>
      <c r="T655" s="156"/>
      <c r="U655" s="180"/>
    </row>
    <row r="656" spans="1:21" s="133" customFormat="1" ht="25.5" x14ac:dyDescent="0.2">
      <c r="A656" s="181"/>
      <c r="B656" s="173"/>
      <c r="C656" s="182"/>
      <c r="D656" s="183"/>
      <c r="E656" s="173"/>
      <c r="F656" s="173"/>
      <c r="G656" s="176"/>
      <c r="H656" s="173"/>
      <c r="I656" s="173"/>
      <c r="J656" s="173"/>
      <c r="K656" s="176"/>
      <c r="L656" s="173"/>
      <c r="M656" s="888"/>
      <c r="N656" s="174" t="s">
        <v>4260</v>
      </c>
      <c r="O656" s="156">
        <v>2.1999999999999999E-2</v>
      </c>
      <c r="P656" s="156">
        <v>1993</v>
      </c>
      <c r="Q656" s="157" t="s">
        <v>96</v>
      </c>
      <c r="R656" s="156"/>
      <c r="S656" s="156"/>
      <c r="T656" s="156"/>
      <c r="U656" s="180"/>
    </row>
    <row r="657" spans="1:21" s="133" customFormat="1" ht="36" x14ac:dyDescent="0.2">
      <c r="A657" s="181"/>
      <c r="B657" s="173"/>
      <c r="C657" s="182"/>
      <c r="D657" s="183"/>
      <c r="E657" s="173"/>
      <c r="F657" s="173"/>
      <c r="G657" s="176"/>
      <c r="H657" s="173"/>
      <c r="I657" s="173"/>
      <c r="J657" s="173"/>
      <c r="K657" s="176"/>
      <c r="L657" s="173"/>
      <c r="M657" s="279" t="s">
        <v>3307</v>
      </c>
      <c r="N657" s="554" t="s">
        <v>4261</v>
      </c>
      <c r="O657" s="423"/>
      <c r="P657" s="227">
        <v>2007</v>
      </c>
      <c r="Q657" s="228" t="s">
        <v>3593</v>
      </c>
      <c r="R657" s="227"/>
      <c r="S657" s="227"/>
      <c r="T657" s="227"/>
      <c r="U657" s="280" t="s">
        <v>4262</v>
      </c>
    </row>
    <row r="658" spans="1:21" s="133" customFormat="1" x14ac:dyDescent="0.2">
      <c r="A658" s="181"/>
      <c r="B658" s="173"/>
      <c r="C658" s="182"/>
      <c r="D658" s="183"/>
      <c r="E658" s="173"/>
      <c r="F658" s="173"/>
      <c r="G658" s="176"/>
      <c r="H658" s="173"/>
      <c r="I658" s="173"/>
      <c r="J658" s="173"/>
      <c r="K658" s="176"/>
      <c r="L658" s="173"/>
      <c r="M658" s="555"/>
      <c r="N658" s="362"/>
      <c r="O658" s="267"/>
      <c r="P658" s="156"/>
      <c r="Q658" s="157"/>
      <c r="R658" s="156"/>
      <c r="S658" s="156"/>
      <c r="T658" s="156"/>
      <c r="U658" s="180"/>
    </row>
    <row r="659" spans="1:21" s="133" customFormat="1" ht="30" customHeight="1" x14ac:dyDescent="0.2">
      <c r="A659" s="169">
        <v>64</v>
      </c>
      <c r="B659" s="156">
        <v>180000360</v>
      </c>
      <c r="C659" s="196" t="s">
        <v>4263</v>
      </c>
      <c r="D659" s="281"/>
      <c r="E659" s="156">
        <v>0.22</v>
      </c>
      <c r="F659" s="156">
        <v>1994</v>
      </c>
      <c r="G659" s="157" t="s">
        <v>2999</v>
      </c>
      <c r="H659" s="155"/>
      <c r="I659" s="155"/>
      <c r="J659" s="155"/>
      <c r="K659" s="158" t="s">
        <v>1054</v>
      </c>
      <c r="L659" s="159" t="s">
        <v>3606</v>
      </c>
      <c r="M659" s="887">
        <v>180000162</v>
      </c>
      <c r="N659" s="286" t="s">
        <v>4264</v>
      </c>
      <c r="O659" s="156">
        <v>0.24</v>
      </c>
      <c r="P659" s="156">
        <v>2005</v>
      </c>
      <c r="Q659" s="157" t="s">
        <v>3209</v>
      </c>
      <c r="R659" s="156">
        <v>7</v>
      </c>
      <c r="S659" s="156"/>
      <c r="T659" s="156">
        <v>7</v>
      </c>
      <c r="U659" s="180"/>
    </row>
    <row r="660" spans="1:21" s="133" customFormat="1" ht="16.149999999999999" customHeight="1" x14ac:dyDescent="0.2">
      <c r="A660" s="181"/>
      <c r="B660" s="173"/>
      <c r="C660" s="182"/>
      <c r="D660" s="183"/>
      <c r="E660" s="173"/>
      <c r="F660" s="173"/>
      <c r="G660" s="176"/>
      <c r="H660" s="173"/>
      <c r="I660" s="173"/>
      <c r="J660" s="173"/>
      <c r="K660" s="176" t="s">
        <v>4241</v>
      </c>
      <c r="L660" s="179" t="s">
        <v>3174</v>
      </c>
      <c r="M660" s="888"/>
      <c r="N660" s="286" t="s">
        <v>4265</v>
      </c>
      <c r="O660" s="156">
        <v>0.68</v>
      </c>
      <c r="P660" s="156">
        <v>1972</v>
      </c>
      <c r="Q660" s="157" t="s">
        <v>3209</v>
      </c>
      <c r="R660" s="156">
        <v>18</v>
      </c>
      <c r="S660" s="156"/>
      <c r="T660" s="156">
        <v>18</v>
      </c>
      <c r="U660" s="215" t="s">
        <v>4266</v>
      </c>
    </row>
    <row r="661" spans="1:21" s="133" customFormat="1" ht="23.25" customHeight="1" x14ac:dyDescent="0.2">
      <c r="A661" s="181"/>
      <c r="B661" s="155">
        <v>180000360</v>
      </c>
      <c r="C661" s="197" t="s">
        <v>4267</v>
      </c>
      <c r="D661" s="291"/>
      <c r="E661" s="156">
        <v>0.184</v>
      </c>
      <c r="F661" s="156">
        <v>1991</v>
      </c>
      <c r="G661" s="157" t="s">
        <v>4268</v>
      </c>
      <c r="H661" s="173"/>
      <c r="I661" s="173"/>
      <c r="J661" s="173"/>
      <c r="K661" s="176"/>
      <c r="L661" s="173"/>
      <c r="M661" s="887">
        <v>180000416</v>
      </c>
      <c r="N661" s="174" t="s">
        <v>4269</v>
      </c>
      <c r="O661" s="156">
        <v>0.107</v>
      </c>
      <c r="P661" s="156">
        <v>1991</v>
      </c>
      <c r="Q661" s="157" t="s">
        <v>4270</v>
      </c>
      <c r="R661" s="156"/>
      <c r="S661" s="156"/>
      <c r="T661" s="156"/>
      <c r="U661" s="180"/>
    </row>
    <row r="662" spans="1:21" s="133" customFormat="1" ht="18.600000000000001" customHeight="1" x14ac:dyDescent="0.2">
      <c r="A662" s="181"/>
      <c r="B662" s="164"/>
      <c r="C662" s="1014"/>
      <c r="D662" s="1015"/>
      <c r="E662" s="156">
        <v>0.44700000000000001</v>
      </c>
      <c r="F662" s="156">
        <v>1991</v>
      </c>
      <c r="G662" s="157" t="s">
        <v>4271</v>
      </c>
      <c r="H662" s="173"/>
      <c r="I662" s="173"/>
      <c r="J662" s="173"/>
      <c r="K662" s="176" t="s">
        <v>2315</v>
      </c>
      <c r="L662" s="173" t="s">
        <v>2315</v>
      </c>
      <c r="M662" s="895"/>
      <c r="N662" s="174" t="s">
        <v>4269</v>
      </c>
      <c r="O662" s="156">
        <v>0.107</v>
      </c>
      <c r="P662" s="156">
        <v>1991</v>
      </c>
      <c r="Q662" s="170" t="s">
        <v>4272</v>
      </c>
      <c r="R662" s="156"/>
      <c r="S662" s="156"/>
      <c r="T662" s="156"/>
      <c r="U662" s="180"/>
    </row>
    <row r="663" spans="1:21" s="133" customFormat="1" x14ac:dyDescent="0.2">
      <c r="A663" s="181"/>
      <c r="B663" s="155">
        <v>180000360</v>
      </c>
      <c r="C663" s="187" t="s">
        <v>4267</v>
      </c>
      <c r="D663" s="187"/>
      <c r="E663" s="156">
        <v>6.5000000000000002E-2</v>
      </c>
      <c r="F663" s="156">
        <v>1991</v>
      </c>
      <c r="G663" s="157" t="s">
        <v>4268</v>
      </c>
      <c r="H663" s="173"/>
      <c r="I663" s="173"/>
      <c r="J663" s="173"/>
      <c r="K663" s="176"/>
      <c r="L663" s="173"/>
      <c r="M663" s="895"/>
      <c r="N663" s="174" t="s">
        <v>4273</v>
      </c>
      <c r="O663" s="156">
        <v>0.19</v>
      </c>
      <c r="P663" s="156">
        <v>1994</v>
      </c>
      <c r="Q663" s="157" t="s">
        <v>4251</v>
      </c>
      <c r="R663" s="156"/>
      <c r="S663" s="156"/>
      <c r="T663" s="156"/>
      <c r="U663" s="180"/>
    </row>
    <row r="664" spans="1:21" s="133" customFormat="1" x14ac:dyDescent="0.2">
      <c r="A664" s="181"/>
      <c r="B664" s="164"/>
      <c r="C664" s="200"/>
      <c r="D664" s="200"/>
      <c r="E664" s="156">
        <v>0.56599999999999995</v>
      </c>
      <c r="F664" s="156">
        <v>1991</v>
      </c>
      <c r="G664" s="157" t="s">
        <v>4271</v>
      </c>
      <c r="H664" s="173"/>
      <c r="I664" s="173"/>
      <c r="J664" s="173"/>
      <c r="K664" s="176"/>
      <c r="L664" s="173"/>
      <c r="M664" s="895"/>
      <c r="N664" s="174" t="s">
        <v>4274</v>
      </c>
      <c r="O664" s="156">
        <v>0.44</v>
      </c>
      <c r="P664" s="156">
        <v>1991</v>
      </c>
      <c r="Q664" s="157" t="s">
        <v>4275</v>
      </c>
      <c r="R664" s="156"/>
      <c r="S664" s="156"/>
      <c r="T664" s="156"/>
      <c r="U664" s="180"/>
    </row>
    <row r="665" spans="1:21" s="133" customFormat="1" x14ac:dyDescent="0.2">
      <c r="A665" s="181"/>
      <c r="B665" s="173"/>
      <c r="C665" s="182"/>
      <c r="D665" s="183"/>
      <c r="E665" s="173"/>
      <c r="F665" s="173"/>
      <c r="G665" s="176"/>
      <c r="H665" s="173"/>
      <c r="I665" s="173"/>
      <c r="J665" s="173"/>
      <c r="K665" s="176"/>
      <c r="L665" s="173"/>
      <c r="M665" s="888"/>
      <c r="N665" s="174" t="s">
        <v>4276</v>
      </c>
      <c r="O665" s="156">
        <v>8.5000000000000006E-2</v>
      </c>
      <c r="P665" s="156">
        <v>1994</v>
      </c>
      <c r="Q665" s="157" t="s">
        <v>4251</v>
      </c>
      <c r="R665" s="156"/>
      <c r="S665" s="156"/>
      <c r="T665" s="156"/>
      <c r="U665" s="180"/>
    </row>
    <row r="666" spans="1:21" s="133" customFormat="1" x14ac:dyDescent="0.2">
      <c r="A666" s="169">
        <v>65</v>
      </c>
      <c r="B666" s="156">
        <v>180000360</v>
      </c>
      <c r="C666" s="197" t="s">
        <v>4277</v>
      </c>
      <c r="D666" s="198"/>
      <c r="E666" s="155">
        <v>0.22</v>
      </c>
      <c r="F666" s="155">
        <v>1987</v>
      </c>
      <c r="G666" s="158" t="s">
        <v>4278</v>
      </c>
      <c r="H666" s="155"/>
      <c r="I666" s="155"/>
      <c r="J666" s="155"/>
      <c r="K666" s="158" t="s">
        <v>1004</v>
      </c>
      <c r="L666" s="155" t="s">
        <v>454</v>
      </c>
      <c r="M666" s="887">
        <v>180000420</v>
      </c>
      <c r="N666" s="174" t="s">
        <v>4279</v>
      </c>
      <c r="O666" s="156">
        <v>0.16800000000000001</v>
      </c>
      <c r="P666" s="156">
        <v>1990</v>
      </c>
      <c r="Q666" s="157" t="s">
        <v>4050</v>
      </c>
      <c r="R666" s="156"/>
      <c r="S666" s="156"/>
      <c r="T666" s="156"/>
      <c r="U666" s="180"/>
    </row>
    <row r="667" spans="1:21" s="133" customFormat="1" x14ac:dyDescent="0.2">
      <c r="A667" s="181"/>
      <c r="B667" s="173"/>
      <c r="C667" s="182"/>
      <c r="D667" s="183"/>
      <c r="E667" s="173"/>
      <c r="F667" s="173"/>
      <c r="G667" s="176"/>
      <c r="H667" s="173"/>
      <c r="I667" s="173"/>
      <c r="J667" s="173"/>
      <c r="K667" s="176" t="s">
        <v>3409</v>
      </c>
      <c r="L667" s="173"/>
      <c r="M667" s="895"/>
      <c r="N667" s="174" t="s">
        <v>4280</v>
      </c>
      <c r="O667" s="156">
        <v>0.1</v>
      </c>
      <c r="P667" s="156">
        <v>1986</v>
      </c>
      <c r="Q667" s="157" t="s">
        <v>4235</v>
      </c>
      <c r="R667" s="156"/>
      <c r="S667" s="156"/>
      <c r="T667" s="156"/>
      <c r="U667" s="180"/>
    </row>
    <row r="668" spans="1:21" s="133" customFormat="1" x14ac:dyDescent="0.2">
      <c r="A668" s="181"/>
      <c r="B668" s="156">
        <v>180000360</v>
      </c>
      <c r="C668" s="157" t="s">
        <v>4281</v>
      </c>
      <c r="D668" s="157"/>
      <c r="E668" s="156">
        <v>0.23</v>
      </c>
      <c r="F668" s="156">
        <v>1991</v>
      </c>
      <c r="G668" s="157" t="s">
        <v>4271</v>
      </c>
      <c r="H668" s="173"/>
      <c r="I668" s="173"/>
      <c r="J668" s="173"/>
      <c r="K668" s="176"/>
      <c r="L668" s="173"/>
      <c r="M668" s="895"/>
      <c r="N668" s="174" t="s">
        <v>4280</v>
      </c>
      <c r="O668" s="156">
        <v>0.1</v>
      </c>
      <c r="P668" s="156">
        <v>1986</v>
      </c>
      <c r="Q668" s="157" t="s">
        <v>4235</v>
      </c>
      <c r="R668" s="156"/>
      <c r="S668" s="156"/>
      <c r="T668" s="156"/>
      <c r="U668" s="180"/>
    </row>
    <row r="669" spans="1:21" s="133" customFormat="1" x14ac:dyDescent="0.2">
      <c r="A669" s="181"/>
      <c r="B669" s="173"/>
      <c r="C669" s="182"/>
      <c r="D669" s="183"/>
      <c r="E669" s="173"/>
      <c r="F669" s="173"/>
      <c r="G669" s="176"/>
      <c r="H669" s="173"/>
      <c r="I669" s="173"/>
      <c r="J669" s="173"/>
      <c r="K669" s="176"/>
      <c r="L669" s="173"/>
      <c r="M669" s="895"/>
      <c r="N669" s="174" t="s">
        <v>4282</v>
      </c>
      <c r="O669" s="156">
        <v>0.106</v>
      </c>
      <c r="P669" s="156">
        <v>1990</v>
      </c>
      <c r="Q669" s="157" t="s">
        <v>4283</v>
      </c>
      <c r="R669" s="156"/>
      <c r="S669" s="156"/>
      <c r="T669" s="156"/>
      <c r="U669" s="180"/>
    </row>
    <row r="670" spans="1:21" s="133" customFormat="1" x14ac:dyDescent="0.2">
      <c r="A670" s="181"/>
      <c r="B670" s="173"/>
      <c r="C670" s="182"/>
      <c r="D670" s="183"/>
      <c r="E670" s="173"/>
      <c r="F670" s="173"/>
      <c r="G670" s="176"/>
      <c r="H670" s="173"/>
      <c r="I670" s="173"/>
      <c r="J670" s="173"/>
      <c r="K670" s="176"/>
      <c r="L670" s="179"/>
      <c r="M670" s="895"/>
      <c r="N670" s="286" t="s">
        <v>4284</v>
      </c>
      <c r="O670" s="156">
        <v>5.5E-2</v>
      </c>
      <c r="P670" s="156">
        <v>1987</v>
      </c>
      <c r="Q670" s="157" t="s">
        <v>221</v>
      </c>
      <c r="R670" s="156"/>
      <c r="S670" s="156"/>
      <c r="T670" s="156"/>
      <c r="U670" s="180"/>
    </row>
    <row r="671" spans="1:21" s="133" customFormat="1" ht="27.75" customHeight="1" x14ac:dyDescent="0.2">
      <c r="A671" s="181"/>
      <c r="B671" s="173"/>
      <c r="C671" s="182"/>
      <c r="D671" s="183"/>
      <c r="E671" s="173"/>
      <c r="F671" s="173"/>
      <c r="G671" s="176"/>
      <c r="H671" s="173"/>
      <c r="I671" s="173"/>
      <c r="J671" s="173"/>
      <c r="K671" s="176"/>
      <c r="L671" s="179"/>
      <c r="M671" s="895"/>
      <c r="N671" s="286" t="s">
        <v>4285</v>
      </c>
      <c r="O671" s="156">
        <v>8.5000000000000006E-2</v>
      </c>
      <c r="P671" s="156">
        <v>1987</v>
      </c>
      <c r="Q671" s="157" t="s">
        <v>221</v>
      </c>
      <c r="R671" s="156"/>
      <c r="S671" s="156"/>
      <c r="T671" s="156"/>
      <c r="U671" s="180"/>
    </row>
    <row r="672" spans="1:21" s="133" customFormat="1" x14ac:dyDescent="0.2">
      <c r="A672" s="181"/>
      <c r="B672" s="173"/>
      <c r="C672" s="182"/>
      <c r="D672" s="183"/>
      <c r="E672" s="173"/>
      <c r="F672" s="173"/>
      <c r="G672" s="176"/>
      <c r="H672" s="173"/>
      <c r="I672" s="173"/>
      <c r="J672" s="173"/>
      <c r="K672" s="176"/>
      <c r="L672" s="173"/>
      <c r="M672" s="895"/>
      <c r="N672" s="174" t="s">
        <v>4286</v>
      </c>
      <c r="O672" s="156">
        <v>0.35</v>
      </c>
      <c r="P672" s="156">
        <v>1987</v>
      </c>
      <c r="Q672" s="157" t="s">
        <v>4287</v>
      </c>
      <c r="R672" s="156"/>
      <c r="S672" s="156"/>
      <c r="T672" s="156"/>
      <c r="U672" s="180"/>
    </row>
    <row r="673" spans="1:21" s="133" customFormat="1" x14ac:dyDescent="0.2">
      <c r="A673" s="181"/>
      <c r="B673" s="173"/>
      <c r="C673" s="182"/>
      <c r="D673" s="183"/>
      <c r="E673" s="173"/>
      <c r="F673" s="173"/>
      <c r="G673" s="176"/>
      <c r="H673" s="173"/>
      <c r="I673" s="173"/>
      <c r="J673" s="173"/>
      <c r="K673" s="176"/>
      <c r="L673" s="173"/>
      <c r="M673" s="895"/>
      <c r="N673" s="174" t="s">
        <v>4288</v>
      </c>
      <c r="O673" s="156">
        <v>0.36</v>
      </c>
      <c r="P673" s="156">
        <v>1988</v>
      </c>
      <c r="Q673" s="157" t="s">
        <v>4289</v>
      </c>
      <c r="R673" s="156"/>
      <c r="S673" s="156"/>
      <c r="T673" s="156"/>
      <c r="U673" s="180"/>
    </row>
    <row r="674" spans="1:21" s="133" customFormat="1" ht="13.15" customHeight="1" x14ac:dyDescent="0.2">
      <c r="A674" s="181"/>
      <c r="B674" s="173"/>
      <c r="C674" s="182"/>
      <c r="D674" s="183"/>
      <c r="E674" s="173"/>
      <c r="F674" s="173"/>
      <c r="G674" s="176"/>
      <c r="H674" s="173"/>
      <c r="I674" s="173"/>
      <c r="J674" s="173"/>
      <c r="K674" s="176"/>
      <c r="L674" s="173"/>
      <c r="M674" s="895"/>
      <c r="N674" s="174" t="s">
        <v>4290</v>
      </c>
      <c r="O674" s="156">
        <v>3.6999999999999998E-2</v>
      </c>
      <c r="P674" s="156">
        <v>1990</v>
      </c>
      <c r="Q674" s="157" t="s">
        <v>4050</v>
      </c>
      <c r="R674" s="156"/>
      <c r="S674" s="156"/>
      <c r="T674" s="156"/>
      <c r="U674" s="180"/>
    </row>
    <row r="675" spans="1:21" s="133" customFormat="1" x14ac:dyDescent="0.2">
      <c r="A675" s="181"/>
      <c r="B675" s="173"/>
      <c r="C675" s="182"/>
      <c r="D675" s="183"/>
      <c r="E675" s="173"/>
      <c r="F675" s="173"/>
      <c r="G675" s="176"/>
      <c r="H675" s="173"/>
      <c r="I675" s="173"/>
      <c r="J675" s="173"/>
      <c r="K675" s="176"/>
      <c r="L675" s="173"/>
      <c r="M675" s="895"/>
      <c r="N675" s="174" t="s">
        <v>4291</v>
      </c>
      <c r="O675" s="156">
        <v>5.5E-2</v>
      </c>
      <c r="P675" s="156">
        <v>1993</v>
      </c>
      <c r="Q675" s="157" t="s">
        <v>4050</v>
      </c>
      <c r="R675" s="156"/>
      <c r="S675" s="156"/>
      <c r="T675" s="156"/>
      <c r="U675" s="180"/>
    </row>
    <row r="676" spans="1:21" s="133" customFormat="1" x14ac:dyDescent="0.2">
      <c r="A676" s="181"/>
      <c r="B676" s="173"/>
      <c r="C676" s="182"/>
      <c r="D676" s="183"/>
      <c r="E676" s="173"/>
      <c r="F676" s="173"/>
      <c r="G676" s="176"/>
      <c r="H676" s="173"/>
      <c r="I676" s="173"/>
      <c r="J676" s="173"/>
      <c r="K676" s="176"/>
      <c r="L676" s="173"/>
      <c r="M676" s="888"/>
      <c r="N676" s="174" t="s">
        <v>4292</v>
      </c>
      <c r="O676" s="156">
        <v>0.245</v>
      </c>
      <c r="P676" s="156">
        <v>1987</v>
      </c>
      <c r="Q676" s="157" t="s">
        <v>4293</v>
      </c>
      <c r="R676" s="156"/>
      <c r="S676" s="156"/>
      <c r="T676" s="156"/>
      <c r="U676" s="180"/>
    </row>
    <row r="677" spans="1:21" x14ac:dyDescent="0.2">
      <c r="A677" s="556"/>
      <c r="B677" s="678"/>
      <c r="C677" s="679"/>
      <c r="D677" s="680"/>
      <c r="E677" s="678"/>
      <c r="F677" s="678"/>
      <c r="G677" s="681"/>
      <c r="H677" s="678"/>
      <c r="I677" s="678"/>
      <c r="J677" s="678"/>
      <c r="K677" s="681"/>
      <c r="L677" s="678"/>
      <c r="M677" s="156"/>
      <c r="N677" s="174"/>
      <c r="O677" s="156"/>
      <c r="P677" s="156"/>
      <c r="Q677" s="157"/>
      <c r="R677" s="156"/>
      <c r="S677" s="156"/>
      <c r="T677" s="156"/>
      <c r="U677" s="180"/>
    </row>
    <row r="678" spans="1:21" s="133" customFormat="1" ht="25.5" x14ac:dyDescent="0.2">
      <c r="A678" s="162">
        <v>66</v>
      </c>
      <c r="B678" s="156">
        <v>180000360</v>
      </c>
      <c r="C678" s="157" t="s">
        <v>4294</v>
      </c>
      <c r="D678" s="157"/>
      <c r="E678" s="267">
        <v>0.51</v>
      </c>
      <c r="F678" s="156">
        <v>1983</v>
      </c>
      <c r="G678" s="157" t="s">
        <v>4295</v>
      </c>
      <c r="H678" s="156"/>
      <c r="I678" s="275"/>
      <c r="J678" s="156"/>
      <c r="K678" s="158" t="s">
        <v>4296</v>
      </c>
      <c r="L678" s="155" t="s">
        <v>454</v>
      </c>
      <c r="M678" s="887">
        <v>180000422</v>
      </c>
      <c r="N678" s="174" t="s">
        <v>4297</v>
      </c>
      <c r="O678" s="156">
        <v>6.5000000000000002E-2</v>
      </c>
      <c r="P678" s="156">
        <v>1988</v>
      </c>
      <c r="Q678" s="157" t="s">
        <v>4298</v>
      </c>
      <c r="R678" s="156"/>
      <c r="S678" s="156"/>
      <c r="T678" s="156"/>
      <c r="U678" s="180"/>
    </row>
    <row r="679" spans="1:21" s="133" customFormat="1" x14ac:dyDescent="0.2">
      <c r="A679" s="557"/>
      <c r="B679" s="304"/>
      <c r="C679" s="672"/>
      <c r="D679" s="673"/>
      <c r="E679" s="304"/>
      <c r="F679" s="304"/>
      <c r="G679" s="304"/>
      <c r="H679" s="309"/>
      <c r="I679" s="304"/>
      <c r="J679" s="304"/>
      <c r="K679" s="176" t="s">
        <v>4141</v>
      </c>
      <c r="L679" s="173"/>
      <c r="M679" s="895"/>
      <c r="N679" s="174" t="s">
        <v>4299</v>
      </c>
      <c r="O679" s="156">
        <v>6.5000000000000002E-2</v>
      </c>
      <c r="P679" s="156">
        <v>1988</v>
      </c>
      <c r="Q679" s="157" t="s">
        <v>4298</v>
      </c>
      <c r="R679" s="156"/>
      <c r="S679" s="156"/>
      <c r="T679" s="156"/>
      <c r="U679" s="180"/>
    </row>
    <row r="680" spans="1:21" s="133" customFormat="1" x14ac:dyDescent="0.2">
      <c r="A680" s="557"/>
      <c r="B680" s="173"/>
      <c r="C680" s="182"/>
      <c r="D680" s="183"/>
      <c r="E680" s="173"/>
      <c r="F680" s="173"/>
      <c r="G680" s="176"/>
      <c r="H680" s="309"/>
      <c r="I680" s="304"/>
      <c r="J680" s="304"/>
      <c r="K680" s="304"/>
      <c r="L680" s="304"/>
      <c r="M680" s="895"/>
      <c r="N680" s="174" t="s">
        <v>4300</v>
      </c>
      <c r="O680" s="156">
        <v>4.4999999999999998E-2</v>
      </c>
      <c r="P680" s="156">
        <v>1988</v>
      </c>
      <c r="Q680" s="157" t="s">
        <v>4298</v>
      </c>
      <c r="R680" s="156"/>
      <c r="S680" s="156"/>
      <c r="T680" s="156"/>
      <c r="U680" s="180"/>
    </row>
    <row r="681" spans="1:21" s="133" customFormat="1" x14ac:dyDescent="0.2">
      <c r="A681" s="557"/>
      <c r="B681" s="661"/>
      <c r="C681" s="672"/>
      <c r="D681" s="673"/>
      <c r="E681" s="304"/>
      <c r="F681" s="304"/>
      <c r="G681" s="304"/>
      <c r="H681" s="309"/>
      <c r="I681" s="304"/>
      <c r="J681" s="304"/>
      <c r="K681" s="304"/>
      <c r="L681" s="304"/>
      <c r="M681" s="895"/>
      <c r="N681" s="174" t="s">
        <v>4301</v>
      </c>
      <c r="O681" s="156">
        <v>0.08</v>
      </c>
      <c r="P681" s="156">
        <v>1988</v>
      </c>
      <c r="Q681" s="157" t="s">
        <v>4298</v>
      </c>
      <c r="R681" s="156"/>
      <c r="S681" s="156"/>
      <c r="T681" s="156"/>
      <c r="U681" s="180"/>
    </row>
    <row r="682" spans="1:21" s="133" customFormat="1" x14ac:dyDescent="0.2">
      <c r="A682" s="557"/>
      <c r="B682" s="661"/>
      <c r="C682" s="672"/>
      <c r="D682" s="673"/>
      <c r="E682" s="304"/>
      <c r="F682" s="304"/>
      <c r="G682" s="304"/>
      <c r="H682" s="309"/>
      <c r="I682" s="304"/>
      <c r="J682" s="304"/>
      <c r="K682" s="304"/>
      <c r="L682" s="304"/>
      <c r="M682" s="895"/>
      <c r="N682" s="174" t="s">
        <v>4301</v>
      </c>
      <c r="O682" s="156">
        <v>0.08</v>
      </c>
      <c r="P682" s="156">
        <v>1988</v>
      </c>
      <c r="Q682" s="157" t="s">
        <v>4298</v>
      </c>
      <c r="R682" s="156"/>
      <c r="S682" s="156"/>
      <c r="T682" s="156"/>
      <c r="U682" s="180"/>
    </row>
    <row r="683" spans="1:21" s="133" customFormat="1" x14ac:dyDescent="0.2">
      <c r="A683" s="557"/>
      <c r="B683" s="661"/>
      <c r="C683" s="672"/>
      <c r="D683" s="673"/>
      <c r="E683" s="304"/>
      <c r="F683" s="304"/>
      <c r="G683" s="304"/>
      <c r="H683" s="309"/>
      <c r="I683" s="304"/>
      <c r="J683" s="304"/>
      <c r="K683" s="304"/>
      <c r="L683" s="304"/>
      <c r="M683" s="895"/>
      <c r="N683" s="174" t="s">
        <v>4302</v>
      </c>
      <c r="O683" s="156">
        <v>0.3</v>
      </c>
      <c r="P683" s="156">
        <v>1986</v>
      </c>
      <c r="Q683" s="157" t="s">
        <v>4303</v>
      </c>
      <c r="R683" s="156"/>
      <c r="S683" s="156"/>
      <c r="T683" s="156"/>
      <c r="U683" s="180"/>
    </row>
    <row r="684" spans="1:21" s="133" customFormat="1" x14ac:dyDescent="0.2">
      <c r="A684" s="557"/>
      <c r="B684" s="661"/>
      <c r="C684" s="672"/>
      <c r="D684" s="673"/>
      <c r="E684" s="304"/>
      <c r="F684" s="304"/>
      <c r="G684" s="304"/>
      <c r="H684" s="309"/>
      <c r="I684" s="304"/>
      <c r="J684" s="304"/>
      <c r="K684" s="304"/>
      <c r="L684" s="304"/>
      <c r="M684" s="895"/>
      <c r="N684" s="174" t="s">
        <v>4304</v>
      </c>
      <c r="O684" s="156">
        <v>0.13</v>
      </c>
      <c r="P684" s="156">
        <v>1984</v>
      </c>
      <c r="Q684" s="157" t="s">
        <v>4305</v>
      </c>
      <c r="R684" s="156"/>
      <c r="S684" s="156"/>
      <c r="T684" s="156"/>
      <c r="U684" s="180"/>
    </row>
    <row r="685" spans="1:21" s="133" customFormat="1" x14ac:dyDescent="0.2">
      <c r="A685" s="557"/>
      <c r="B685" s="661"/>
      <c r="C685" s="672"/>
      <c r="D685" s="673"/>
      <c r="E685" s="304"/>
      <c r="F685" s="304"/>
      <c r="G685" s="304"/>
      <c r="H685" s="309"/>
      <c r="I685" s="304"/>
      <c r="J685" s="304"/>
      <c r="K685" s="304"/>
      <c r="L685" s="304"/>
      <c r="M685" s="895"/>
      <c r="N685" s="286" t="s">
        <v>4306</v>
      </c>
      <c r="O685" s="156">
        <v>0.08</v>
      </c>
      <c r="P685" s="156">
        <v>1988</v>
      </c>
      <c r="Q685" s="157" t="s">
        <v>4307</v>
      </c>
      <c r="R685" s="156"/>
      <c r="S685" s="156"/>
      <c r="T685" s="156"/>
      <c r="U685" s="180"/>
    </row>
    <row r="686" spans="1:21" s="133" customFormat="1" ht="13.15" customHeight="1" x14ac:dyDescent="0.2">
      <c r="A686" s="557"/>
      <c r="B686" s="661"/>
      <c r="C686" s="672"/>
      <c r="D686" s="673"/>
      <c r="E686" s="304"/>
      <c r="F686" s="304"/>
      <c r="G686" s="304"/>
      <c r="H686" s="309"/>
      <c r="I686" s="304"/>
      <c r="J686" s="304"/>
      <c r="K686" s="304"/>
      <c r="L686" s="304"/>
      <c r="M686" s="895"/>
      <c r="N686" s="286" t="s">
        <v>4308</v>
      </c>
      <c r="O686" s="156">
        <v>0.27</v>
      </c>
      <c r="P686" s="156">
        <v>1985</v>
      </c>
      <c r="Q686" s="157" t="s">
        <v>221</v>
      </c>
      <c r="R686" s="156"/>
      <c r="S686" s="156"/>
      <c r="T686" s="156"/>
      <c r="U686" s="180"/>
    </row>
    <row r="687" spans="1:21" s="133" customFormat="1" x14ac:dyDescent="0.2">
      <c r="A687" s="557"/>
      <c r="B687" s="661"/>
      <c r="C687" s="672"/>
      <c r="D687" s="673"/>
      <c r="E687" s="304"/>
      <c r="F687" s="304"/>
      <c r="G687" s="304"/>
      <c r="H687" s="309"/>
      <c r="I687" s="304"/>
      <c r="J687" s="304"/>
      <c r="K687" s="304"/>
      <c r="L687" s="304"/>
      <c r="M687" s="895"/>
      <c r="N687" s="286" t="s">
        <v>4309</v>
      </c>
      <c r="O687" s="156">
        <v>0.06</v>
      </c>
      <c r="P687" s="156">
        <v>1986</v>
      </c>
      <c r="Q687" s="157" t="s">
        <v>4310</v>
      </c>
      <c r="R687" s="156"/>
      <c r="S687" s="156"/>
      <c r="T687" s="156"/>
      <c r="U687" s="180"/>
    </row>
    <row r="688" spans="1:21" s="133" customFormat="1" x14ac:dyDescent="0.2">
      <c r="A688" s="557"/>
      <c r="B688" s="661"/>
      <c r="C688" s="672"/>
      <c r="D688" s="673"/>
      <c r="E688" s="304"/>
      <c r="F688" s="304"/>
      <c r="G688" s="304"/>
      <c r="H688" s="309"/>
      <c r="I688" s="304"/>
      <c r="J688" s="304"/>
      <c r="K688" s="304"/>
      <c r="L688" s="304"/>
      <c r="M688" s="895"/>
      <c r="N688" s="286" t="s">
        <v>4311</v>
      </c>
      <c r="O688" s="156">
        <v>0.1</v>
      </c>
      <c r="P688" s="156">
        <v>1986</v>
      </c>
      <c r="Q688" s="157" t="s">
        <v>4310</v>
      </c>
      <c r="R688" s="156"/>
      <c r="S688" s="156"/>
      <c r="T688" s="156"/>
      <c r="U688" s="180"/>
    </row>
    <row r="689" spans="1:21" s="133" customFormat="1" x14ac:dyDescent="0.2">
      <c r="A689" s="557"/>
      <c r="B689" s="661"/>
      <c r="C689" s="672"/>
      <c r="D689" s="673"/>
      <c r="E689" s="304"/>
      <c r="F689" s="304"/>
      <c r="G689" s="304"/>
      <c r="H689" s="309"/>
      <c r="I689" s="304"/>
      <c r="J689" s="304"/>
      <c r="K689" s="304"/>
      <c r="L689" s="304"/>
      <c r="M689" s="895"/>
      <c r="N689" s="174" t="s">
        <v>4312</v>
      </c>
      <c r="O689" s="156">
        <v>7.0000000000000007E-2</v>
      </c>
      <c r="P689" s="156">
        <v>1988</v>
      </c>
      <c r="Q689" s="157" t="s">
        <v>4313</v>
      </c>
      <c r="R689" s="156"/>
      <c r="S689" s="156"/>
      <c r="T689" s="156"/>
      <c r="U689" s="180"/>
    </row>
    <row r="690" spans="1:21" s="133" customFormat="1" x14ac:dyDescent="0.2">
      <c r="A690" s="557"/>
      <c r="B690" s="661"/>
      <c r="C690" s="672"/>
      <c r="D690" s="673"/>
      <c r="E690" s="304"/>
      <c r="F690" s="304"/>
      <c r="G690" s="304"/>
      <c r="H690" s="309"/>
      <c r="I690" s="304"/>
      <c r="J690" s="304"/>
      <c r="K690" s="304"/>
      <c r="L690" s="304"/>
      <c r="M690" s="895"/>
      <c r="N690" s="174" t="s">
        <v>4314</v>
      </c>
      <c r="O690" s="156">
        <v>0.115</v>
      </c>
      <c r="P690" s="156">
        <v>1988</v>
      </c>
      <c r="Q690" s="157" t="s">
        <v>4313</v>
      </c>
      <c r="R690" s="156"/>
      <c r="S690" s="156"/>
      <c r="T690" s="156"/>
      <c r="U690" s="180"/>
    </row>
    <row r="691" spans="1:21" s="133" customFormat="1" x14ac:dyDescent="0.2">
      <c r="A691" s="557"/>
      <c r="B691" s="661"/>
      <c r="C691" s="672"/>
      <c r="D691" s="673"/>
      <c r="E691" s="304"/>
      <c r="F691" s="304"/>
      <c r="G691" s="304"/>
      <c r="H691" s="309"/>
      <c r="I691" s="304"/>
      <c r="J691" s="304"/>
      <c r="K691" s="304"/>
      <c r="L691" s="304"/>
      <c r="M691" s="888"/>
      <c r="N691" s="174" t="s">
        <v>4315</v>
      </c>
      <c r="O691" s="156">
        <v>0.16</v>
      </c>
      <c r="P691" s="156">
        <v>1991</v>
      </c>
      <c r="Q691" s="157" t="s">
        <v>2981</v>
      </c>
      <c r="R691" s="156"/>
      <c r="S691" s="156"/>
      <c r="T691" s="156"/>
      <c r="U691" s="180"/>
    </row>
    <row r="692" spans="1:21" s="133" customFormat="1" ht="16.149999999999999" customHeight="1" x14ac:dyDescent="0.2">
      <c r="A692" s="370"/>
      <c r="B692" s="663"/>
      <c r="C692" s="682"/>
      <c r="D692" s="683"/>
      <c r="E692" s="163"/>
      <c r="F692" s="163"/>
      <c r="G692" s="163"/>
      <c r="H692" s="534"/>
      <c r="I692" s="163"/>
      <c r="J692" s="163"/>
      <c r="K692" s="163"/>
      <c r="L692" s="163"/>
      <c r="M692" s="156" t="s">
        <v>103</v>
      </c>
      <c r="N692" s="174" t="s">
        <v>4316</v>
      </c>
      <c r="O692" s="156"/>
      <c r="P692" s="156"/>
      <c r="Q692" s="157" t="s">
        <v>4317</v>
      </c>
      <c r="R692" s="156"/>
      <c r="S692" s="156"/>
      <c r="T692" s="156"/>
      <c r="U692" s="180"/>
    </row>
    <row r="693" spans="1:21" s="133" customFormat="1" ht="22.35" customHeight="1" x14ac:dyDescent="0.25">
      <c r="A693" s="544"/>
      <c r="B693" s="283"/>
      <c r="C693" s="1006" t="s">
        <v>4318</v>
      </c>
      <c r="D693" s="1006"/>
      <c r="E693" s="283"/>
      <c r="F693" s="283"/>
      <c r="G693" s="187"/>
      <c r="H693" s="283"/>
      <c r="I693" s="283"/>
      <c r="J693" s="283"/>
      <c r="K693" s="187"/>
      <c r="L693" s="283"/>
      <c r="M693" s="283"/>
      <c r="N693" s="355"/>
      <c r="O693" s="283"/>
      <c r="P693" s="283"/>
      <c r="Q693" s="187"/>
      <c r="R693" s="283"/>
      <c r="S693" s="283"/>
      <c r="T693" s="283"/>
      <c r="U693" s="408"/>
    </row>
    <row r="694" spans="1:21" s="133" customFormat="1" ht="42" customHeight="1" x14ac:dyDescent="0.2">
      <c r="A694" s="169">
        <v>67</v>
      </c>
      <c r="B694" s="222" t="s">
        <v>4319</v>
      </c>
      <c r="C694" s="1012" t="s">
        <v>4320</v>
      </c>
      <c r="D694" s="1013"/>
      <c r="E694" s="155"/>
      <c r="F694" s="155"/>
      <c r="G694" s="223" t="s">
        <v>4321</v>
      </c>
      <c r="H694" s="158"/>
      <c r="I694" s="158"/>
      <c r="J694" s="158"/>
      <c r="K694" s="160" t="s">
        <v>4322</v>
      </c>
      <c r="L694" s="155">
        <v>100</v>
      </c>
      <c r="M694" s="887">
        <v>180000147</v>
      </c>
      <c r="N694" s="226" t="s">
        <v>4323</v>
      </c>
      <c r="O694" s="156"/>
      <c r="P694" s="156"/>
      <c r="Q694" s="174"/>
      <c r="R694" s="156"/>
      <c r="S694" s="156"/>
      <c r="T694" s="156"/>
      <c r="U694" s="215" t="s">
        <v>4324</v>
      </c>
    </row>
    <row r="695" spans="1:21" s="133" customFormat="1" ht="71.45" customHeight="1" x14ac:dyDescent="0.2">
      <c r="A695" s="181"/>
      <c r="B695" s="403"/>
      <c r="C695" s="558"/>
      <c r="D695" s="559"/>
      <c r="E695" s="173"/>
      <c r="F695" s="173"/>
      <c r="G695" s="453"/>
      <c r="H695" s="176"/>
      <c r="I695" s="176"/>
      <c r="J695" s="176"/>
      <c r="K695" s="363" t="s">
        <v>4325</v>
      </c>
      <c r="L695" s="173"/>
      <c r="M695" s="895"/>
      <c r="N695" s="174" t="s">
        <v>4326</v>
      </c>
      <c r="O695" s="156">
        <v>0.88600000000000001</v>
      </c>
      <c r="P695" s="156">
        <v>1983</v>
      </c>
      <c r="Q695" s="174" t="s">
        <v>4327</v>
      </c>
      <c r="R695" s="156">
        <v>26</v>
      </c>
      <c r="S695" s="156"/>
      <c r="T695" s="156">
        <f>SUM(R695:S695)</f>
        <v>26</v>
      </c>
      <c r="U695" s="215" t="s">
        <v>4328</v>
      </c>
    </row>
    <row r="696" spans="1:21" s="133" customFormat="1" ht="71.45" customHeight="1" x14ac:dyDescent="0.2">
      <c r="A696" s="181"/>
      <c r="B696" s="403"/>
      <c r="C696" s="558"/>
      <c r="D696" s="559"/>
      <c r="E696" s="173"/>
      <c r="F696" s="173"/>
      <c r="G696" s="453"/>
      <c r="H696" s="176"/>
      <c r="I696" s="176"/>
      <c r="J696" s="176"/>
      <c r="K696" s="363"/>
      <c r="L696" s="173"/>
      <c r="M696" s="895"/>
      <c r="N696" s="174" t="s">
        <v>4329</v>
      </c>
      <c r="O696" s="156">
        <v>0.89300000000000002</v>
      </c>
      <c r="P696" s="156">
        <v>1998</v>
      </c>
      <c r="Q696" s="174" t="s">
        <v>4330</v>
      </c>
      <c r="R696" s="156">
        <v>25</v>
      </c>
      <c r="S696" s="156"/>
      <c r="T696" s="156">
        <f>SUM(R696:S696)</f>
        <v>25</v>
      </c>
      <c r="U696" s="215" t="s">
        <v>4331</v>
      </c>
    </row>
    <row r="697" spans="1:21" s="133" customFormat="1" ht="45.75" customHeight="1" x14ac:dyDescent="0.2">
      <c r="A697" s="181"/>
      <c r="B697" s="403"/>
      <c r="C697" s="182"/>
      <c r="D697" s="183"/>
      <c r="E697" s="173"/>
      <c r="F697" s="173"/>
      <c r="G697" s="176"/>
      <c r="H697" s="176"/>
      <c r="I697" s="176"/>
      <c r="J697" s="176"/>
      <c r="K697" s="266"/>
      <c r="L697" s="173"/>
      <c r="M697" s="560"/>
      <c r="N697" s="174" t="s">
        <v>4332</v>
      </c>
      <c r="O697" s="156">
        <v>0.188</v>
      </c>
      <c r="P697" s="156">
        <v>2016</v>
      </c>
      <c r="Q697" s="174" t="s">
        <v>4333</v>
      </c>
      <c r="R697" s="156">
        <v>6</v>
      </c>
      <c r="S697" s="156"/>
      <c r="T697" s="156">
        <v>6</v>
      </c>
      <c r="U697" s="215" t="s">
        <v>4334</v>
      </c>
    </row>
    <row r="698" spans="1:21" s="133" customFormat="1" ht="25.5" x14ac:dyDescent="0.2">
      <c r="A698" s="169">
        <v>68</v>
      </c>
      <c r="B698" s="222" t="s">
        <v>4319</v>
      </c>
      <c r="C698" s="220" t="s">
        <v>4335</v>
      </c>
      <c r="D698" s="198"/>
      <c r="E698" s="155"/>
      <c r="F698" s="155"/>
      <c r="G698" s="158"/>
      <c r="H698" s="155"/>
      <c r="I698" s="155"/>
      <c r="J698" s="155"/>
      <c r="K698" s="158" t="s">
        <v>4336</v>
      </c>
      <c r="L698" s="155">
        <v>400</v>
      </c>
      <c r="M698" s="156"/>
      <c r="N698" s="174" t="s">
        <v>4337</v>
      </c>
      <c r="O698" s="156"/>
      <c r="P698" s="156"/>
      <c r="Q698" s="157"/>
      <c r="R698" s="156"/>
      <c r="S698" s="156"/>
      <c r="T698" s="156"/>
      <c r="U698" s="180"/>
    </row>
    <row r="699" spans="1:21" s="133" customFormat="1" x14ac:dyDescent="0.2">
      <c r="A699" s="181"/>
      <c r="B699" s="173"/>
      <c r="C699" s="182"/>
      <c r="D699" s="183"/>
      <c r="E699" s="173"/>
      <c r="F699" s="173"/>
      <c r="G699" s="176"/>
      <c r="H699" s="173"/>
      <c r="I699" s="173"/>
      <c r="J699" s="173"/>
      <c r="K699" s="176" t="s">
        <v>4338</v>
      </c>
      <c r="L699" s="173"/>
      <c r="M699" s="156">
        <v>180000460</v>
      </c>
      <c r="N699" s="174" t="s">
        <v>4339</v>
      </c>
      <c r="O699" s="156">
        <v>3.5000000000000003E-2</v>
      </c>
      <c r="P699" s="156"/>
      <c r="Q699" s="157" t="s">
        <v>4340</v>
      </c>
      <c r="R699" s="156"/>
      <c r="S699" s="156"/>
      <c r="T699" s="156"/>
      <c r="U699" s="180"/>
    </row>
    <row r="700" spans="1:21" s="133" customFormat="1" ht="25.5" x14ac:dyDescent="0.2">
      <c r="A700" s="181"/>
      <c r="B700" s="173"/>
      <c r="C700" s="182"/>
      <c r="D700" s="183"/>
      <c r="E700" s="173"/>
      <c r="F700" s="173"/>
      <c r="G700" s="176"/>
      <c r="H700" s="173"/>
      <c r="I700" s="173"/>
      <c r="J700" s="173"/>
      <c r="K700" s="176"/>
      <c r="L700" s="173"/>
      <c r="M700" s="887">
        <v>180000148</v>
      </c>
      <c r="N700" s="226" t="s">
        <v>4341</v>
      </c>
      <c r="O700" s="156"/>
      <c r="P700" s="156"/>
      <c r="Q700" s="157"/>
      <c r="R700" s="156"/>
      <c r="S700" s="156"/>
      <c r="T700" s="156"/>
      <c r="U700" s="180"/>
    </row>
    <row r="701" spans="1:21" s="133" customFormat="1" ht="38.25" x14ac:dyDescent="0.2">
      <c r="A701" s="181"/>
      <c r="B701" s="173"/>
      <c r="C701" s="182"/>
      <c r="D701" s="183"/>
      <c r="E701" s="173"/>
      <c r="F701" s="173"/>
      <c r="G701" s="176"/>
      <c r="H701" s="173"/>
      <c r="I701" s="173"/>
      <c r="J701" s="173"/>
      <c r="K701" s="176"/>
      <c r="L701" s="173"/>
      <c r="M701" s="888"/>
      <c r="N701" s="226" t="s">
        <v>4342</v>
      </c>
      <c r="O701" s="156">
        <v>0.20799999999999999</v>
      </c>
      <c r="P701" s="156"/>
      <c r="Q701" s="174" t="s">
        <v>4343</v>
      </c>
      <c r="R701" s="156">
        <v>6</v>
      </c>
      <c r="S701" s="156"/>
      <c r="T701" s="156">
        <v>6</v>
      </c>
      <c r="U701" s="215" t="s">
        <v>4344</v>
      </c>
    </row>
    <row r="702" spans="1:21" s="133" customFormat="1" x14ac:dyDescent="0.2">
      <c r="A702" s="181"/>
      <c r="B702" s="173"/>
      <c r="C702" s="182"/>
      <c r="D702" s="183"/>
      <c r="E702" s="173"/>
      <c r="F702" s="173"/>
      <c r="G702" s="176"/>
      <c r="H702" s="173"/>
      <c r="I702" s="173"/>
      <c r="J702" s="173"/>
      <c r="K702" s="176"/>
      <c r="L702" s="173"/>
      <c r="M702" s="156">
        <v>180000460</v>
      </c>
      <c r="N702" s="174" t="s">
        <v>4345</v>
      </c>
      <c r="O702" s="156">
        <v>0.05</v>
      </c>
      <c r="P702" s="156"/>
      <c r="Q702" s="157" t="s">
        <v>4340</v>
      </c>
      <c r="R702" s="156"/>
      <c r="S702" s="156"/>
      <c r="T702" s="156"/>
      <c r="U702" s="180"/>
    </row>
    <row r="703" spans="1:21" s="133" customFormat="1" x14ac:dyDescent="0.2">
      <c r="A703" s="263"/>
      <c r="B703" s="164"/>
      <c r="C703" s="217"/>
      <c r="D703" s="218"/>
      <c r="E703" s="164"/>
      <c r="F703" s="164"/>
      <c r="G703" s="165"/>
      <c r="H703" s="164"/>
      <c r="I703" s="164"/>
      <c r="J703" s="164"/>
      <c r="K703" s="165"/>
      <c r="L703" s="164"/>
      <c r="M703" s="156"/>
      <c r="N703" s="174"/>
      <c r="O703" s="156"/>
      <c r="P703" s="156"/>
      <c r="Q703" s="157"/>
      <c r="R703" s="156"/>
      <c r="S703" s="156"/>
      <c r="T703" s="156"/>
      <c r="U703" s="180"/>
    </row>
    <row r="704" spans="1:21" s="133" customFormat="1" ht="25.5" x14ac:dyDescent="0.2">
      <c r="A704" s="162">
        <v>69</v>
      </c>
      <c r="B704" s="156">
        <v>180000212</v>
      </c>
      <c r="C704" s="157" t="s">
        <v>4346</v>
      </c>
      <c r="D704" s="157"/>
      <c r="E704" s="561">
        <v>1</v>
      </c>
      <c r="F704" s="156"/>
      <c r="G704" s="157" t="s">
        <v>1046</v>
      </c>
      <c r="H704" s="156">
        <v>13</v>
      </c>
      <c r="I704" s="156"/>
      <c r="J704" s="156">
        <v>13</v>
      </c>
      <c r="K704" s="158" t="s">
        <v>4347</v>
      </c>
      <c r="L704" s="155">
        <v>100</v>
      </c>
      <c r="M704" s="156"/>
      <c r="N704" s="174" t="s">
        <v>4348</v>
      </c>
      <c r="O704" s="156"/>
      <c r="P704" s="156"/>
      <c r="Q704" s="157"/>
      <c r="R704" s="156"/>
      <c r="S704" s="156"/>
      <c r="T704" s="156"/>
      <c r="U704" s="180"/>
    </row>
    <row r="705" spans="1:21" s="133" customFormat="1" x14ac:dyDescent="0.2">
      <c r="A705" s="181"/>
      <c r="B705" s="173"/>
      <c r="C705" s="182"/>
      <c r="D705" s="183"/>
      <c r="E705" s="173"/>
      <c r="F705" s="173"/>
      <c r="G705" s="176"/>
      <c r="H705" s="173"/>
      <c r="I705" s="173"/>
      <c r="J705" s="173"/>
      <c r="K705" s="176" t="s">
        <v>4338</v>
      </c>
      <c r="L705" s="173"/>
      <c r="M705" s="156">
        <v>180000149</v>
      </c>
      <c r="N705" s="174" t="s">
        <v>4349</v>
      </c>
      <c r="O705" s="156">
        <v>0.375</v>
      </c>
      <c r="P705" s="156"/>
      <c r="Q705" s="157" t="s">
        <v>1046</v>
      </c>
      <c r="R705" s="156">
        <v>11</v>
      </c>
      <c r="S705" s="156"/>
      <c r="T705" s="156">
        <v>11</v>
      </c>
      <c r="U705" s="180"/>
    </row>
    <row r="706" spans="1:21" s="133" customFormat="1" x14ac:dyDescent="0.2">
      <c r="A706" s="181"/>
      <c r="B706" s="173"/>
      <c r="C706" s="182"/>
      <c r="D706" s="183"/>
      <c r="E706" s="173"/>
      <c r="F706" s="173"/>
      <c r="G706" s="176"/>
      <c r="H706" s="173"/>
      <c r="I706" s="173"/>
      <c r="J706" s="173"/>
      <c r="K706" s="176"/>
      <c r="L706" s="173"/>
      <c r="M706" s="156">
        <v>180000459</v>
      </c>
      <c r="N706" s="174" t="s">
        <v>4350</v>
      </c>
      <c r="O706" s="156">
        <v>0.08</v>
      </c>
      <c r="P706" s="156"/>
      <c r="Q706" s="157" t="s">
        <v>4351</v>
      </c>
      <c r="R706" s="156"/>
      <c r="S706" s="156"/>
      <c r="T706" s="156"/>
      <c r="U706" s="180"/>
    </row>
    <row r="707" spans="1:21" s="133" customFormat="1" x14ac:dyDescent="0.2">
      <c r="A707" s="263"/>
      <c r="B707" s="164"/>
      <c r="C707" s="217"/>
      <c r="D707" s="218"/>
      <c r="E707" s="164"/>
      <c r="F707" s="164"/>
      <c r="G707" s="165"/>
      <c r="H707" s="164"/>
      <c r="I707" s="164"/>
      <c r="J707" s="164"/>
      <c r="K707" s="176"/>
      <c r="L707" s="164"/>
      <c r="M707" s="156"/>
      <c r="N707" s="174"/>
      <c r="O707" s="156"/>
      <c r="P707" s="156"/>
      <c r="Q707" s="157"/>
      <c r="R707" s="156"/>
      <c r="S707" s="156"/>
      <c r="T707" s="156"/>
      <c r="U707" s="180"/>
    </row>
    <row r="708" spans="1:21" s="133" customFormat="1" ht="13.5" thickBot="1" x14ac:dyDescent="0.25">
      <c r="A708" s="312">
        <v>70</v>
      </c>
      <c r="B708" s="156">
        <v>180000361</v>
      </c>
      <c r="C708" s="543" t="s">
        <v>4352</v>
      </c>
      <c r="D708" s="562"/>
      <c r="E708" s="188">
        <v>3.7999999999999999E-2</v>
      </c>
      <c r="F708" s="188"/>
      <c r="G708" s="190" t="s">
        <v>4353</v>
      </c>
      <c r="H708" s="188"/>
      <c r="I708" s="188"/>
      <c r="J708" s="563"/>
      <c r="K708" s="190" t="s">
        <v>4354</v>
      </c>
      <c r="L708" s="443">
        <v>160</v>
      </c>
      <c r="M708" s="188"/>
      <c r="N708" s="189"/>
      <c r="O708" s="188"/>
      <c r="P708" s="188"/>
      <c r="Q708" s="190"/>
      <c r="R708" s="188"/>
      <c r="S708" s="188"/>
      <c r="T708" s="188"/>
      <c r="U708" s="191"/>
    </row>
    <row r="709" spans="1:21" s="133" customFormat="1" ht="27" customHeight="1" x14ac:dyDescent="0.25">
      <c r="A709" s="544"/>
      <c r="B709" s="283"/>
      <c r="C709" s="1006" t="s">
        <v>4355</v>
      </c>
      <c r="D709" s="1006"/>
      <c r="E709" s="283"/>
      <c r="F709" s="283"/>
      <c r="G709" s="187"/>
      <c r="H709" s="283"/>
      <c r="I709" s="283"/>
      <c r="J709" s="283"/>
      <c r="K709" s="187"/>
      <c r="L709" s="283"/>
      <c r="M709" s="283"/>
      <c r="N709" s="355"/>
      <c r="O709" s="283"/>
      <c r="P709" s="283"/>
      <c r="Q709" s="187"/>
      <c r="R709" s="283"/>
      <c r="S709" s="283"/>
      <c r="T709" s="283"/>
      <c r="U709" s="408"/>
    </row>
    <row r="710" spans="1:21" s="133" customFormat="1" ht="28.15" customHeight="1" x14ac:dyDescent="0.2">
      <c r="A710" s="169">
        <v>71</v>
      </c>
      <c r="B710" s="156">
        <v>180000362</v>
      </c>
      <c r="C710" s="999" t="s">
        <v>4356</v>
      </c>
      <c r="D710" s="1000"/>
      <c r="E710" s="156">
        <v>2.65</v>
      </c>
      <c r="F710" s="156">
        <v>1981</v>
      </c>
      <c r="G710" s="157" t="s">
        <v>3002</v>
      </c>
      <c r="H710" s="155"/>
      <c r="I710" s="155"/>
      <c r="J710" s="155"/>
      <c r="K710" s="157" t="s">
        <v>4357</v>
      </c>
      <c r="L710" s="156" t="s">
        <v>4358</v>
      </c>
      <c r="M710" s="156"/>
      <c r="N710" s="174"/>
      <c r="O710" s="156"/>
      <c r="P710" s="156"/>
      <c r="Q710" s="157"/>
      <c r="R710" s="156"/>
      <c r="S710" s="156"/>
      <c r="T710" s="156"/>
      <c r="U710" s="180"/>
    </row>
    <row r="711" spans="1:21" s="133" customFormat="1" x14ac:dyDescent="0.2">
      <c r="A711" s="263"/>
      <c r="B711" s="164"/>
      <c r="C711" s="217"/>
      <c r="D711" s="200"/>
      <c r="E711" s="155">
        <v>0.15</v>
      </c>
      <c r="F711" s="155">
        <v>1981</v>
      </c>
      <c r="G711" s="158" t="s">
        <v>4359</v>
      </c>
      <c r="H711" s="173"/>
      <c r="I711" s="173"/>
      <c r="J711" s="173"/>
      <c r="K711" s="157" t="s">
        <v>4360</v>
      </c>
      <c r="L711" s="156" t="s">
        <v>4361</v>
      </c>
      <c r="M711" s="156"/>
      <c r="N711" s="174"/>
      <c r="O711" s="156"/>
      <c r="P711" s="156"/>
      <c r="Q711" s="157"/>
      <c r="R711" s="156"/>
      <c r="S711" s="156"/>
      <c r="T711" s="156"/>
      <c r="U711" s="180"/>
    </row>
    <row r="712" spans="1:21" s="133" customFormat="1" ht="42.6" customHeight="1" x14ac:dyDescent="0.2">
      <c r="A712" s="169"/>
      <c r="B712" s="156">
        <v>180000362</v>
      </c>
      <c r="C712" s="197" t="s">
        <v>4362</v>
      </c>
      <c r="D712" s="291"/>
      <c r="E712" s="159">
        <v>0.53</v>
      </c>
      <c r="F712" s="159">
        <v>1978</v>
      </c>
      <c r="G712" s="197" t="s">
        <v>3570</v>
      </c>
      <c r="H712" s="159"/>
      <c r="I712" s="159"/>
      <c r="J712" s="155"/>
      <c r="K712" s="226" t="s">
        <v>4363</v>
      </c>
      <c r="L712" s="227" t="s">
        <v>454</v>
      </c>
      <c r="M712" s="156"/>
      <c r="N712" s="226" t="s">
        <v>1411</v>
      </c>
      <c r="O712" s="227"/>
      <c r="P712" s="227"/>
      <c r="Q712" s="228"/>
      <c r="R712" s="227"/>
      <c r="S712" s="227"/>
      <c r="T712" s="227"/>
      <c r="U712" s="331" t="s">
        <v>3021</v>
      </c>
    </row>
    <row r="713" spans="1:21" s="133" customFormat="1" x14ac:dyDescent="0.2">
      <c r="A713" s="263"/>
      <c r="B713" s="164"/>
      <c r="C713" s="217"/>
      <c r="D713" s="200"/>
      <c r="E713" s="166"/>
      <c r="F713" s="166"/>
      <c r="G713" s="217"/>
      <c r="H713" s="166"/>
      <c r="I713" s="166"/>
      <c r="J713" s="164"/>
      <c r="K713" s="157"/>
      <c r="L713" s="156"/>
      <c r="M713" s="156"/>
      <c r="N713" s="174"/>
      <c r="O713" s="156"/>
      <c r="P713" s="156"/>
      <c r="Q713" s="157"/>
      <c r="R713" s="156"/>
      <c r="S713" s="156"/>
      <c r="T713" s="156"/>
      <c r="U713" s="180"/>
    </row>
    <row r="714" spans="1:21" s="133" customFormat="1" ht="26.45" customHeight="1" x14ac:dyDescent="0.2">
      <c r="A714" s="263"/>
      <c r="B714" s="164"/>
      <c r="C714" s="1010" t="s">
        <v>4364</v>
      </c>
      <c r="D714" s="1011"/>
      <c r="E714" s="499"/>
      <c r="F714" s="499"/>
      <c r="G714" s="220" t="s">
        <v>4365</v>
      </c>
      <c r="H714" s="166"/>
      <c r="I714" s="166"/>
      <c r="J714" s="164"/>
      <c r="K714" s="226" t="s">
        <v>4366</v>
      </c>
      <c r="L714" s="227" t="s">
        <v>404</v>
      </c>
      <c r="M714" s="156"/>
      <c r="N714" s="174"/>
      <c r="O714" s="156"/>
      <c r="P714" s="156"/>
      <c r="Q714" s="157"/>
      <c r="R714" s="156"/>
      <c r="S714" s="156"/>
      <c r="T714" s="156"/>
      <c r="U714" s="331" t="s">
        <v>3021</v>
      </c>
    </row>
    <row r="715" spans="1:21" s="130" customFormat="1" ht="41.45" customHeight="1" x14ac:dyDescent="0.2">
      <c r="A715" s="162"/>
      <c r="B715" s="227"/>
      <c r="C715" s="228" t="s">
        <v>4367</v>
      </c>
      <c r="D715" s="228"/>
      <c r="E715" s="227"/>
      <c r="F715" s="227">
        <v>2001</v>
      </c>
      <c r="G715" s="228" t="s">
        <v>4368</v>
      </c>
      <c r="H715" s="227"/>
      <c r="I715" s="227"/>
      <c r="J715" s="227"/>
      <c r="K715" s="226" t="s">
        <v>4369</v>
      </c>
      <c r="L715" s="227">
        <v>250</v>
      </c>
      <c r="M715" s="227"/>
      <c r="N715" s="226" t="s">
        <v>1411</v>
      </c>
      <c r="O715" s="227"/>
      <c r="P715" s="227"/>
      <c r="Q715" s="228"/>
      <c r="R715" s="960"/>
      <c r="S715" s="982"/>
      <c r="T715" s="983"/>
      <c r="U715" s="331" t="s">
        <v>3021</v>
      </c>
    </row>
    <row r="716" spans="1:21" s="133" customFormat="1" ht="29.45" customHeight="1" x14ac:dyDescent="0.2">
      <c r="A716" s="564">
        <v>72</v>
      </c>
      <c r="B716" s="156">
        <v>180000362</v>
      </c>
      <c r="C716" s="197" t="s">
        <v>4370</v>
      </c>
      <c r="D716" s="291"/>
      <c r="E716" s="159">
        <v>0.3</v>
      </c>
      <c r="F716" s="159">
        <v>1981</v>
      </c>
      <c r="G716" s="197" t="s">
        <v>3570</v>
      </c>
      <c r="H716" s="159"/>
      <c r="I716" s="159"/>
      <c r="J716" s="159"/>
      <c r="K716" s="197" t="s">
        <v>395</v>
      </c>
      <c r="L716" s="155">
        <v>160</v>
      </c>
      <c r="M716" s="155">
        <v>180000373</v>
      </c>
      <c r="N716" s="174" t="s">
        <v>4371</v>
      </c>
      <c r="O716" s="156">
        <v>7.4999999999999997E-2</v>
      </c>
      <c r="P716" s="156">
        <v>1978</v>
      </c>
      <c r="Q716" s="157" t="s">
        <v>4372</v>
      </c>
      <c r="R716" s="156"/>
      <c r="S716" s="156"/>
      <c r="T716" s="156"/>
      <c r="U716" s="180"/>
    </row>
    <row r="717" spans="1:21" s="133" customFormat="1" ht="18.75" customHeight="1" x14ac:dyDescent="0.2">
      <c r="A717" s="284"/>
      <c r="B717" s="179"/>
      <c r="C717" s="182"/>
      <c r="D717" s="187"/>
      <c r="E717" s="179"/>
      <c r="F717" s="179"/>
      <c r="G717" s="182"/>
      <c r="H717" s="179"/>
      <c r="I717" s="179"/>
      <c r="J717" s="179"/>
      <c r="K717" s="182" t="s">
        <v>3573</v>
      </c>
      <c r="L717" s="173"/>
      <c r="M717" s="304"/>
      <c r="N717" s="174" t="s">
        <v>4373</v>
      </c>
      <c r="O717" s="156">
        <v>0.08</v>
      </c>
      <c r="P717" s="156">
        <v>1981</v>
      </c>
      <c r="Q717" s="157" t="s">
        <v>4374</v>
      </c>
      <c r="R717" s="156"/>
      <c r="S717" s="156"/>
      <c r="T717" s="156"/>
      <c r="U717" s="180"/>
    </row>
    <row r="718" spans="1:21" s="133" customFormat="1" ht="17.100000000000001" customHeight="1" x14ac:dyDescent="0.2">
      <c r="A718" s="284"/>
      <c r="B718" s="179"/>
      <c r="C718" s="182"/>
      <c r="D718" s="187"/>
      <c r="E718" s="179"/>
      <c r="F718" s="179"/>
      <c r="G718" s="182"/>
      <c r="H718" s="179"/>
      <c r="I718" s="179"/>
      <c r="J718" s="179"/>
      <c r="K718" s="182"/>
      <c r="L718" s="173"/>
      <c r="M718" s="304"/>
      <c r="N718" s="174" t="s">
        <v>4375</v>
      </c>
      <c r="O718" s="156">
        <v>2.5000000000000001E-2</v>
      </c>
      <c r="P718" s="156">
        <v>1982</v>
      </c>
      <c r="Q718" s="157" t="s">
        <v>3420</v>
      </c>
      <c r="R718" s="156"/>
      <c r="S718" s="156"/>
      <c r="T718" s="156"/>
      <c r="U718" s="180"/>
    </row>
    <row r="719" spans="1:21" s="133" customFormat="1" ht="17.649999999999999" customHeight="1" x14ac:dyDescent="0.2">
      <c r="A719" s="284"/>
      <c r="B719" s="179"/>
      <c r="C719" s="182"/>
      <c r="D719" s="187"/>
      <c r="E719" s="179"/>
      <c r="F719" s="179"/>
      <c r="G719" s="182"/>
      <c r="H719" s="179"/>
      <c r="I719" s="179"/>
      <c r="J719" s="179"/>
      <c r="K719" s="182"/>
      <c r="L719" s="173"/>
      <c r="M719" s="304"/>
      <c r="N719" s="174" t="s">
        <v>4376</v>
      </c>
      <c r="O719" s="156">
        <v>0.12</v>
      </c>
      <c r="P719" s="156">
        <v>1979</v>
      </c>
      <c r="Q719" s="157" t="s">
        <v>4377</v>
      </c>
      <c r="R719" s="156"/>
      <c r="S719" s="156"/>
      <c r="T719" s="156"/>
      <c r="U719" s="180"/>
    </row>
    <row r="720" spans="1:21" s="133" customFormat="1" ht="17.649999999999999" customHeight="1" x14ac:dyDescent="0.2">
      <c r="A720" s="284"/>
      <c r="B720" s="179"/>
      <c r="C720" s="182"/>
      <c r="D720" s="187"/>
      <c r="E720" s="179"/>
      <c r="F720" s="179"/>
      <c r="G720" s="182"/>
      <c r="H720" s="179"/>
      <c r="I720" s="179"/>
      <c r="J720" s="179"/>
      <c r="K720" s="182"/>
      <c r="L720" s="173"/>
      <c r="M720" s="304"/>
      <c r="N720" s="174" t="s">
        <v>4378</v>
      </c>
      <c r="O720" s="156">
        <v>0.3</v>
      </c>
      <c r="P720" s="156">
        <v>1979</v>
      </c>
      <c r="Q720" s="157" t="s">
        <v>4379</v>
      </c>
      <c r="R720" s="156"/>
      <c r="S720" s="156"/>
      <c r="T720" s="156"/>
      <c r="U720" s="180"/>
    </row>
    <row r="721" spans="1:21" s="133" customFormat="1" ht="25.5" x14ac:dyDescent="0.2">
      <c r="A721" s="284"/>
      <c r="B721" s="179"/>
      <c r="C721" s="182"/>
      <c r="D721" s="187"/>
      <c r="E721" s="179"/>
      <c r="F721" s="179"/>
      <c r="G721" s="182"/>
      <c r="H721" s="179"/>
      <c r="I721" s="179"/>
      <c r="J721" s="179"/>
      <c r="K721" s="182"/>
      <c r="L721" s="173"/>
      <c r="M721" s="304"/>
      <c r="N721" s="174" t="s">
        <v>4380</v>
      </c>
      <c r="O721" s="156">
        <v>0.1</v>
      </c>
      <c r="P721" s="156">
        <v>1978</v>
      </c>
      <c r="Q721" s="157" t="s">
        <v>4372</v>
      </c>
      <c r="R721" s="156"/>
      <c r="S721" s="156"/>
      <c r="T721" s="156"/>
      <c r="U721" s="180"/>
    </row>
    <row r="722" spans="1:21" s="133" customFormat="1" x14ac:dyDescent="0.2">
      <c r="A722" s="284"/>
      <c r="B722" s="179"/>
      <c r="C722" s="182"/>
      <c r="D722" s="187"/>
      <c r="E722" s="179"/>
      <c r="F722" s="179"/>
      <c r="G722" s="182"/>
      <c r="H722" s="179"/>
      <c r="I722" s="179"/>
      <c r="J722" s="179"/>
      <c r="K722" s="182"/>
      <c r="L722" s="173"/>
      <c r="M722" s="163"/>
      <c r="N722" s="174" t="s">
        <v>4381</v>
      </c>
      <c r="O722" s="156">
        <v>0.115</v>
      </c>
      <c r="P722" s="156">
        <v>1982</v>
      </c>
      <c r="Q722" s="157" t="s">
        <v>3420</v>
      </c>
      <c r="R722" s="156"/>
      <c r="S722" s="156"/>
      <c r="T722" s="156"/>
      <c r="U722" s="180"/>
    </row>
    <row r="723" spans="1:21" s="133" customFormat="1" ht="19.899999999999999" customHeight="1" x14ac:dyDescent="0.2">
      <c r="A723" s="169">
        <v>73</v>
      </c>
      <c r="B723" s="156">
        <v>180000362</v>
      </c>
      <c r="C723" s="197" t="s">
        <v>4382</v>
      </c>
      <c r="D723" s="198"/>
      <c r="E723" s="155">
        <v>0.19</v>
      </c>
      <c r="F723" s="155">
        <v>1980</v>
      </c>
      <c r="G723" s="158" t="s">
        <v>3570</v>
      </c>
      <c r="H723" s="155"/>
      <c r="I723" s="155"/>
      <c r="J723" s="155"/>
      <c r="K723" s="158" t="s">
        <v>4383</v>
      </c>
      <c r="L723" s="155">
        <v>160</v>
      </c>
      <c r="M723" s="155">
        <v>180000370</v>
      </c>
      <c r="N723" s="174" t="s">
        <v>4384</v>
      </c>
      <c r="O723" s="156">
        <v>0.114</v>
      </c>
      <c r="P723" s="156">
        <v>1969</v>
      </c>
      <c r="Q723" s="157" t="s">
        <v>4385</v>
      </c>
      <c r="R723" s="156"/>
      <c r="S723" s="156"/>
      <c r="T723" s="156"/>
      <c r="U723" s="180"/>
    </row>
    <row r="724" spans="1:21" s="133" customFormat="1" x14ac:dyDescent="0.2">
      <c r="A724" s="181"/>
      <c r="B724" s="173"/>
      <c r="C724" s="182"/>
      <c r="D724" s="183"/>
      <c r="E724" s="173"/>
      <c r="F724" s="173"/>
      <c r="G724" s="176"/>
      <c r="H724" s="173"/>
      <c r="I724" s="173"/>
      <c r="J724" s="173"/>
      <c r="K724" s="176" t="s">
        <v>4386</v>
      </c>
      <c r="L724" s="173"/>
      <c r="M724" s="304"/>
      <c r="N724" s="174" t="s">
        <v>4387</v>
      </c>
      <c r="O724" s="156">
        <v>0.05</v>
      </c>
      <c r="P724" s="156">
        <v>1970</v>
      </c>
      <c r="Q724" s="157" t="s">
        <v>4388</v>
      </c>
      <c r="R724" s="156"/>
      <c r="S724" s="156"/>
      <c r="T724" s="156"/>
      <c r="U724" s="180"/>
    </row>
    <row r="725" spans="1:21" s="133" customFormat="1" x14ac:dyDescent="0.2">
      <c r="A725" s="181"/>
      <c r="B725" s="156">
        <v>180000362</v>
      </c>
      <c r="C725" s="182" t="s">
        <v>4389</v>
      </c>
      <c r="D725" s="183"/>
      <c r="E725" s="173">
        <v>0.42</v>
      </c>
      <c r="F725" s="173">
        <v>1965</v>
      </c>
      <c r="G725" s="176" t="s">
        <v>3852</v>
      </c>
      <c r="H725" s="173"/>
      <c r="I725" s="173"/>
      <c r="J725" s="173"/>
      <c r="K725" s="176"/>
      <c r="L725" s="173"/>
      <c r="M725" s="304"/>
      <c r="N725" s="174" t="s">
        <v>4390</v>
      </c>
      <c r="O725" s="156">
        <v>0.06</v>
      </c>
      <c r="P725" s="156">
        <v>1979</v>
      </c>
      <c r="Q725" s="157" t="s">
        <v>394</v>
      </c>
      <c r="R725" s="156"/>
      <c r="S725" s="156"/>
      <c r="T725" s="156"/>
      <c r="U725" s="180"/>
    </row>
    <row r="726" spans="1:21" s="133" customFormat="1" x14ac:dyDescent="0.2">
      <c r="A726" s="181"/>
      <c r="B726" s="173"/>
      <c r="C726" s="182"/>
      <c r="D726" s="183"/>
      <c r="E726" s="173"/>
      <c r="F726" s="173"/>
      <c r="G726" s="176"/>
      <c r="H726" s="173"/>
      <c r="I726" s="173"/>
      <c r="J726" s="173"/>
      <c r="K726" s="176"/>
      <c r="L726" s="173"/>
      <c r="M726" s="304"/>
      <c r="N726" s="174" t="s">
        <v>4391</v>
      </c>
      <c r="O726" s="156">
        <v>0.14000000000000001</v>
      </c>
      <c r="P726" s="156">
        <v>1979</v>
      </c>
      <c r="Q726" s="157" t="s">
        <v>4392</v>
      </c>
      <c r="R726" s="156"/>
      <c r="S726" s="156"/>
      <c r="T726" s="156"/>
      <c r="U726" s="180"/>
    </row>
    <row r="727" spans="1:21" s="133" customFormat="1" ht="25.5" x14ac:dyDescent="0.2">
      <c r="A727" s="181"/>
      <c r="B727" s="173"/>
      <c r="C727" s="182"/>
      <c r="D727" s="183"/>
      <c r="E727" s="173"/>
      <c r="F727" s="173"/>
      <c r="G727" s="176"/>
      <c r="H727" s="173"/>
      <c r="I727" s="173"/>
      <c r="J727" s="173"/>
      <c r="K727" s="176"/>
      <c r="L727" s="173"/>
      <c r="M727" s="163"/>
      <c r="N727" s="174" t="s">
        <v>4393</v>
      </c>
      <c r="O727" s="156">
        <v>0.09</v>
      </c>
      <c r="P727" s="156">
        <v>1979</v>
      </c>
      <c r="Q727" s="157" t="s">
        <v>291</v>
      </c>
      <c r="R727" s="156"/>
      <c r="S727" s="156"/>
      <c r="T727" s="156"/>
      <c r="U727" s="180"/>
    </row>
    <row r="728" spans="1:21" s="133" customFormat="1" ht="19.149999999999999" customHeight="1" x14ac:dyDescent="0.2">
      <c r="A728" s="162">
        <v>74</v>
      </c>
      <c r="B728" s="156">
        <v>180000362</v>
      </c>
      <c r="C728" s="196" t="s">
        <v>4394</v>
      </c>
      <c r="D728" s="281"/>
      <c r="E728" s="156">
        <v>0.31</v>
      </c>
      <c r="F728" s="156">
        <v>1965</v>
      </c>
      <c r="G728" s="157" t="s">
        <v>3852</v>
      </c>
      <c r="H728" s="155"/>
      <c r="I728" s="155"/>
      <c r="J728" s="155"/>
      <c r="K728" s="158" t="s">
        <v>4395</v>
      </c>
      <c r="L728" s="155">
        <v>250</v>
      </c>
      <c r="M728" s="155">
        <v>180000371</v>
      </c>
      <c r="N728" s="174" t="s">
        <v>4396</v>
      </c>
      <c r="O728" s="156">
        <v>0.03</v>
      </c>
      <c r="P728" s="156">
        <v>1966</v>
      </c>
      <c r="Q728" s="157" t="s">
        <v>3557</v>
      </c>
      <c r="R728" s="156"/>
      <c r="S728" s="156"/>
      <c r="T728" s="156"/>
      <c r="U728" s="180"/>
    </row>
    <row r="729" spans="1:21" s="133" customFormat="1" x14ac:dyDescent="0.2">
      <c r="A729" s="181"/>
      <c r="B729" s="173"/>
      <c r="C729" s="182"/>
      <c r="D729" s="183"/>
      <c r="E729" s="173"/>
      <c r="F729" s="173"/>
      <c r="G729" s="176"/>
      <c r="H729" s="173"/>
      <c r="I729" s="173"/>
      <c r="J729" s="173"/>
      <c r="K729" s="176" t="s">
        <v>4386</v>
      </c>
      <c r="L729" s="173"/>
      <c r="M729" s="304"/>
      <c r="N729" s="174" t="s">
        <v>4397</v>
      </c>
      <c r="O729" s="156">
        <v>9.5000000000000001E-2</v>
      </c>
      <c r="P729" s="156">
        <v>1966</v>
      </c>
      <c r="Q729" s="157" t="s">
        <v>481</v>
      </c>
      <c r="R729" s="156"/>
      <c r="S729" s="156"/>
      <c r="T729" s="156"/>
      <c r="U729" s="180"/>
    </row>
    <row r="730" spans="1:21" s="133" customFormat="1" x14ac:dyDescent="0.2">
      <c r="A730" s="181"/>
      <c r="B730" s="156">
        <v>180000362</v>
      </c>
      <c r="C730" s="196" t="s">
        <v>4398</v>
      </c>
      <c r="D730" s="281"/>
      <c r="E730" s="156">
        <v>0.42599999999999999</v>
      </c>
      <c r="F730" s="156">
        <v>2003</v>
      </c>
      <c r="G730" s="157" t="s">
        <v>4399</v>
      </c>
      <c r="H730" s="156" t="s">
        <v>4400</v>
      </c>
      <c r="I730" s="173"/>
      <c r="J730" s="173"/>
      <c r="K730" s="176"/>
      <c r="L730" s="173"/>
      <c r="M730" s="304"/>
      <c r="N730" s="174" t="s">
        <v>4401</v>
      </c>
      <c r="O730" s="156">
        <v>3.5000000000000003E-2</v>
      </c>
      <c r="P730" s="156">
        <v>1968</v>
      </c>
      <c r="Q730" s="157" t="s">
        <v>4201</v>
      </c>
      <c r="R730" s="156"/>
      <c r="S730" s="156"/>
      <c r="T730" s="156"/>
      <c r="U730" s="180"/>
    </row>
    <row r="731" spans="1:21" s="133" customFormat="1" ht="25.5" x14ac:dyDescent="0.2">
      <c r="A731" s="181"/>
      <c r="B731" s="173"/>
      <c r="C731" s="182"/>
      <c r="D731" s="183"/>
      <c r="E731" s="173"/>
      <c r="F731" s="173"/>
      <c r="G731" s="176"/>
      <c r="H731" s="173"/>
      <c r="I731" s="173"/>
      <c r="J731" s="173"/>
      <c r="K731" s="176"/>
      <c r="L731" s="173"/>
      <c r="M731" s="304"/>
      <c r="N731" s="174" t="s">
        <v>4402</v>
      </c>
      <c r="O731" s="156">
        <v>0.04</v>
      </c>
      <c r="P731" s="156">
        <v>1971</v>
      </c>
      <c r="Q731" s="157" t="s">
        <v>44</v>
      </c>
      <c r="R731" s="156"/>
      <c r="S731" s="156"/>
      <c r="T731" s="156"/>
      <c r="U731" s="180"/>
    </row>
    <row r="732" spans="1:21" s="133" customFormat="1" x14ac:dyDescent="0.2">
      <c r="A732" s="181"/>
      <c r="B732" s="173"/>
      <c r="C732" s="182"/>
      <c r="D732" s="183"/>
      <c r="E732" s="173"/>
      <c r="F732" s="173"/>
      <c r="G732" s="176"/>
      <c r="H732" s="173"/>
      <c r="I732" s="173"/>
      <c r="J732" s="173"/>
      <c r="K732" s="176"/>
      <c r="L732" s="173"/>
      <c r="M732" s="304"/>
      <c r="N732" s="174" t="s">
        <v>4403</v>
      </c>
      <c r="O732" s="156">
        <v>0.09</v>
      </c>
      <c r="P732" s="156">
        <v>1968</v>
      </c>
      <c r="Q732" s="157" t="s">
        <v>247</v>
      </c>
      <c r="R732" s="156"/>
      <c r="S732" s="156"/>
      <c r="T732" s="156"/>
      <c r="U732" s="180"/>
    </row>
    <row r="733" spans="1:21" s="133" customFormat="1" ht="30.95" customHeight="1" x14ac:dyDescent="0.2">
      <c r="A733" s="181"/>
      <c r="B733" s="173"/>
      <c r="C733" s="182"/>
      <c r="D733" s="183"/>
      <c r="E733" s="173"/>
      <c r="F733" s="173"/>
      <c r="G733" s="176"/>
      <c r="H733" s="173"/>
      <c r="I733" s="173"/>
      <c r="J733" s="173"/>
      <c r="K733" s="176"/>
      <c r="L733" s="173"/>
      <c r="M733" s="304"/>
      <c r="N733" s="174" t="s">
        <v>4404</v>
      </c>
      <c r="O733" s="156">
        <v>0.03</v>
      </c>
      <c r="P733" s="156">
        <v>1968</v>
      </c>
      <c r="Q733" s="157" t="s">
        <v>4405</v>
      </c>
      <c r="R733" s="156"/>
      <c r="S733" s="156"/>
      <c r="T733" s="156"/>
      <c r="U733" s="180"/>
    </row>
    <row r="734" spans="1:21" s="133" customFormat="1" ht="25.5" x14ac:dyDescent="0.2">
      <c r="A734" s="181"/>
      <c r="B734" s="173"/>
      <c r="C734" s="182"/>
      <c r="D734" s="183"/>
      <c r="E734" s="173"/>
      <c r="F734" s="173"/>
      <c r="G734" s="176"/>
      <c r="H734" s="173"/>
      <c r="I734" s="173"/>
      <c r="J734" s="173"/>
      <c r="K734" s="176"/>
      <c r="L734" s="173"/>
      <c r="M734" s="304"/>
      <c r="N734" s="174" t="s">
        <v>4406</v>
      </c>
      <c r="O734" s="156">
        <v>0.11</v>
      </c>
      <c r="P734" s="156">
        <v>1968</v>
      </c>
      <c r="Q734" s="157" t="s">
        <v>247</v>
      </c>
      <c r="R734" s="156"/>
      <c r="S734" s="156"/>
      <c r="T734" s="156"/>
      <c r="U734" s="180"/>
    </row>
    <row r="735" spans="1:21" s="133" customFormat="1" ht="25.5" x14ac:dyDescent="0.2">
      <c r="A735" s="181"/>
      <c r="B735" s="173"/>
      <c r="C735" s="182"/>
      <c r="D735" s="183"/>
      <c r="E735" s="173"/>
      <c r="F735" s="173"/>
      <c r="G735" s="176"/>
      <c r="H735" s="173"/>
      <c r="I735" s="173"/>
      <c r="J735" s="173"/>
      <c r="K735" s="176"/>
      <c r="L735" s="173"/>
      <c r="M735" s="304"/>
      <c r="N735" s="174" t="s">
        <v>4407</v>
      </c>
      <c r="O735" s="156">
        <v>0.08</v>
      </c>
      <c r="P735" s="156">
        <v>1968</v>
      </c>
      <c r="Q735" s="157" t="s">
        <v>251</v>
      </c>
      <c r="R735" s="156"/>
      <c r="S735" s="156"/>
      <c r="T735" s="156"/>
      <c r="U735" s="180"/>
    </row>
    <row r="736" spans="1:21" x14ac:dyDescent="0.2">
      <c r="A736" s="299"/>
      <c r="B736" s="645"/>
      <c r="C736" s="646"/>
      <c r="D736" s="647"/>
      <c r="E736" s="645"/>
      <c r="F736" s="645"/>
      <c r="G736" s="650"/>
      <c r="H736" s="645"/>
      <c r="I736" s="645"/>
      <c r="J736" s="645"/>
      <c r="K736" s="650"/>
      <c r="L736" s="645"/>
      <c r="M736" s="304"/>
      <c r="N736" s="939" t="s">
        <v>4408</v>
      </c>
      <c r="O736" s="156">
        <v>0.09</v>
      </c>
      <c r="P736" s="156">
        <v>1968</v>
      </c>
      <c r="Q736" s="157" t="s">
        <v>3455</v>
      </c>
      <c r="R736" s="156"/>
      <c r="S736" s="156"/>
      <c r="T736" s="156"/>
      <c r="U736" s="180"/>
    </row>
    <row r="737" spans="1:21" x14ac:dyDescent="0.2">
      <c r="A737" s="299"/>
      <c r="B737" s="645"/>
      <c r="C737" s="646"/>
      <c r="D737" s="647"/>
      <c r="E737" s="645"/>
      <c r="F737" s="645"/>
      <c r="G737" s="650"/>
      <c r="H737" s="645"/>
      <c r="I737" s="645"/>
      <c r="J737" s="645"/>
      <c r="K737" s="650"/>
      <c r="L737" s="645"/>
      <c r="M737" s="304"/>
      <c r="N737" s="939"/>
      <c r="O737" s="156">
        <v>0.105</v>
      </c>
      <c r="P737" s="156">
        <v>1968</v>
      </c>
      <c r="Q737" s="157" t="s">
        <v>4409</v>
      </c>
      <c r="R737" s="156"/>
      <c r="S737" s="156"/>
      <c r="T737" s="156"/>
      <c r="U737" s="180"/>
    </row>
    <row r="738" spans="1:21" ht="25.5" x14ac:dyDescent="0.2">
      <c r="A738" s="299"/>
      <c r="B738" s="645"/>
      <c r="C738" s="646"/>
      <c r="D738" s="647"/>
      <c r="E738" s="645"/>
      <c r="F738" s="645"/>
      <c r="G738" s="650"/>
      <c r="H738" s="645"/>
      <c r="I738" s="645"/>
      <c r="J738" s="645"/>
      <c r="K738" s="650"/>
      <c r="L738" s="645"/>
      <c r="M738" s="304"/>
      <c r="N738" s="174" t="s">
        <v>4410</v>
      </c>
      <c r="O738" s="156">
        <v>0.15</v>
      </c>
      <c r="P738" s="156">
        <v>1968</v>
      </c>
      <c r="Q738" s="157" t="s">
        <v>247</v>
      </c>
      <c r="R738" s="156"/>
      <c r="S738" s="156"/>
      <c r="T738" s="156"/>
      <c r="U738" s="180"/>
    </row>
    <row r="739" spans="1:21" x14ac:dyDescent="0.2">
      <c r="A739" s="299"/>
      <c r="B739" s="645"/>
      <c r="C739" s="646"/>
      <c r="D739" s="647"/>
      <c r="E739" s="645"/>
      <c r="F739" s="645"/>
      <c r="G739" s="650"/>
      <c r="H739" s="645"/>
      <c r="I739" s="645"/>
      <c r="J739" s="645"/>
      <c r="K739" s="650"/>
      <c r="L739" s="645"/>
      <c r="M739" s="304"/>
      <c r="N739" s="174" t="s">
        <v>4411</v>
      </c>
      <c r="O739" s="156">
        <v>0.1</v>
      </c>
      <c r="P739" s="156">
        <v>1968</v>
      </c>
      <c r="Q739" s="157" t="s">
        <v>251</v>
      </c>
      <c r="R739" s="156"/>
      <c r="S739" s="156"/>
      <c r="T739" s="156"/>
      <c r="U739" s="180"/>
    </row>
    <row r="740" spans="1:21" x14ac:dyDescent="0.2">
      <c r="A740" s="299"/>
      <c r="B740" s="645"/>
      <c r="C740" s="646"/>
      <c r="D740" s="647"/>
      <c r="E740" s="645"/>
      <c r="F740" s="645"/>
      <c r="G740" s="650"/>
      <c r="H740" s="645"/>
      <c r="I740" s="645"/>
      <c r="J740" s="645"/>
      <c r="K740" s="650"/>
      <c r="L740" s="645"/>
      <c r="M740" s="304"/>
      <c r="N740" s="174" t="s">
        <v>4412</v>
      </c>
      <c r="O740" s="156">
        <v>0.05</v>
      </c>
      <c r="P740" s="156">
        <v>1968</v>
      </c>
      <c r="Q740" s="157" t="s">
        <v>318</v>
      </c>
      <c r="R740" s="156"/>
      <c r="S740" s="156"/>
      <c r="T740" s="156"/>
      <c r="U740" s="180"/>
    </row>
    <row r="741" spans="1:21" ht="25.5" x14ac:dyDescent="0.2">
      <c r="A741" s="299"/>
      <c r="B741" s="645"/>
      <c r="C741" s="646"/>
      <c r="D741" s="647"/>
      <c r="E741" s="645"/>
      <c r="F741" s="645"/>
      <c r="G741" s="650"/>
      <c r="H741" s="645"/>
      <c r="I741" s="645"/>
      <c r="J741" s="645"/>
      <c r="K741" s="650"/>
      <c r="L741" s="645"/>
      <c r="M741" s="304"/>
      <c r="N741" s="174" t="s">
        <v>4413</v>
      </c>
      <c r="O741" s="156">
        <v>0.05</v>
      </c>
      <c r="P741" s="156">
        <v>1968</v>
      </c>
      <c r="Q741" s="157" t="s">
        <v>318</v>
      </c>
      <c r="R741" s="156"/>
      <c r="S741" s="156"/>
      <c r="T741" s="156"/>
      <c r="U741" s="180"/>
    </row>
    <row r="742" spans="1:21" ht="25.5" x14ac:dyDescent="0.2">
      <c r="A742" s="299"/>
      <c r="B742" s="645"/>
      <c r="C742" s="646"/>
      <c r="D742" s="647"/>
      <c r="E742" s="645"/>
      <c r="F742" s="645"/>
      <c r="G742" s="650"/>
      <c r="H742" s="645"/>
      <c r="I742" s="645"/>
      <c r="J742" s="645"/>
      <c r="K742" s="650"/>
      <c r="L742" s="645"/>
      <c r="M742" s="163"/>
      <c r="N742" s="174" t="s">
        <v>4414</v>
      </c>
      <c r="O742" s="156">
        <v>0.06</v>
      </c>
      <c r="P742" s="156">
        <v>1968</v>
      </c>
      <c r="Q742" s="157" t="s">
        <v>318</v>
      </c>
      <c r="R742" s="156"/>
      <c r="S742" s="156"/>
      <c r="T742" s="156"/>
      <c r="U742" s="180"/>
    </row>
    <row r="743" spans="1:21" s="133" customFormat="1" ht="23.45" customHeight="1" x14ac:dyDescent="0.2">
      <c r="A743" s="169">
        <v>75</v>
      </c>
      <c r="B743" s="156">
        <v>180000362</v>
      </c>
      <c r="C743" s="196" t="s">
        <v>4415</v>
      </c>
      <c r="D743" s="281"/>
      <c r="E743" s="156">
        <v>0.23</v>
      </c>
      <c r="F743" s="156">
        <v>1975</v>
      </c>
      <c r="G743" s="157" t="s">
        <v>4416</v>
      </c>
      <c r="H743" s="155"/>
      <c r="I743" s="155"/>
      <c r="J743" s="155"/>
      <c r="K743" s="158" t="s">
        <v>4417</v>
      </c>
      <c r="L743" s="155">
        <v>400</v>
      </c>
      <c r="M743" s="155">
        <v>180000387</v>
      </c>
      <c r="N743" s="174" t="s">
        <v>4418</v>
      </c>
      <c r="O743" s="156">
        <v>0.08</v>
      </c>
      <c r="P743" s="156">
        <v>1979</v>
      </c>
      <c r="Q743" s="157" t="s">
        <v>3455</v>
      </c>
      <c r="R743" s="156"/>
      <c r="S743" s="156"/>
      <c r="T743" s="156"/>
      <c r="U743" s="180"/>
    </row>
    <row r="744" spans="1:21" s="133" customFormat="1" x14ac:dyDescent="0.2">
      <c r="A744" s="181"/>
      <c r="B744" s="173"/>
      <c r="C744" s="182"/>
      <c r="D744" s="183"/>
      <c r="E744" s="173"/>
      <c r="F744" s="173"/>
      <c r="G744" s="176"/>
      <c r="H744" s="173"/>
      <c r="I744" s="173"/>
      <c r="J744" s="173"/>
      <c r="K744" s="176" t="s">
        <v>4419</v>
      </c>
      <c r="L744" s="173"/>
      <c r="M744" s="304"/>
      <c r="N744" s="174" t="s">
        <v>4420</v>
      </c>
      <c r="O744" s="156">
        <v>0.08</v>
      </c>
      <c r="P744" s="156">
        <v>1979</v>
      </c>
      <c r="Q744" s="157" t="s">
        <v>392</v>
      </c>
      <c r="R744" s="156"/>
      <c r="S744" s="156"/>
      <c r="T744" s="156"/>
      <c r="U744" s="180"/>
    </row>
    <row r="745" spans="1:21" s="133" customFormat="1" x14ac:dyDescent="0.2">
      <c r="A745" s="181"/>
      <c r="B745" s="173"/>
      <c r="C745" s="182"/>
      <c r="D745" s="183"/>
      <c r="E745" s="173"/>
      <c r="F745" s="173"/>
      <c r="G745" s="176"/>
      <c r="H745" s="173"/>
      <c r="I745" s="173"/>
      <c r="J745" s="173"/>
      <c r="K745" s="176"/>
      <c r="L745" s="173"/>
      <c r="M745" s="304"/>
      <c r="N745" s="174" t="s">
        <v>4420</v>
      </c>
      <c r="O745" s="156">
        <v>0.08</v>
      </c>
      <c r="P745" s="156">
        <v>1979</v>
      </c>
      <c r="Q745" s="157" t="s">
        <v>392</v>
      </c>
      <c r="R745" s="156"/>
      <c r="S745" s="156"/>
      <c r="T745" s="156"/>
      <c r="U745" s="180"/>
    </row>
    <row r="746" spans="1:21" s="133" customFormat="1" x14ac:dyDescent="0.2">
      <c r="A746" s="181"/>
      <c r="B746" s="173"/>
      <c r="C746" s="182"/>
      <c r="D746" s="183"/>
      <c r="E746" s="173"/>
      <c r="F746" s="173"/>
      <c r="G746" s="176"/>
      <c r="H746" s="173"/>
      <c r="I746" s="173"/>
      <c r="J746" s="173"/>
      <c r="K746" s="176"/>
      <c r="L746" s="179"/>
      <c r="M746" s="304"/>
      <c r="N746" s="286" t="s">
        <v>4421</v>
      </c>
      <c r="O746" s="156">
        <v>0.03</v>
      </c>
      <c r="P746" s="156">
        <v>1981</v>
      </c>
      <c r="Q746" s="157" t="s">
        <v>221</v>
      </c>
      <c r="R746" s="156"/>
      <c r="S746" s="156"/>
      <c r="T746" s="156"/>
      <c r="U746" s="180"/>
    </row>
    <row r="747" spans="1:21" s="133" customFormat="1" ht="25.5" x14ac:dyDescent="0.2">
      <c r="A747" s="181"/>
      <c r="B747" s="173"/>
      <c r="C747" s="182"/>
      <c r="D747" s="183"/>
      <c r="E747" s="173"/>
      <c r="F747" s="173"/>
      <c r="G747" s="176"/>
      <c r="H747" s="173"/>
      <c r="I747" s="173"/>
      <c r="J747" s="173"/>
      <c r="K747" s="176"/>
      <c r="L747" s="179"/>
      <c r="M747" s="163"/>
      <c r="N747" s="286" t="s">
        <v>4422</v>
      </c>
      <c r="O747" s="156">
        <v>0.11</v>
      </c>
      <c r="P747" s="156">
        <v>1981</v>
      </c>
      <c r="Q747" s="157" t="s">
        <v>221</v>
      </c>
      <c r="R747" s="156"/>
      <c r="S747" s="156"/>
      <c r="T747" s="156"/>
      <c r="U747" s="180"/>
    </row>
    <row r="748" spans="1:21" s="133" customFormat="1" x14ac:dyDescent="0.2">
      <c r="A748" s="181"/>
      <c r="B748" s="173"/>
      <c r="C748" s="182"/>
      <c r="D748" s="183"/>
      <c r="E748" s="173"/>
      <c r="F748" s="173"/>
      <c r="G748" s="176"/>
      <c r="H748" s="173"/>
      <c r="I748" s="173"/>
      <c r="J748" s="173"/>
      <c r="K748" s="176"/>
      <c r="L748" s="173"/>
      <c r="M748" s="164" t="s">
        <v>103</v>
      </c>
      <c r="N748" s="174" t="s">
        <v>4423</v>
      </c>
      <c r="O748" s="156"/>
      <c r="P748" s="156"/>
      <c r="Q748" s="157" t="s">
        <v>4424</v>
      </c>
      <c r="R748" s="156"/>
      <c r="S748" s="156"/>
      <c r="T748" s="156"/>
      <c r="U748" s="180"/>
    </row>
    <row r="749" spans="1:21" s="133" customFormat="1" x14ac:dyDescent="0.2">
      <c r="A749" s="181"/>
      <c r="B749" s="173"/>
      <c r="C749" s="182"/>
      <c r="D749" s="183"/>
      <c r="E749" s="173"/>
      <c r="F749" s="173"/>
      <c r="G749" s="176"/>
      <c r="H749" s="173"/>
      <c r="I749" s="173"/>
      <c r="J749" s="173"/>
      <c r="K749" s="176"/>
      <c r="L749" s="173"/>
      <c r="M749" s="156" t="s">
        <v>103</v>
      </c>
      <c r="N749" s="174" t="s">
        <v>4425</v>
      </c>
      <c r="O749" s="156"/>
      <c r="P749" s="156"/>
      <c r="Q749" s="157" t="s">
        <v>4426</v>
      </c>
      <c r="R749" s="156"/>
      <c r="S749" s="156"/>
      <c r="T749" s="156"/>
      <c r="U749" s="180"/>
    </row>
    <row r="750" spans="1:21" s="133" customFormat="1" x14ac:dyDescent="0.2">
      <c r="A750" s="181"/>
      <c r="B750" s="173"/>
      <c r="C750" s="182"/>
      <c r="D750" s="183"/>
      <c r="E750" s="173"/>
      <c r="F750" s="173"/>
      <c r="G750" s="176"/>
      <c r="H750" s="173"/>
      <c r="I750" s="173"/>
      <c r="J750" s="173"/>
      <c r="K750" s="176"/>
      <c r="L750" s="173"/>
      <c r="M750" s="155">
        <v>180000387</v>
      </c>
      <c r="N750" s="174" t="s">
        <v>4427</v>
      </c>
      <c r="O750" s="156">
        <v>0.11</v>
      </c>
      <c r="P750" s="156">
        <v>1981</v>
      </c>
      <c r="Q750" s="157" t="s">
        <v>3455</v>
      </c>
      <c r="R750" s="156"/>
      <c r="S750" s="156"/>
      <c r="T750" s="156"/>
      <c r="U750" s="180"/>
    </row>
    <row r="751" spans="1:21" s="133" customFormat="1" x14ac:dyDescent="0.2">
      <c r="A751" s="181"/>
      <c r="B751" s="173"/>
      <c r="C751" s="182"/>
      <c r="D751" s="183"/>
      <c r="E751" s="173"/>
      <c r="F751" s="173"/>
      <c r="G751" s="176"/>
      <c r="H751" s="173"/>
      <c r="I751" s="173"/>
      <c r="J751" s="173"/>
      <c r="K751" s="176"/>
      <c r="L751" s="173"/>
      <c r="M751" s="164"/>
      <c r="N751" s="174" t="s">
        <v>4428</v>
      </c>
      <c r="O751" s="156">
        <v>0.13500000000000001</v>
      </c>
      <c r="P751" s="156">
        <v>1982</v>
      </c>
      <c r="Q751" s="157" t="s">
        <v>288</v>
      </c>
      <c r="R751" s="156"/>
      <c r="S751" s="156"/>
      <c r="T751" s="156"/>
      <c r="U751" s="180"/>
    </row>
    <row r="752" spans="1:21" s="133" customFormat="1" x14ac:dyDescent="0.2">
      <c r="A752" s="181"/>
      <c r="B752" s="173"/>
      <c r="C752" s="182"/>
      <c r="D752" s="183"/>
      <c r="E752" s="173"/>
      <c r="F752" s="173"/>
      <c r="G752" s="176"/>
      <c r="H752" s="173"/>
      <c r="I752" s="173"/>
      <c r="J752" s="173"/>
      <c r="K752" s="176"/>
      <c r="L752" s="173"/>
      <c r="M752" s="156" t="s">
        <v>103</v>
      </c>
      <c r="N752" s="174" t="s">
        <v>4429</v>
      </c>
      <c r="O752" s="156"/>
      <c r="P752" s="156"/>
      <c r="Q752" s="157" t="s">
        <v>4430</v>
      </c>
      <c r="R752" s="156"/>
      <c r="S752" s="156"/>
      <c r="T752" s="156"/>
      <c r="U752" s="180"/>
    </row>
    <row r="753" spans="1:21" s="133" customFormat="1" ht="25.5" x14ac:dyDescent="0.2">
      <c r="A753" s="181"/>
      <c r="B753" s="173"/>
      <c r="C753" s="182"/>
      <c r="D753" s="183"/>
      <c r="E753" s="173"/>
      <c r="F753" s="173"/>
      <c r="G753" s="176"/>
      <c r="H753" s="173"/>
      <c r="I753" s="173"/>
      <c r="J753" s="173"/>
      <c r="K753" s="176"/>
      <c r="L753" s="173"/>
      <c r="M753" s="441"/>
      <c r="N753" s="174" t="s">
        <v>4431</v>
      </c>
      <c r="O753" s="156">
        <v>7.0000000000000007E-2</v>
      </c>
      <c r="P753" s="156">
        <v>1981</v>
      </c>
      <c r="Q753" s="157" t="s">
        <v>4374</v>
      </c>
      <c r="R753" s="156"/>
      <c r="S753" s="156"/>
      <c r="T753" s="156"/>
      <c r="U753" s="180"/>
    </row>
    <row r="754" spans="1:21" s="133" customFormat="1" ht="25.5" x14ac:dyDescent="0.2">
      <c r="A754" s="181"/>
      <c r="B754" s="173"/>
      <c r="C754" s="182"/>
      <c r="D754" s="183"/>
      <c r="E754" s="173"/>
      <c r="F754" s="173"/>
      <c r="G754" s="176"/>
      <c r="H754" s="173"/>
      <c r="I754" s="173"/>
      <c r="J754" s="173"/>
      <c r="K754" s="176"/>
      <c r="L754" s="173"/>
      <c r="M754" s="304"/>
      <c r="N754" s="174" t="s">
        <v>4432</v>
      </c>
      <c r="O754" s="156">
        <v>7.0000000000000007E-2</v>
      </c>
      <c r="P754" s="156">
        <v>1981</v>
      </c>
      <c r="Q754" s="157" t="s">
        <v>4374</v>
      </c>
      <c r="R754" s="156"/>
      <c r="S754" s="156"/>
      <c r="T754" s="156"/>
      <c r="U754" s="180"/>
    </row>
    <row r="755" spans="1:21" s="133" customFormat="1" ht="25.5" x14ac:dyDescent="0.2">
      <c r="A755" s="181"/>
      <c r="B755" s="173"/>
      <c r="C755" s="182"/>
      <c r="D755" s="183"/>
      <c r="E755" s="173"/>
      <c r="F755" s="173"/>
      <c r="G755" s="176"/>
      <c r="H755" s="173"/>
      <c r="I755" s="173"/>
      <c r="J755" s="173"/>
      <c r="K755" s="176"/>
      <c r="L755" s="173"/>
      <c r="M755" s="304"/>
      <c r="N755" s="174" t="s">
        <v>4433</v>
      </c>
      <c r="O755" s="156">
        <v>0.14000000000000001</v>
      </c>
      <c r="P755" s="156">
        <v>1981</v>
      </c>
      <c r="Q755" s="157" t="s">
        <v>3455</v>
      </c>
      <c r="R755" s="156"/>
      <c r="S755" s="156"/>
      <c r="T755" s="156"/>
      <c r="U755" s="180"/>
    </row>
    <row r="756" spans="1:21" s="133" customFormat="1" ht="27.2" customHeight="1" x14ac:dyDescent="0.2">
      <c r="A756" s="181"/>
      <c r="B756" s="173"/>
      <c r="C756" s="182"/>
      <c r="D756" s="183"/>
      <c r="E756" s="173"/>
      <c r="F756" s="173"/>
      <c r="G756" s="176"/>
      <c r="H756" s="173"/>
      <c r="I756" s="173"/>
      <c r="J756" s="173"/>
      <c r="K756" s="176"/>
      <c r="L756" s="173"/>
      <c r="M756" s="173">
        <v>180000387</v>
      </c>
      <c r="N756" s="174" t="s">
        <v>4434</v>
      </c>
      <c r="O756" s="156">
        <v>0.12</v>
      </c>
      <c r="P756" s="156">
        <v>1979</v>
      </c>
      <c r="Q756" s="157" t="s">
        <v>250</v>
      </c>
      <c r="R756" s="156"/>
      <c r="S756" s="156"/>
      <c r="T756" s="156"/>
      <c r="U756" s="180"/>
    </row>
    <row r="757" spans="1:21" s="133" customFormat="1" ht="25.5" x14ac:dyDescent="0.2">
      <c r="A757" s="181"/>
      <c r="B757" s="173"/>
      <c r="C757" s="182"/>
      <c r="D757" s="183"/>
      <c r="E757" s="173"/>
      <c r="F757" s="173"/>
      <c r="G757" s="176"/>
      <c r="H757" s="173"/>
      <c r="I757" s="173"/>
      <c r="J757" s="173"/>
      <c r="K757" s="176"/>
      <c r="L757" s="173"/>
      <c r="M757" s="304"/>
      <c r="N757" s="174" t="s">
        <v>4435</v>
      </c>
      <c r="O757" s="156">
        <v>7.0000000000000007E-2</v>
      </c>
      <c r="P757" s="156">
        <v>1979</v>
      </c>
      <c r="Q757" s="157" t="s">
        <v>221</v>
      </c>
      <c r="R757" s="156"/>
      <c r="S757" s="156"/>
      <c r="T757" s="156"/>
      <c r="U757" s="180"/>
    </row>
    <row r="758" spans="1:21" s="133" customFormat="1" ht="25.5" x14ac:dyDescent="0.2">
      <c r="A758" s="181"/>
      <c r="B758" s="173"/>
      <c r="C758" s="182"/>
      <c r="D758" s="183"/>
      <c r="E758" s="173"/>
      <c r="F758" s="173"/>
      <c r="G758" s="176"/>
      <c r="H758" s="173"/>
      <c r="I758" s="173"/>
      <c r="J758" s="173"/>
      <c r="K758" s="176"/>
      <c r="L758" s="173"/>
      <c r="M758" s="163"/>
      <c r="N758" s="174" t="s">
        <v>4436</v>
      </c>
      <c r="O758" s="156">
        <v>0.08</v>
      </c>
      <c r="P758" s="156">
        <v>1975</v>
      </c>
      <c r="Q758" s="157" t="s">
        <v>221</v>
      </c>
      <c r="R758" s="156"/>
      <c r="S758" s="156"/>
      <c r="T758" s="156"/>
      <c r="U758" s="180"/>
    </row>
    <row r="759" spans="1:21" s="133" customFormat="1" ht="34.15" customHeight="1" x14ac:dyDescent="0.2">
      <c r="A759" s="162">
        <v>76</v>
      </c>
      <c r="B759" s="156">
        <v>180000362</v>
      </c>
      <c r="C759" s="157" t="s">
        <v>4437</v>
      </c>
      <c r="D759" s="157"/>
      <c r="E759" s="156">
        <v>0.2</v>
      </c>
      <c r="F759" s="156">
        <v>1979</v>
      </c>
      <c r="G759" s="157" t="s">
        <v>3570</v>
      </c>
      <c r="H759" s="155"/>
      <c r="I759" s="155"/>
      <c r="J759" s="155"/>
      <c r="K759" s="158" t="s">
        <v>557</v>
      </c>
      <c r="L759" s="155">
        <v>400</v>
      </c>
      <c r="M759" s="155">
        <v>180000388</v>
      </c>
      <c r="N759" s="174" t="s">
        <v>4438</v>
      </c>
      <c r="O759" s="156">
        <v>7.0000000000000007E-2</v>
      </c>
      <c r="P759" s="156">
        <v>1975</v>
      </c>
      <c r="Q759" s="157" t="s">
        <v>394</v>
      </c>
      <c r="R759" s="156"/>
      <c r="S759" s="156"/>
      <c r="T759" s="156"/>
      <c r="U759" s="180"/>
    </row>
    <row r="760" spans="1:21" s="133" customFormat="1" ht="17.100000000000001" customHeight="1" x14ac:dyDescent="0.2">
      <c r="A760" s="181"/>
      <c r="B760" s="173"/>
      <c r="C760" s="182"/>
      <c r="D760" s="183"/>
      <c r="E760" s="173"/>
      <c r="F760" s="173"/>
      <c r="G760" s="176"/>
      <c r="H760" s="173"/>
      <c r="I760" s="173"/>
      <c r="J760" s="173"/>
      <c r="K760" s="176" t="s">
        <v>4439</v>
      </c>
      <c r="L760" s="173"/>
      <c r="M760" s="304"/>
      <c r="N760" s="174" t="s">
        <v>4440</v>
      </c>
      <c r="O760" s="156">
        <v>0.11</v>
      </c>
      <c r="P760" s="156">
        <v>1970</v>
      </c>
      <c r="Q760" s="157" t="s">
        <v>4441</v>
      </c>
      <c r="R760" s="156"/>
      <c r="S760" s="156"/>
      <c r="T760" s="156"/>
      <c r="U760" s="180"/>
    </row>
    <row r="761" spans="1:21" s="133" customFormat="1" ht="17.649999999999999" customHeight="1" x14ac:dyDescent="0.2">
      <c r="A761" s="181"/>
      <c r="B761" s="156">
        <v>180000362</v>
      </c>
      <c r="C761" s="157" t="s">
        <v>4442</v>
      </c>
      <c r="D761" s="157"/>
      <c r="E761" s="156">
        <v>0.2</v>
      </c>
      <c r="F761" s="156">
        <v>1975</v>
      </c>
      <c r="G761" s="157" t="s">
        <v>4443</v>
      </c>
      <c r="H761" s="173"/>
      <c r="I761" s="173"/>
      <c r="J761" s="173"/>
      <c r="K761" s="176"/>
      <c r="L761" s="173"/>
      <c r="M761" s="163"/>
      <c r="N761" s="174" t="s">
        <v>4444</v>
      </c>
      <c r="O761" s="156">
        <v>7.4999999999999997E-2</v>
      </c>
      <c r="P761" s="156">
        <v>1982</v>
      </c>
      <c r="Q761" s="157" t="s">
        <v>288</v>
      </c>
      <c r="R761" s="156"/>
      <c r="S761" s="156"/>
      <c r="T761" s="156"/>
      <c r="U761" s="180"/>
    </row>
    <row r="762" spans="1:21" s="133" customFormat="1" x14ac:dyDescent="0.2">
      <c r="A762" s="181"/>
      <c r="B762" s="173"/>
      <c r="C762" s="182"/>
      <c r="D762" s="183"/>
      <c r="E762" s="173"/>
      <c r="F762" s="173"/>
      <c r="G762" s="176"/>
      <c r="H762" s="173"/>
      <c r="I762" s="173"/>
      <c r="J762" s="173"/>
      <c r="K762" s="176"/>
      <c r="L762" s="173"/>
      <c r="M762" s="156" t="s">
        <v>103</v>
      </c>
      <c r="N762" s="174" t="s">
        <v>4429</v>
      </c>
      <c r="O762" s="156"/>
      <c r="P762" s="156"/>
      <c r="Q762" s="157" t="s">
        <v>4445</v>
      </c>
      <c r="R762" s="156"/>
      <c r="S762" s="156"/>
      <c r="T762" s="156"/>
      <c r="U762" s="180"/>
    </row>
    <row r="763" spans="1:21" s="133" customFormat="1" x14ac:dyDescent="0.2">
      <c r="A763" s="181"/>
      <c r="B763" s="173"/>
      <c r="C763" s="182"/>
      <c r="D763" s="183"/>
      <c r="E763" s="173"/>
      <c r="F763" s="173"/>
      <c r="G763" s="176"/>
      <c r="H763" s="173"/>
      <c r="I763" s="173"/>
      <c r="J763" s="173"/>
      <c r="K763" s="176"/>
      <c r="L763" s="173"/>
      <c r="M763" s="156">
        <v>180000388</v>
      </c>
      <c r="N763" s="174" t="s">
        <v>4446</v>
      </c>
      <c r="O763" s="156">
        <v>0.08</v>
      </c>
      <c r="P763" s="156">
        <v>1979</v>
      </c>
      <c r="Q763" s="157" t="s">
        <v>683</v>
      </c>
      <c r="R763" s="156"/>
      <c r="S763" s="156"/>
      <c r="T763" s="156"/>
      <c r="U763" s="180"/>
    </row>
    <row r="764" spans="1:21" s="133" customFormat="1" x14ac:dyDescent="0.2">
      <c r="A764" s="181"/>
      <c r="B764" s="173"/>
      <c r="C764" s="182"/>
      <c r="D764" s="183"/>
      <c r="E764" s="173"/>
      <c r="F764" s="173"/>
      <c r="G764" s="176"/>
      <c r="H764" s="173"/>
      <c r="I764" s="173"/>
      <c r="J764" s="173"/>
      <c r="K764" s="176"/>
      <c r="L764" s="173"/>
      <c r="M764" s="156" t="s">
        <v>103</v>
      </c>
      <c r="N764" s="174" t="s">
        <v>4423</v>
      </c>
      <c r="O764" s="156"/>
      <c r="P764" s="156"/>
      <c r="Q764" s="157" t="s">
        <v>4447</v>
      </c>
      <c r="R764" s="156"/>
      <c r="S764" s="156"/>
      <c r="T764" s="156"/>
      <c r="U764" s="180"/>
    </row>
    <row r="765" spans="1:21" s="133" customFormat="1" x14ac:dyDescent="0.2">
      <c r="A765" s="181"/>
      <c r="B765" s="173"/>
      <c r="C765" s="182"/>
      <c r="D765" s="183"/>
      <c r="E765" s="173"/>
      <c r="F765" s="173"/>
      <c r="G765" s="176"/>
      <c r="H765" s="173"/>
      <c r="I765" s="173"/>
      <c r="J765" s="173"/>
      <c r="K765" s="176"/>
      <c r="L765" s="173"/>
      <c r="M765" s="156" t="s">
        <v>103</v>
      </c>
      <c r="N765" s="174" t="s">
        <v>4423</v>
      </c>
      <c r="O765" s="156"/>
      <c r="P765" s="156"/>
      <c r="Q765" s="157" t="s">
        <v>4448</v>
      </c>
      <c r="R765" s="156"/>
      <c r="S765" s="156"/>
      <c r="T765" s="156"/>
      <c r="U765" s="180"/>
    </row>
    <row r="766" spans="1:21" s="133" customFormat="1" x14ac:dyDescent="0.2">
      <c r="A766" s="181"/>
      <c r="B766" s="173"/>
      <c r="C766" s="182"/>
      <c r="D766" s="183"/>
      <c r="E766" s="173"/>
      <c r="F766" s="173"/>
      <c r="G766" s="176"/>
      <c r="H766" s="173"/>
      <c r="I766" s="173"/>
      <c r="J766" s="173"/>
      <c r="K766" s="176"/>
      <c r="L766" s="173"/>
      <c r="M766" s="155">
        <v>180000388</v>
      </c>
      <c r="N766" s="174" t="s">
        <v>4449</v>
      </c>
      <c r="O766" s="156">
        <v>0.155</v>
      </c>
      <c r="P766" s="156">
        <v>1979</v>
      </c>
      <c r="Q766" s="157" t="s">
        <v>288</v>
      </c>
      <c r="R766" s="156"/>
      <c r="S766" s="156"/>
      <c r="T766" s="156"/>
      <c r="U766" s="180"/>
    </row>
    <row r="767" spans="1:21" s="133" customFormat="1" x14ac:dyDescent="0.2">
      <c r="A767" s="181"/>
      <c r="B767" s="173"/>
      <c r="C767" s="182"/>
      <c r="D767" s="183"/>
      <c r="E767" s="173"/>
      <c r="F767" s="173"/>
      <c r="G767" s="176"/>
      <c r="H767" s="173"/>
      <c r="I767" s="173"/>
      <c r="J767" s="173"/>
      <c r="K767" s="176"/>
      <c r="L767" s="173"/>
      <c r="M767" s="304"/>
      <c r="N767" s="174" t="s">
        <v>4450</v>
      </c>
      <c r="O767" s="156">
        <v>0.09</v>
      </c>
      <c r="P767" s="156">
        <v>1970</v>
      </c>
      <c r="Q767" s="157" t="s">
        <v>38</v>
      </c>
      <c r="R767" s="156"/>
      <c r="S767" s="156"/>
      <c r="T767" s="156"/>
      <c r="U767" s="180"/>
    </row>
    <row r="768" spans="1:21" s="133" customFormat="1" ht="25.5" x14ac:dyDescent="0.2">
      <c r="A768" s="181"/>
      <c r="B768" s="173"/>
      <c r="C768" s="182"/>
      <c r="D768" s="183"/>
      <c r="E768" s="173"/>
      <c r="F768" s="173"/>
      <c r="G768" s="176"/>
      <c r="H768" s="173"/>
      <c r="I768" s="173"/>
      <c r="J768" s="173"/>
      <c r="K768" s="176"/>
      <c r="L768" s="173"/>
      <c r="M768" s="304"/>
      <c r="N768" s="174" t="s">
        <v>4451</v>
      </c>
      <c r="O768" s="156">
        <v>0.08</v>
      </c>
      <c r="P768" s="156">
        <v>1975</v>
      </c>
      <c r="Q768" s="157" t="s">
        <v>289</v>
      </c>
      <c r="R768" s="156"/>
      <c r="S768" s="156"/>
      <c r="T768" s="156"/>
      <c r="U768" s="180"/>
    </row>
    <row r="769" spans="1:21" s="133" customFormat="1" ht="25.5" x14ac:dyDescent="0.2">
      <c r="A769" s="181"/>
      <c r="B769" s="173"/>
      <c r="C769" s="182"/>
      <c r="D769" s="183"/>
      <c r="E769" s="173"/>
      <c r="F769" s="173"/>
      <c r="G769" s="176"/>
      <c r="H769" s="173"/>
      <c r="I769" s="173"/>
      <c r="J769" s="173"/>
      <c r="K769" s="176"/>
      <c r="L769" s="173"/>
      <c r="M769" s="163"/>
      <c r="N769" s="174" t="s">
        <v>4452</v>
      </c>
      <c r="O769" s="156">
        <v>0.05</v>
      </c>
      <c r="P769" s="156">
        <v>1975</v>
      </c>
      <c r="Q769" s="157" t="s">
        <v>389</v>
      </c>
      <c r="R769" s="156"/>
      <c r="S769" s="156"/>
      <c r="T769" s="156"/>
      <c r="U769" s="180"/>
    </row>
    <row r="770" spans="1:21" s="133" customFormat="1" ht="24" customHeight="1" x14ac:dyDescent="0.2">
      <c r="A770" s="169">
        <v>77</v>
      </c>
      <c r="B770" s="156">
        <v>180000362</v>
      </c>
      <c r="C770" s="197" t="s">
        <v>4453</v>
      </c>
      <c r="D770" s="198"/>
      <c r="E770" s="155">
        <v>0.63</v>
      </c>
      <c r="F770" s="155">
        <v>1992</v>
      </c>
      <c r="G770" s="158" t="s">
        <v>4454</v>
      </c>
      <c r="H770" s="155"/>
      <c r="I770" s="155"/>
      <c r="J770" s="155"/>
      <c r="K770" s="158" t="s">
        <v>2230</v>
      </c>
      <c r="L770" s="155" t="s">
        <v>246</v>
      </c>
      <c r="M770" s="992">
        <v>180000407</v>
      </c>
      <c r="N770" s="174" t="s">
        <v>4455</v>
      </c>
      <c r="O770" s="156">
        <v>0.12</v>
      </c>
      <c r="P770" s="156">
        <v>1997</v>
      </c>
      <c r="Q770" s="157" t="s">
        <v>4456</v>
      </c>
      <c r="R770" s="156"/>
      <c r="S770" s="156"/>
      <c r="T770" s="156"/>
      <c r="U770" s="180"/>
    </row>
    <row r="771" spans="1:21" s="133" customFormat="1" x14ac:dyDescent="0.2">
      <c r="A771" s="181"/>
      <c r="B771" s="173"/>
      <c r="C771" s="182"/>
      <c r="D771" s="183"/>
      <c r="E771" s="173"/>
      <c r="F771" s="173"/>
      <c r="G771" s="176"/>
      <c r="H771" s="173"/>
      <c r="I771" s="173"/>
      <c r="J771" s="173"/>
      <c r="K771" s="176" t="s">
        <v>4457</v>
      </c>
      <c r="L771" s="173"/>
      <c r="M771" s="993"/>
      <c r="N771" s="174" t="s">
        <v>4455</v>
      </c>
      <c r="O771" s="156">
        <v>0.12</v>
      </c>
      <c r="P771" s="156">
        <v>1997</v>
      </c>
      <c r="Q771" s="157" t="s">
        <v>4458</v>
      </c>
      <c r="R771" s="156"/>
      <c r="S771" s="156"/>
      <c r="T771" s="156"/>
      <c r="U771" s="180"/>
    </row>
    <row r="772" spans="1:21" s="133" customFormat="1" ht="25.5" x14ac:dyDescent="0.2">
      <c r="A772" s="181"/>
      <c r="B772" s="173"/>
      <c r="C772" s="182"/>
      <c r="D772" s="183"/>
      <c r="E772" s="173"/>
      <c r="F772" s="173"/>
      <c r="G772" s="176"/>
      <c r="H772" s="173"/>
      <c r="I772" s="173"/>
      <c r="J772" s="173"/>
      <c r="K772" s="176"/>
      <c r="L772" s="173"/>
      <c r="M772" s="156" t="s">
        <v>103</v>
      </c>
      <c r="N772" s="174" t="s">
        <v>4459</v>
      </c>
      <c r="O772" s="156"/>
      <c r="P772" s="156">
        <v>1997</v>
      </c>
      <c r="Q772" s="157" t="s">
        <v>4460</v>
      </c>
      <c r="R772" s="156"/>
      <c r="S772" s="156"/>
      <c r="T772" s="156"/>
      <c r="U772" s="180"/>
    </row>
    <row r="773" spans="1:21" s="133" customFormat="1" ht="51" x14ac:dyDescent="0.2">
      <c r="A773" s="181"/>
      <c r="B773" s="173"/>
      <c r="C773" s="182"/>
      <c r="D773" s="183"/>
      <c r="E773" s="173"/>
      <c r="F773" s="173"/>
      <c r="G773" s="176"/>
      <c r="H773" s="173"/>
      <c r="I773" s="173"/>
      <c r="J773" s="173"/>
      <c r="K773" s="176"/>
      <c r="L773" s="173"/>
      <c r="M773" s="565" t="s">
        <v>4461</v>
      </c>
      <c r="N773" s="174" t="s">
        <v>4462</v>
      </c>
      <c r="O773" s="156">
        <v>0.38</v>
      </c>
      <c r="P773" s="156">
        <v>2013</v>
      </c>
      <c r="Q773" s="157" t="s">
        <v>4463</v>
      </c>
      <c r="R773" s="156"/>
      <c r="S773" s="156"/>
      <c r="T773" s="156"/>
      <c r="U773" s="308" t="s">
        <v>4464</v>
      </c>
    </row>
    <row r="774" spans="1:21" s="133" customFormat="1" ht="70.150000000000006" customHeight="1" x14ac:dyDescent="0.2">
      <c r="A774" s="181"/>
      <c r="B774" s="173"/>
      <c r="C774" s="182"/>
      <c r="D774" s="183"/>
      <c r="E774" s="173"/>
      <c r="F774" s="173"/>
      <c r="G774" s="176"/>
      <c r="H774" s="173"/>
      <c r="I774" s="173"/>
      <c r="J774" s="173"/>
      <c r="K774" s="176"/>
      <c r="L774" s="173"/>
      <c r="M774" s="214">
        <v>180000167</v>
      </c>
      <c r="N774" s="174" t="s">
        <v>4465</v>
      </c>
      <c r="O774" s="156">
        <v>0.373</v>
      </c>
      <c r="P774" s="156">
        <v>1947</v>
      </c>
      <c r="Q774" s="174" t="s">
        <v>4466</v>
      </c>
      <c r="R774" s="156">
        <v>12</v>
      </c>
      <c r="S774" s="156" t="s">
        <v>2315</v>
      </c>
      <c r="T774" s="156">
        <v>12</v>
      </c>
      <c r="U774" s="215" t="s">
        <v>4467</v>
      </c>
    </row>
    <row r="775" spans="1:21" s="133" customFormat="1" ht="30.6" customHeight="1" x14ac:dyDescent="0.2">
      <c r="A775" s="169">
        <v>78</v>
      </c>
      <c r="B775" s="156">
        <v>180000362</v>
      </c>
      <c r="C775" s="157" t="s">
        <v>4468</v>
      </c>
      <c r="D775" s="157"/>
      <c r="E775" s="156">
        <v>0.23100000000000001</v>
      </c>
      <c r="F775" s="156">
        <v>1992</v>
      </c>
      <c r="G775" s="157" t="s">
        <v>4454</v>
      </c>
      <c r="H775" s="155"/>
      <c r="I775" s="155"/>
      <c r="J775" s="155"/>
      <c r="K775" s="158" t="s">
        <v>873</v>
      </c>
      <c r="L775" s="155" t="s">
        <v>4101</v>
      </c>
      <c r="M775" s="887">
        <v>180000424</v>
      </c>
      <c r="N775" s="174" t="s">
        <v>4469</v>
      </c>
      <c r="O775" s="156">
        <v>0.11</v>
      </c>
      <c r="P775" s="156">
        <v>1983</v>
      </c>
      <c r="Q775" s="157" t="s">
        <v>52</v>
      </c>
      <c r="R775" s="156"/>
      <c r="S775" s="156"/>
      <c r="T775" s="156"/>
      <c r="U775" s="180"/>
    </row>
    <row r="776" spans="1:21" s="133" customFormat="1" ht="13.15" customHeight="1" x14ac:dyDescent="0.2">
      <c r="A776" s="181"/>
      <c r="B776" s="173"/>
      <c r="C776" s="182"/>
      <c r="D776" s="183"/>
      <c r="E776" s="173"/>
      <c r="F776" s="173"/>
      <c r="G776" s="176"/>
      <c r="H776" s="173"/>
      <c r="I776" s="173"/>
      <c r="J776" s="173"/>
      <c r="K776" s="176" t="s">
        <v>3409</v>
      </c>
      <c r="L776" s="173" t="s">
        <v>3627</v>
      </c>
      <c r="M776" s="895"/>
      <c r="N776" s="174" t="s">
        <v>4470</v>
      </c>
      <c r="O776" s="156">
        <v>4.7E-2</v>
      </c>
      <c r="P776" s="156">
        <v>1984</v>
      </c>
      <c r="Q776" s="157" t="s">
        <v>4471</v>
      </c>
      <c r="R776" s="156"/>
      <c r="S776" s="156"/>
      <c r="T776" s="156"/>
      <c r="U776" s="180"/>
    </row>
    <row r="777" spans="1:21" s="133" customFormat="1" x14ac:dyDescent="0.2">
      <c r="A777" s="181"/>
      <c r="B777" s="156">
        <v>180000362</v>
      </c>
      <c r="C777" s="157" t="s">
        <v>4472</v>
      </c>
      <c r="D777" s="157"/>
      <c r="E777" s="156">
        <v>0.24</v>
      </c>
      <c r="F777" s="156">
        <v>1992</v>
      </c>
      <c r="G777" s="157" t="s">
        <v>2971</v>
      </c>
      <c r="H777" s="173"/>
      <c r="I777" s="173"/>
      <c r="J777" s="173"/>
      <c r="K777" s="176" t="s">
        <v>2315</v>
      </c>
      <c r="L777" s="173" t="s">
        <v>2315</v>
      </c>
      <c r="M777" s="895"/>
      <c r="N777" s="174" t="s">
        <v>4473</v>
      </c>
      <c r="O777" s="156">
        <v>9.1999999999999998E-2</v>
      </c>
      <c r="P777" s="156">
        <v>1993</v>
      </c>
      <c r="Q777" s="157" t="s">
        <v>4474</v>
      </c>
      <c r="R777" s="156"/>
      <c r="S777" s="156"/>
      <c r="T777" s="156"/>
      <c r="U777" s="180"/>
    </row>
    <row r="778" spans="1:21" s="133" customFormat="1" x14ac:dyDescent="0.2">
      <c r="A778" s="181"/>
      <c r="B778" s="173"/>
      <c r="C778" s="182"/>
      <c r="D778" s="183"/>
      <c r="E778" s="173"/>
      <c r="F778" s="173"/>
      <c r="G778" s="176"/>
      <c r="H778" s="173"/>
      <c r="I778" s="173"/>
      <c r="J778" s="173"/>
      <c r="K778" s="176"/>
      <c r="L778" s="173"/>
      <c r="M778" s="895"/>
      <c r="N778" s="174" t="s">
        <v>4475</v>
      </c>
      <c r="O778" s="156">
        <v>0.13700000000000001</v>
      </c>
      <c r="P778" s="156">
        <v>1999</v>
      </c>
      <c r="Q778" s="157" t="s">
        <v>4235</v>
      </c>
      <c r="R778" s="156"/>
      <c r="S778" s="156"/>
      <c r="T778" s="156"/>
      <c r="U778" s="180"/>
    </row>
    <row r="779" spans="1:21" s="133" customFormat="1" x14ac:dyDescent="0.2">
      <c r="A779" s="181"/>
      <c r="B779" s="156">
        <v>180000362</v>
      </c>
      <c r="C779" s="157" t="s">
        <v>4476</v>
      </c>
      <c r="D779" s="157"/>
      <c r="E779" s="156">
        <v>0.32</v>
      </c>
      <c r="F779" s="156">
        <v>1983</v>
      </c>
      <c r="G779" s="157" t="s">
        <v>3252</v>
      </c>
      <c r="H779" s="173"/>
      <c r="I779" s="173"/>
      <c r="J779" s="173"/>
      <c r="K779" s="176"/>
      <c r="L779" s="173"/>
      <c r="M779" s="895"/>
      <c r="N779" s="174" t="s">
        <v>4475</v>
      </c>
      <c r="O779" s="156">
        <v>0.13400000000000001</v>
      </c>
      <c r="P779" s="156">
        <v>1999</v>
      </c>
      <c r="Q779" s="157" t="s">
        <v>4235</v>
      </c>
      <c r="R779" s="156"/>
      <c r="S779" s="156"/>
      <c r="T779" s="156"/>
      <c r="U779" s="180"/>
    </row>
    <row r="780" spans="1:21" s="133" customFormat="1" ht="25.5" x14ac:dyDescent="0.2">
      <c r="A780" s="181"/>
      <c r="B780" s="368" t="s">
        <v>4477</v>
      </c>
      <c r="C780" s="196" t="s">
        <v>4478</v>
      </c>
      <c r="D780" s="281"/>
      <c r="E780" s="156">
        <v>0.61499999999999999</v>
      </c>
      <c r="F780" s="156">
        <v>2016</v>
      </c>
      <c r="G780" s="157" t="s">
        <v>2976</v>
      </c>
      <c r="H780" s="173"/>
      <c r="I780" s="173"/>
      <c r="J780" s="173"/>
      <c r="K780" s="176"/>
      <c r="L780" s="173"/>
      <c r="M780" s="895"/>
      <c r="N780" s="174" t="s">
        <v>4479</v>
      </c>
      <c r="O780" s="156">
        <v>0.13</v>
      </c>
      <c r="P780" s="156">
        <v>1999</v>
      </c>
      <c r="Q780" s="157" t="s">
        <v>4235</v>
      </c>
      <c r="R780" s="156"/>
      <c r="S780" s="156"/>
      <c r="T780" s="156"/>
      <c r="U780" s="215" t="s">
        <v>4480</v>
      </c>
    </row>
    <row r="781" spans="1:21" s="133" customFormat="1" ht="25.5" x14ac:dyDescent="0.2">
      <c r="A781" s="181"/>
      <c r="B781" s="173"/>
      <c r="C781" s="182"/>
      <c r="D781" s="183"/>
      <c r="E781" s="173"/>
      <c r="F781" s="173"/>
      <c r="G781" s="176"/>
      <c r="H781" s="173"/>
      <c r="I781" s="173"/>
      <c r="J781" s="173"/>
      <c r="K781" s="176"/>
      <c r="L781" s="173"/>
      <c r="M781" s="895"/>
      <c r="N781" s="174" t="s">
        <v>4481</v>
      </c>
      <c r="O781" s="156">
        <v>3.5000000000000003E-2</v>
      </c>
      <c r="P781" s="156">
        <v>1999</v>
      </c>
      <c r="Q781" s="157" t="s">
        <v>4235</v>
      </c>
      <c r="R781" s="156"/>
      <c r="S781" s="156"/>
      <c r="T781" s="156"/>
      <c r="U781" s="180"/>
    </row>
    <row r="782" spans="1:21" s="133" customFormat="1" ht="25.5" x14ac:dyDescent="0.2">
      <c r="A782" s="181"/>
      <c r="B782" s="173"/>
      <c r="C782" s="182"/>
      <c r="D782" s="183"/>
      <c r="E782" s="173"/>
      <c r="F782" s="173"/>
      <c r="G782" s="176"/>
      <c r="H782" s="173"/>
      <c r="I782" s="173"/>
      <c r="J782" s="173"/>
      <c r="K782" s="176"/>
      <c r="L782" s="173"/>
      <c r="M782" s="888"/>
      <c r="N782" s="174" t="s">
        <v>4482</v>
      </c>
      <c r="O782" s="156">
        <v>0.08</v>
      </c>
      <c r="P782" s="156">
        <v>1999</v>
      </c>
      <c r="Q782" s="157" t="s">
        <v>4235</v>
      </c>
      <c r="R782" s="156"/>
      <c r="S782" s="156"/>
      <c r="T782" s="156"/>
      <c r="U782" s="180"/>
    </row>
    <row r="783" spans="1:21" s="133" customFormat="1" ht="55.15" customHeight="1" x14ac:dyDescent="0.2">
      <c r="A783" s="263"/>
      <c r="B783" s="164"/>
      <c r="C783" s="217"/>
      <c r="D783" s="218"/>
      <c r="E783" s="164"/>
      <c r="F783" s="164"/>
      <c r="G783" s="165"/>
      <c r="H783" s="164"/>
      <c r="I783" s="164"/>
      <c r="J783" s="164"/>
      <c r="K783" s="165"/>
      <c r="L783" s="164"/>
      <c r="M783" s="156">
        <v>180000160</v>
      </c>
      <c r="N783" s="174" t="s">
        <v>4483</v>
      </c>
      <c r="O783" s="156">
        <v>0.89</v>
      </c>
      <c r="P783" s="156">
        <v>1947</v>
      </c>
      <c r="Q783" s="174" t="s">
        <v>4484</v>
      </c>
      <c r="R783" s="156">
        <v>29</v>
      </c>
      <c r="S783" s="156"/>
      <c r="T783" s="156">
        <v>29</v>
      </c>
      <c r="U783" s="180" t="s">
        <v>4485</v>
      </c>
    </row>
    <row r="784" spans="1:21" s="130" customFormat="1" ht="25.5" x14ac:dyDescent="0.2">
      <c r="A784" s="263"/>
      <c r="B784" s="390"/>
      <c r="C784" s="465"/>
      <c r="D784" s="466"/>
      <c r="E784" s="390"/>
      <c r="F784" s="390"/>
      <c r="G784" s="389"/>
      <c r="H784" s="390"/>
      <c r="I784" s="390"/>
      <c r="J784" s="390"/>
      <c r="K784" s="262" t="s">
        <v>4486</v>
      </c>
      <c r="L784" s="390">
        <v>630</v>
      </c>
      <c r="M784" s="227"/>
      <c r="N784" s="226"/>
      <c r="O784" s="227"/>
      <c r="P784" s="227"/>
      <c r="Q784" s="226"/>
      <c r="R784" s="227"/>
      <c r="S784" s="227"/>
      <c r="T784" s="227"/>
      <c r="U784" s="303" t="s">
        <v>4487</v>
      </c>
    </row>
    <row r="785" spans="1:21" s="133" customFormat="1" ht="27.6" customHeight="1" x14ac:dyDescent="0.2">
      <c r="A785" s="162"/>
      <c r="B785" s="227"/>
      <c r="C785" s="1005" t="s">
        <v>4488</v>
      </c>
      <c r="D785" s="986"/>
      <c r="E785" s="227"/>
      <c r="F785" s="227">
        <v>1996</v>
      </c>
      <c r="G785" s="228" t="s">
        <v>4489</v>
      </c>
      <c r="H785" s="156"/>
      <c r="I785" s="156"/>
      <c r="J785" s="156"/>
      <c r="K785" s="157"/>
      <c r="L785" s="156"/>
      <c r="M785" s="156"/>
      <c r="N785" s="174"/>
      <c r="O785" s="156"/>
      <c r="P785" s="156"/>
      <c r="Q785" s="174"/>
      <c r="R785" s="156"/>
      <c r="S785" s="156"/>
      <c r="T785" s="156"/>
      <c r="U785" s="180"/>
    </row>
    <row r="786" spans="1:21" s="684" customFormat="1" x14ac:dyDescent="0.2">
      <c r="A786" s="566"/>
      <c r="L786" s="283"/>
      <c r="U786" s="685"/>
    </row>
    <row r="787" spans="1:21" s="133" customFormat="1" ht="15.75" x14ac:dyDescent="0.2">
      <c r="A787" s="284"/>
      <c r="B787" s="283"/>
      <c r="C787" s="1006" t="s">
        <v>4490</v>
      </c>
      <c r="D787" s="1006"/>
      <c r="E787" s="283"/>
      <c r="F787" s="283"/>
      <c r="G787" s="187"/>
      <c r="H787" s="283"/>
      <c r="I787" s="283"/>
      <c r="J787" s="283"/>
      <c r="K787" s="187"/>
      <c r="L787" s="283"/>
      <c r="M787" s="283"/>
      <c r="N787" s="355"/>
      <c r="O787" s="283"/>
      <c r="P787" s="283"/>
      <c r="Q787" s="187"/>
      <c r="R787" s="283"/>
      <c r="S787" s="283"/>
      <c r="T787" s="283"/>
      <c r="U787" s="353"/>
    </row>
    <row r="788" spans="1:21" s="133" customFormat="1" ht="32.450000000000003" customHeight="1" x14ac:dyDescent="0.2">
      <c r="A788" s="567"/>
      <c r="B788" s="568" t="s">
        <v>4491</v>
      </c>
      <c r="C788" s="956" t="s">
        <v>4492</v>
      </c>
      <c r="D788" s="997"/>
      <c r="E788" s="267">
        <v>1.405</v>
      </c>
      <c r="F788" s="156">
        <v>2006</v>
      </c>
      <c r="G788" s="157" t="s">
        <v>3320</v>
      </c>
      <c r="H788" s="156">
        <v>27</v>
      </c>
      <c r="I788" s="156"/>
      <c r="J788" s="156">
        <v>27</v>
      </c>
      <c r="K788" s="197"/>
      <c r="L788" s="290"/>
      <c r="M788" s="290"/>
      <c r="N788" s="295"/>
      <c r="O788" s="290"/>
      <c r="P788" s="290"/>
      <c r="Q788" s="291"/>
      <c r="R788" s="290"/>
      <c r="S788" s="290"/>
      <c r="T788" s="290"/>
      <c r="U788" s="303"/>
    </row>
    <row r="789" spans="1:21" s="133" customFormat="1" x14ac:dyDescent="0.2">
      <c r="A789" s="564"/>
      <c r="B789" s="173"/>
      <c r="C789" s="1007" t="s">
        <v>4493</v>
      </c>
      <c r="D789" s="1008"/>
      <c r="E789" s="268">
        <v>7.4999999999999997E-2</v>
      </c>
      <c r="F789" s="155">
        <v>2006</v>
      </c>
      <c r="G789" s="158" t="s">
        <v>4494</v>
      </c>
      <c r="H789" s="155"/>
      <c r="I789" s="155"/>
      <c r="J789" s="155"/>
      <c r="K789" s="182"/>
      <c r="L789" s="283"/>
      <c r="M789" s="283"/>
      <c r="N789" s="355"/>
      <c r="O789" s="283"/>
      <c r="P789" s="283"/>
      <c r="Q789" s="187"/>
      <c r="R789" s="283"/>
      <c r="S789" s="283"/>
      <c r="T789" s="283"/>
      <c r="U789" s="303"/>
    </row>
    <row r="790" spans="1:21" s="133" customFormat="1" x14ac:dyDescent="0.2">
      <c r="A790" s="567"/>
      <c r="B790" s="164"/>
      <c r="C790" s="200"/>
      <c r="D790" s="218"/>
      <c r="E790" s="267">
        <v>0.04</v>
      </c>
      <c r="F790" s="156">
        <v>2006</v>
      </c>
      <c r="G790" s="157" t="s">
        <v>4495</v>
      </c>
      <c r="H790" s="156"/>
      <c r="I790" s="156"/>
      <c r="J790" s="156"/>
      <c r="K790" s="217"/>
      <c r="L790" s="292"/>
      <c r="M790" s="292"/>
      <c r="N790" s="296"/>
      <c r="O790" s="292"/>
      <c r="P790" s="292"/>
      <c r="Q790" s="200"/>
      <c r="R790" s="292"/>
      <c r="S790" s="292"/>
      <c r="T790" s="292"/>
      <c r="U790" s="303"/>
    </row>
    <row r="791" spans="1:21" s="133" customFormat="1" x14ac:dyDescent="0.2">
      <c r="A791" s="162"/>
      <c r="B791" s="156">
        <v>180000362</v>
      </c>
      <c r="C791" s="1009" t="s">
        <v>4496</v>
      </c>
      <c r="D791" s="1009"/>
      <c r="E791" s="156">
        <v>0.78</v>
      </c>
      <c r="F791" s="156">
        <v>1970</v>
      </c>
      <c r="G791" s="157" t="s">
        <v>3570</v>
      </c>
      <c r="H791" s="155"/>
      <c r="I791" s="155"/>
      <c r="J791" s="155"/>
      <c r="K791" s="182"/>
      <c r="L791" s="283"/>
      <c r="M791" s="283"/>
      <c r="N791" s="355"/>
      <c r="O791" s="283"/>
      <c r="P791" s="283"/>
      <c r="Q791" s="200"/>
      <c r="R791" s="283"/>
      <c r="S791" s="283"/>
      <c r="T791" s="283"/>
      <c r="U791" s="569"/>
    </row>
    <row r="792" spans="1:21" s="133" customFormat="1" ht="33" customHeight="1" x14ac:dyDescent="0.2">
      <c r="A792" s="162">
        <v>79</v>
      </c>
      <c r="B792" s="156">
        <v>180000362</v>
      </c>
      <c r="C792" s="417" t="s">
        <v>4497</v>
      </c>
      <c r="D792" s="417"/>
      <c r="E792" s="391">
        <v>0.21</v>
      </c>
      <c r="F792" s="391">
        <v>1948</v>
      </c>
      <c r="G792" s="391" t="s">
        <v>3570</v>
      </c>
      <c r="H792" s="155"/>
      <c r="I792" s="155"/>
      <c r="J792" s="155"/>
      <c r="K792" s="158" t="s">
        <v>966</v>
      </c>
      <c r="L792" s="159" t="s">
        <v>3170</v>
      </c>
      <c r="M792" s="275">
        <v>3022000</v>
      </c>
      <c r="N792" s="230" t="s">
        <v>4498</v>
      </c>
      <c r="O792" s="275">
        <v>0.24099999999999999</v>
      </c>
      <c r="P792" s="156">
        <v>1955</v>
      </c>
      <c r="Q792" s="305" t="s">
        <v>4499</v>
      </c>
      <c r="R792" s="275">
        <v>5</v>
      </c>
      <c r="S792" s="275">
        <v>2</v>
      </c>
      <c r="T792" s="156">
        <v>7</v>
      </c>
      <c r="U792" s="307"/>
    </row>
    <row r="793" spans="1:21" s="133" customFormat="1" x14ac:dyDescent="0.2">
      <c r="A793" s="181"/>
      <c r="B793" s="156">
        <v>180000362</v>
      </c>
      <c r="C793" s="157" t="s">
        <v>4500</v>
      </c>
      <c r="D793" s="157"/>
      <c r="E793" s="156">
        <v>0.55000000000000004</v>
      </c>
      <c r="F793" s="156">
        <v>1948</v>
      </c>
      <c r="G793" s="157" t="s">
        <v>3903</v>
      </c>
      <c r="H793" s="173"/>
      <c r="I793" s="173"/>
      <c r="J793" s="173"/>
      <c r="K793" s="176" t="s">
        <v>4501</v>
      </c>
      <c r="L793" s="179" t="s">
        <v>3610</v>
      </c>
      <c r="M793" s="179"/>
      <c r="N793" s="260"/>
      <c r="O793" s="179"/>
      <c r="P793" s="173"/>
      <c r="Q793" s="187"/>
      <c r="R793" s="179"/>
      <c r="S793" s="179"/>
      <c r="T793" s="173"/>
      <c r="U793" s="408"/>
    </row>
    <row r="794" spans="1:21" s="133" customFormat="1" ht="38.25" x14ac:dyDescent="0.2">
      <c r="A794" s="181"/>
      <c r="B794" s="173"/>
      <c r="C794" s="182"/>
      <c r="D794" s="183"/>
      <c r="E794" s="173"/>
      <c r="F794" s="173"/>
      <c r="G794" s="176"/>
      <c r="H794" s="173"/>
      <c r="I794" s="173"/>
      <c r="J794" s="173"/>
      <c r="K794" s="176"/>
      <c r="L794" s="179"/>
      <c r="M794" s="156">
        <v>180000503</v>
      </c>
      <c r="N794" s="174" t="s">
        <v>4502</v>
      </c>
      <c r="O794" s="275">
        <v>0.04</v>
      </c>
      <c r="P794" s="156">
        <v>2012</v>
      </c>
      <c r="Q794" s="305" t="s">
        <v>4503</v>
      </c>
      <c r="R794" s="275">
        <v>2</v>
      </c>
      <c r="S794" s="275"/>
      <c r="T794" s="156">
        <v>2</v>
      </c>
      <c r="U794" s="308" t="s">
        <v>4504</v>
      </c>
    </row>
    <row r="795" spans="1:21" s="133" customFormat="1" ht="30" customHeight="1" x14ac:dyDescent="0.2">
      <c r="A795" s="181"/>
      <c r="B795" s="173"/>
      <c r="C795" s="182"/>
      <c r="D795" s="183"/>
      <c r="E795" s="173"/>
      <c r="F795" s="173"/>
      <c r="G795" s="176"/>
      <c r="H795" s="173"/>
      <c r="I795" s="173"/>
      <c r="J795" s="173"/>
      <c r="K795" s="176"/>
      <c r="L795" s="179"/>
      <c r="M795" s="887">
        <v>180000372</v>
      </c>
      <c r="N795" s="174" t="s">
        <v>4505</v>
      </c>
      <c r="O795" s="166"/>
      <c r="P795" s="164"/>
      <c r="Q795" s="305"/>
      <c r="R795" s="166"/>
      <c r="S795" s="166"/>
      <c r="T795" s="164"/>
      <c r="U795" s="308"/>
    </row>
    <row r="796" spans="1:21" s="133" customFormat="1" ht="57" customHeight="1" x14ac:dyDescent="0.2">
      <c r="A796" s="181"/>
      <c r="B796" s="173"/>
      <c r="C796" s="182"/>
      <c r="D796" s="183"/>
      <c r="E796" s="173"/>
      <c r="F796" s="173"/>
      <c r="G796" s="176"/>
      <c r="H796" s="173"/>
      <c r="I796" s="173"/>
      <c r="J796" s="173"/>
      <c r="K796" s="176"/>
      <c r="L796" s="179"/>
      <c r="M796" s="888"/>
      <c r="N796" s="174" t="s">
        <v>4506</v>
      </c>
      <c r="O796" s="166">
        <v>0.32400000000000001</v>
      </c>
      <c r="P796" s="164"/>
      <c r="Q796" s="520" t="s">
        <v>4507</v>
      </c>
      <c r="R796" s="166">
        <v>10</v>
      </c>
      <c r="S796" s="166"/>
      <c r="T796" s="164">
        <v>10</v>
      </c>
      <c r="U796" s="308" t="s">
        <v>4508</v>
      </c>
    </row>
    <row r="797" spans="1:21" s="133" customFormat="1" x14ac:dyDescent="0.2">
      <c r="A797" s="181"/>
      <c r="B797" s="173"/>
      <c r="C797" s="182"/>
      <c r="D797" s="183"/>
      <c r="E797" s="173"/>
      <c r="F797" s="173"/>
      <c r="G797" s="176"/>
      <c r="H797" s="173"/>
      <c r="I797" s="173"/>
      <c r="J797" s="173"/>
      <c r="K797" s="176"/>
      <c r="L797" s="173"/>
      <c r="M797" s="155">
        <v>180000372</v>
      </c>
      <c r="N797" s="175" t="s">
        <v>4509</v>
      </c>
      <c r="O797" s="164">
        <v>0.13</v>
      </c>
      <c r="P797" s="164">
        <v>1968</v>
      </c>
      <c r="Q797" s="157" t="s">
        <v>4510</v>
      </c>
      <c r="R797" s="164"/>
      <c r="S797" s="164"/>
      <c r="T797" s="164"/>
      <c r="U797" s="180"/>
    </row>
    <row r="798" spans="1:21" s="133" customFormat="1" x14ac:dyDescent="0.2">
      <c r="A798" s="181"/>
      <c r="B798" s="173"/>
      <c r="C798" s="182"/>
      <c r="D798" s="183"/>
      <c r="E798" s="173"/>
      <c r="F798" s="173"/>
      <c r="G798" s="176"/>
      <c r="H798" s="173"/>
      <c r="I798" s="173"/>
      <c r="J798" s="173"/>
      <c r="K798" s="176"/>
      <c r="L798" s="173"/>
      <c r="M798" s="173"/>
      <c r="N798" s="175" t="s">
        <v>4511</v>
      </c>
      <c r="O798" s="156">
        <v>0.12</v>
      </c>
      <c r="P798" s="156">
        <v>1968</v>
      </c>
      <c r="Q798" s="157" t="s">
        <v>4512</v>
      </c>
      <c r="R798" s="156"/>
      <c r="S798" s="156"/>
      <c r="T798" s="156"/>
      <c r="U798" s="180"/>
    </row>
    <row r="799" spans="1:21" s="133" customFormat="1" x14ac:dyDescent="0.2">
      <c r="A799" s="181"/>
      <c r="B799" s="173"/>
      <c r="C799" s="182"/>
      <c r="D799" s="183"/>
      <c r="E799" s="173"/>
      <c r="F799" s="173"/>
      <c r="G799" s="176"/>
      <c r="H799" s="173"/>
      <c r="I799" s="173"/>
      <c r="J799" s="173"/>
      <c r="K799" s="176"/>
      <c r="L799" s="173"/>
      <c r="M799" s="570" t="s">
        <v>4513</v>
      </c>
      <c r="N799" s="175" t="s">
        <v>4514</v>
      </c>
      <c r="O799" s="156">
        <v>0.01</v>
      </c>
      <c r="P799" s="156">
        <v>1968</v>
      </c>
      <c r="Q799" s="157" t="s">
        <v>450</v>
      </c>
      <c r="R799" s="156"/>
      <c r="S799" s="156"/>
      <c r="T799" s="156"/>
      <c r="U799" s="180"/>
    </row>
    <row r="800" spans="1:21" s="133" customFormat="1" ht="25.5" x14ac:dyDescent="0.2">
      <c r="A800" s="181"/>
      <c r="B800" s="173"/>
      <c r="C800" s="182"/>
      <c r="D800" s="183"/>
      <c r="E800" s="173"/>
      <c r="F800" s="173"/>
      <c r="G800" s="176"/>
      <c r="H800" s="173"/>
      <c r="I800" s="173"/>
      <c r="J800" s="173"/>
      <c r="K800" s="176"/>
      <c r="L800" s="173"/>
      <c r="M800" s="570" t="s">
        <v>4515</v>
      </c>
      <c r="N800" s="175" t="s">
        <v>4516</v>
      </c>
      <c r="O800" s="156">
        <v>0.08</v>
      </c>
      <c r="P800" s="156">
        <v>1968</v>
      </c>
      <c r="Q800" s="157" t="s">
        <v>318</v>
      </c>
      <c r="R800" s="156"/>
      <c r="S800" s="156"/>
      <c r="T800" s="156"/>
      <c r="U800" s="180"/>
    </row>
    <row r="801" spans="1:21" s="133" customFormat="1" x14ac:dyDescent="0.2">
      <c r="A801" s="181"/>
      <c r="B801" s="173"/>
      <c r="C801" s="182"/>
      <c r="D801" s="183"/>
      <c r="E801" s="173"/>
      <c r="F801" s="173"/>
      <c r="G801" s="176"/>
      <c r="H801" s="173"/>
      <c r="I801" s="173"/>
      <c r="J801" s="173"/>
      <c r="K801" s="176"/>
      <c r="L801" s="173"/>
      <c r="M801" s="571" t="s">
        <v>4517</v>
      </c>
      <c r="N801" s="907" t="s">
        <v>4518</v>
      </c>
      <c r="O801" s="156">
        <v>0.03</v>
      </c>
      <c r="P801" s="156">
        <v>1968</v>
      </c>
      <c r="Q801" s="157" t="s">
        <v>59</v>
      </c>
      <c r="R801" s="156"/>
      <c r="S801" s="156"/>
      <c r="T801" s="156"/>
      <c r="U801" s="180"/>
    </row>
    <row r="802" spans="1:21" s="133" customFormat="1" x14ac:dyDescent="0.2">
      <c r="A802" s="181"/>
      <c r="B802" s="173"/>
      <c r="C802" s="182"/>
      <c r="D802" s="183"/>
      <c r="E802" s="173"/>
      <c r="F802" s="173"/>
      <c r="G802" s="176"/>
      <c r="H802" s="173"/>
      <c r="I802" s="173"/>
      <c r="J802" s="173"/>
      <c r="K802" s="176"/>
      <c r="L802" s="173"/>
      <c r="M802" s="173"/>
      <c r="N802" s="998"/>
      <c r="O802" s="156">
        <v>0.03</v>
      </c>
      <c r="P802" s="156">
        <v>1968</v>
      </c>
      <c r="Q802" s="157" t="s">
        <v>4519</v>
      </c>
      <c r="R802" s="156"/>
      <c r="S802" s="156"/>
      <c r="T802" s="156"/>
      <c r="U802" s="180"/>
    </row>
    <row r="803" spans="1:21" s="133" customFormat="1" x14ac:dyDescent="0.2">
      <c r="A803" s="181"/>
      <c r="B803" s="173"/>
      <c r="C803" s="182"/>
      <c r="D803" s="183"/>
      <c r="E803" s="173"/>
      <c r="F803" s="173"/>
      <c r="G803" s="176"/>
      <c r="H803" s="173"/>
      <c r="I803" s="173"/>
      <c r="J803" s="173"/>
      <c r="K803" s="176"/>
      <c r="L803" s="173"/>
      <c r="M803" s="173"/>
      <c r="N803" s="174" t="s">
        <v>4520</v>
      </c>
      <c r="O803" s="156">
        <v>0.16500000000000001</v>
      </c>
      <c r="P803" s="156">
        <v>1968</v>
      </c>
      <c r="Q803" s="157" t="s">
        <v>4510</v>
      </c>
      <c r="R803" s="156"/>
      <c r="S803" s="156"/>
      <c r="T803" s="156"/>
      <c r="U803" s="180"/>
    </row>
    <row r="804" spans="1:21" s="133" customFormat="1" ht="25.5" x14ac:dyDescent="0.2">
      <c r="A804" s="181"/>
      <c r="B804" s="173"/>
      <c r="C804" s="182"/>
      <c r="D804" s="183"/>
      <c r="E804" s="173"/>
      <c r="F804" s="173"/>
      <c r="G804" s="176"/>
      <c r="H804" s="173"/>
      <c r="I804" s="173"/>
      <c r="J804" s="173"/>
      <c r="K804" s="176"/>
      <c r="L804" s="173"/>
      <c r="M804" s="173"/>
      <c r="N804" s="174" t="s">
        <v>4521</v>
      </c>
      <c r="O804" s="156">
        <v>0.06</v>
      </c>
      <c r="P804" s="156">
        <v>1968</v>
      </c>
      <c r="Q804" s="157" t="s">
        <v>252</v>
      </c>
      <c r="R804" s="156"/>
      <c r="S804" s="156"/>
      <c r="T804" s="156"/>
      <c r="U804" s="180"/>
    </row>
    <row r="805" spans="1:21" s="133" customFormat="1" ht="25.5" x14ac:dyDescent="0.2">
      <c r="A805" s="181"/>
      <c r="B805" s="173"/>
      <c r="C805" s="182"/>
      <c r="D805" s="183"/>
      <c r="E805" s="173"/>
      <c r="F805" s="173"/>
      <c r="G805" s="176"/>
      <c r="H805" s="173"/>
      <c r="I805" s="173"/>
      <c r="J805" s="173"/>
      <c r="K805" s="176"/>
      <c r="L805" s="173"/>
      <c r="M805" s="173"/>
      <c r="N805" s="174" t="s">
        <v>4522</v>
      </c>
      <c r="O805" s="156">
        <v>3.5000000000000003E-2</v>
      </c>
      <c r="P805" s="156">
        <v>1968</v>
      </c>
      <c r="Q805" s="157" t="s">
        <v>252</v>
      </c>
      <c r="R805" s="156"/>
      <c r="S805" s="156"/>
      <c r="T805" s="156"/>
      <c r="U805" s="180"/>
    </row>
    <row r="806" spans="1:21" s="133" customFormat="1" x14ac:dyDescent="0.2">
      <c r="A806" s="181"/>
      <c r="B806" s="173"/>
      <c r="C806" s="182"/>
      <c r="D806" s="183"/>
      <c r="E806" s="173"/>
      <c r="F806" s="173"/>
      <c r="G806" s="176"/>
      <c r="H806" s="173"/>
      <c r="I806" s="173"/>
      <c r="J806" s="173"/>
      <c r="K806" s="176"/>
      <c r="L806" s="173"/>
      <c r="M806" s="173"/>
      <c r="N806" s="174" t="s">
        <v>4523</v>
      </c>
      <c r="O806" s="156">
        <v>0.05</v>
      </c>
      <c r="P806" s="156">
        <v>1968</v>
      </c>
      <c r="Q806" s="157" t="s">
        <v>252</v>
      </c>
      <c r="R806" s="156"/>
      <c r="S806" s="156"/>
      <c r="T806" s="156"/>
      <c r="U806" s="180"/>
    </row>
    <row r="807" spans="1:21" s="133" customFormat="1" x14ac:dyDescent="0.2">
      <c r="A807" s="181"/>
      <c r="B807" s="173"/>
      <c r="C807" s="182"/>
      <c r="D807" s="183"/>
      <c r="E807" s="173"/>
      <c r="F807" s="173"/>
      <c r="G807" s="176"/>
      <c r="H807" s="173"/>
      <c r="I807" s="173"/>
      <c r="J807" s="173"/>
      <c r="K807" s="176"/>
      <c r="L807" s="173"/>
      <c r="M807" s="173"/>
      <c r="N807" s="174" t="s">
        <v>4524</v>
      </c>
      <c r="O807" s="156">
        <v>0.04</v>
      </c>
      <c r="P807" s="156">
        <v>1968</v>
      </c>
      <c r="Q807" s="157" t="s">
        <v>252</v>
      </c>
      <c r="R807" s="156"/>
      <c r="S807" s="156"/>
      <c r="T807" s="156"/>
      <c r="U807" s="180"/>
    </row>
    <row r="808" spans="1:21" s="133" customFormat="1" x14ac:dyDescent="0.2">
      <c r="A808" s="181"/>
      <c r="B808" s="173"/>
      <c r="C808" s="182"/>
      <c r="D808" s="183"/>
      <c r="E808" s="173"/>
      <c r="F808" s="173"/>
      <c r="G808" s="176"/>
      <c r="H808" s="173"/>
      <c r="I808" s="173"/>
      <c r="J808" s="173"/>
      <c r="K808" s="176"/>
      <c r="L808" s="173"/>
      <c r="M808" s="173"/>
      <c r="N808" s="174" t="s">
        <v>4525</v>
      </c>
      <c r="O808" s="156">
        <v>0.03</v>
      </c>
      <c r="P808" s="156">
        <v>1968</v>
      </c>
      <c r="Q808" s="157" t="s">
        <v>290</v>
      </c>
      <c r="R808" s="156"/>
      <c r="S808" s="156"/>
      <c r="T808" s="156"/>
      <c r="U808" s="180"/>
    </row>
    <row r="809" spans="1:21" s="133" customFormat="1" ht="29.45" customHeight="1" x14ac:dyDescent="0.2">
      <c r="A809" s="181"/>
      <c r="B809" s="173"/>
      <c r="C809" s="182"/>
      <c r="D809" s="183"/>
      <c r="E809" s="173"/>
      <c r="F809" s="173"/>
      <c r="G809" s="176"/>
      <c r="H809" s="173"/>
      <c r="I809" s="173"/>
      <c r="J809" s="173"/>
      <c r="K809" s="176"/>
      <c r="L809" s="173"/>
      <c r="M809" s="173"/>
      <c r="N809" s="174" t="s">
        <v>4526</v>
      </c>
      <c r="O809" s="156">
        <v>0.16</v>
      </c>
      <c r="P809" s="156">
        <v>2002</v>
      </c>
      <c r="Q809" s="174" t="s">
        <v>4527</v>
      </c>
      <c r="R809" s="156"/>
      <c r="S809" s="156"/>
      <c r="T809" s="156"/>
      <c r="U809" s="180" t="s">
        <v>4528</v>
      </c>
    </row>
    <row r="810" spans="1:21" s="133" customFormat="1" x14ac:dyDescent="0.2">
      <c r="A810" s="181"/>
      <c r="B810" s="173"/>
      <c r="C810" s="182"/>
      <c r="D810" s="183"/>
      <c r="E810" s="173"/>
      <c r="F810" s="173"/>
      <c r="G810" s="176"/>
      <c r="H810" s="173"/>
      <c r="I810" s="173"/>
      <c r="J810" s="173"/>
      <c r="K810" s="176"/>
      <c r="L810" s="173"/>
      <c r="M810" s="164"/>
      <c r="N810" s="174" t="s">
        <v>4529</v>
      </c>
      <c r="O810" s="156">
        <v>0.17</v>
      </c>
      <c r="P810" s="156">
        <v>1992</v>
      </c>
      <c r="Q810" s="157" t="s">
        <v>4530</v>
      </c>
      <c r="R810" s="156"/>
      <c r="S810" s="156"/>
      <c r="T810" s="156"/>
      <c r="U810" s="180"/>
    </row>
    <row r="811" spans="1:21" s="133" customFormat="1" x14ac:dyDescent="0.2">
      <c r="A811" s="181"/>
      <c r="B811" s="173"/>
      <c r="C811" s="182"/>
      <c r="D811" s="183"/>
      <c r="E811" s="173"/>
      <c r="F811" s="173"/>
      <c r="G811" s="176"/>
      <c r="H811" s="173"/>
      <c r="I811" s="173"/>
      <c r="J811" s="173"/>
      <c r="K811" s="176"/>
      <c r="L811" s="173"/>
      <c r="M811" s="156" t="s">
        <v>3844</v>
      </c>
      <c r="N811" s="174" t="s">
        <v>4531</v>
      </c>
      <c r="O811" s="156"/>
      <c r="P811" s="156">
        <v>1971</v>
      </c>
      <c r="Q811" s="157" t="s">
        <v>4532</v>
      </c>
      <c r="R811" s="156"/>
      <c r="S811" s="156"/>
      <c r="T811" s="156"/>
      <c r="U811" s="180"/>
    </row>
    <row r="812" spans="1:21" s="133" customFormat="1" x14ac:dyDescent="0.2">
      <c r="A812" s="181"/>
      <c r="B812" s="173"/>
      <c r="C812" s="182"/>
      <c r="D812" s="183"/>
      <c r="E812" s="173"/>
      <c r="F812" s="173"/>
      <c r="G812" s="176"/>
      <c r="H812" s="173"/>
      <c r="I812" s="173"/>
      <c r="J812" s="173"/>
      <c r="K812" s="176"/>
      <c r="L812" s="173"/>
      <c r="M812" s="155">
        <v>180000372</v>
      </c>
      <c r="N812" s="174" t="s">
        <v>4533</v>
      </c>
      <c r="O812" s="156">
        <v>0.13</v>
      </c>
      <c r="P812" s="156">
        <v>1979</v>
      </c>
      <c r="Q812" s="157" t="s">
        <v>54</v>
      </c>
      <c r="R812" s="156"/>
      <c r="S812" s="156"/>
      <c r="T812" s="156"/>
      <c r="U812" s="180"/>
    </row>
    <row r="813" spans="1:21" s="133" customFormat="1" x14ac:dyDescent="0.2">
      <c r="A813" s="181"/>
      <c r="B813" s="173"/>
      <c r="C813" s="182"/>
      <c r="D813" s="183"/>
      <c r="E813" s="173"/>
      <c r="F813" s="173"/>
      <c r="G813" s="176"/>
      <c r="H813" s="173"/>
      <c r="I813" s="173"/>
      <c r="J813" s="173"/>
      <c r="K813" s="176"/>
      <c r="L813" s="173"/>
      <c r="M813" s="304"/>
      <c r="N813" s="174" t="s">
        <v>4534</v>
      </c>
      <c r="O813" s="156">
        <v>0.105</v>
      </c>
      <c r="P813" s="156">
        <v>1979</v>
      </c>
      <c r="Q813" s="157" t="s">
        <v>38</v>
      </c>
      <c r="R813" s="156"/>
      <c r="S813" s="156"/>
      <c r="T813" s="156"/>
      <c r="U813" s="180"/>
    </row>
    <row r="814" spans="1:21" s="133" customFormat="1" x14ac:dyDescent="0.2">
      <c r="A814" s="181"/>
      <c r="B814" s="173"/>
      <c r="C814" s="182"/>
      <c r="D814" s="183"/>
      <c r="E814" s="173"/>
      <c r="F814" s="173"/>
      <c r="G814" s="176"/>
      <c r="H814" s="173"/>
      <c r="I814" s="173"/>
      <c r="J814" s="173"/>
      <c r="K814" s="176"/>
      <c r="L814" s="173"/>
      <c r="M814" s="304"/>
      <c r="N814" s="174" t="s">
        <v>4535</v>
      </c>
      <c r="O814" s="156">
        <v>0.16</v>
      </c>
      <c r="P814" s="156">
        <v>1968</v>
      </c>
      <c r="Q814" s="157" t="s">
        <v>4536</v>
      </c>
      <c r="R814" s="156"/>
      <c r="S814" s="156"/>
      <c r="T814" s="156"/>
      <c r="U814" s="180"/>
    </row>
    <row r="815" spans="1:21" s="133" customFormat="1" x14ac:dyDescent="0.2">
      <c r="A815" s="181"/>
      <c r="B815" s="173"/>
      <c r="C815" s="182"/>
      <c r="D815" s="183"/>
      <c r="E815" s="173"/>
      <c r="F815" s="173"/>
      <c r="G815" s="176"/>
      <c r="H815" s="173"/>
      <c r="I815" s="173"/>
      <c r="J815" s="173"/>
      <c r="K815" s="176"/>
      <c r="L815" s="173"/>
      <c r="M815" s="304"/>
      <c r="N815" s="174" t="s">
        <v>4537</v>
      </c>
      <c r="O815" s="156">
        <v>0.08</v>
      </c>
      <c r="P815" s="156">
        <v>1968</v>
      </c>
      <c r="Q815" s="157" t="s">
        <v>4510</v>
      </c>
      <c r="R815" s="156"/>
      <c r="S815" s="156"/>
      <c r="T815" s="156"/>
      <c r="U815" s="180"/>
    </row>
    <row r="816" spans="1:21" s="133" customFormat="1" ht="25.5" x14ac:dyDescent="0.2">
      <c r="A816" s="181"/>
      <c r="B816" s="173"/>
      <c r="C816" s="182"/>
      <c r="D816" s="183"/>
      <c r="E816" s="173"/>
      <c r="F816" s="173"/>
      <c r="G816" s="176"/>
      <c r="H816" s="173"/>
      <c r="I816" s="173"/>
      <c r="J816" s="173"/>
      <c r="K816" s="176"/>
      <c r="L816" s="173"/>
      <c r="M816" s="304"/>
      <c r="N816" s="174" t="s">
        <v>4538</v>
      </c>
      <c r="O816" s="156">
        <v>5.5E-2</v>
      </c>
      <c r="P816" s="156">
        <v>1968</v>
      </c>
      <c r="Q816" s="157" t="s">
        <v>4510</v>
      </c>
      <c r="R816" s="156"/>
      <c r="S816" s="156"/>
      <c r="T816" s="156"/>
      <c r="U816" s="180"/>
    </row>
    <row r="817" spans="1:21" s="133" customFormat="1" x14ac:dyDescent="0.2">
      <c r="A817" s="181"/>
      <c r="B817" s="173"/>
      <c r="C817" s="182"/>
      <c r="D817" s="183"/>
      <c r="E817" s="173"/>
      <c r="F817" s="173"/>
      <c r="G817" s="176"/>
      <c r="H817" s="173"/>
      <c r="I817" s="173"/>
      <c r="J817" s="173"/>
      <c r="K817" s="176"/>
      <c r="L817" s="173"/>
      <c r="M817" s="304"/>
      <c r="N817" s="174" t="s">
        <v>4539</v>
      </c>
      <c r="O817" s="156">
        <v>2.5000000000000001E-2</v>
      </c>
      <c r="P817" s="156">
        <v>1968</v>
      </c>
      <c r="Q817" s="157" t="s">
        <v>480</v>
      </c>
      <c r="R817" s="156"/>
      <c r="S817" s="156"/>
      <c r="T817" s="156"/>
      <c r="U817" s="180"/>
    </row>
    <row r="818" spans="1:21" s="133" customFormat="1" ht="25.5" x14ac:dyDescent="0.2">
      <c r="A818" s="181"/>
      <c r="B818" s="173"/>
      <c r="C818" s="182"/>
      <c r="D818" s="183"/>
      <c r="E818" s="173"/>
      <c r="F818" s="173"/>
      <c r="G818" s="176"/>
      <c r="H818" s="173"/>
      <c r="I818" s="173"/>
      <c r="J818" s="173"/>
      <c r="K818" s="176"/>
      <c r="L818" s="173"/>
      <c r="M818" s="304"/>
      <c r="N818" s="174" t="s">
        <v>4540</v>
      </c>
      <c r="O818" s="156">
        <v>0.04</v>
      </c>
      <c r="P818" s="156">
        <v>2001</v>
      </c>
      <c r="Q818" s="157" t="s">
        <v>3962</v>
      </c>
      <c r="R818" s="156"/>
      <c r="S818" s="156"/>
      <c r="T818" s="156"/>
      <c r="U818" s="180" t="s">
        <v>4541</v>
      </c>
    </row>
    <row r="819" spans="1:21" s="133" customFormat="1" x14ac:dyDescent="0.2">
      <c r="A819" s="181"/>
      <c r="B819" s="173"/>
      <c r="C819" s="182"/>
      <c r="D819" s="183"/>
      <c r="E819" s="173"/>
      <c r="F819" s="173"/>
      <c r="G819" s="176"/>
      <c r="H819" s="173"/>
      <c r="I819" s="173"/>
      <c r="J819" s="173"/>
      <c r="K819" s="176"/>
      <c r="L819" s="173"/>
      <c r="M819" s="304"/>
      <c r="N819" s="174" t="s">
        <v>4542</v>
      </c>
      <c r="O819" s="156">
        <v>0.2</v>
      </c>
      <c r="P819" s="156">
        <v>1970</v>
      </c>
      <c r="Q819" s="157" t="s">
        <v>4543</v>
      </c>
      <c r="R819" s="156"/>
      <c r="S819" s="156"/>
      <c r="T819" s="156"/>
      <c r="U819" s="180"/>
    </row>
    <row r="820" spans="1:21" s="133" customFormat="1" ht="25.5" x14ac:dyDescent="0.2">
      <c r="A820" s="181"/>
      <c r="B820" s="173"/>
      <c r="C820" s="182"/>
      <c r="D820" s="183"/>
      <c r="E820" s="173"/>
      <c r="F820" s="173"/>
      <c r="G820" s="176"/>
      <c r="H820" s="173"/>
      <c r="I820" s="173"/>
      <c r="J820" s="173"/>
      <c r="K820" s="176"/>
      <c r="L820" s="173"/>
      <c r="M820" s="304"/>
      <c r="N820" s="174" t="s">
        <v>4544</v>
      </c>
      <c r="O820" s="156">
        <v>8.6999999999999994E-2</v>
      </c>
      <c r="P820" s="156">
        <v>1963</v>
      </c>
      <c r="Q820" s="157" t="s">
        <v>3176</v>
      </c>
      <c r="R820" s="156"/>
      <c r="S820" s="156"/>
      <c r="T820" s="156"/>
      <c r="U820" s="180"/>
    </row>
    <row r="821" spans="1:21" s="133" customFormat="1" x14ac:dyDescent="0.2">
      <c r="A821" s="181"/>
      <c r="B821" s="173"/>
      <c r="C821" s="182"/>
      <c r="D821" s="183"/>
      <c r="E821" s="173"/>
      <c r="F821" s="173"/>
      <c r="G821" s="176"/>
      <c r="H821" s="173"/>
      <c r="I821" s="173"/>
      <c r="J821" s="173"/>
      <c r="K821" s="176"/>
      <c r="L821" s="173"/>
      <c r="M821" s="163"/>
      <c r="N821" s="174" t="s">
        <v>4545</v>
      </c>
      <c r="O821" s="156">
        <v>8.5000000000000006E-2</v>
      </c>
      <c r="P821" s="156">
        <v>1974</v>
      </c>
      <c r="Q821" s="157" t="s">
        <v>59</v>
      </c>
      <c r="R821" s="156"/>
      <c r="S821" s="156"/>
      <c r="T821" s="156"/>
      <c r="U821" s="180"/>
    </row>
    <row r="822" spans="1:21" s="133" customFormat="1" ht="29.25" customHeight="1" x14ac:dyDescent="0.2">
      <c r="A822" s="169">
        <v>80</v>
      </c>
      <c r="B822" s="156">
        <v>180000362</v>
      </c>
      <c r="C822" s="157" t="s">
        <v>4546</v>
      </c>
      <c r="D822" s="157"/>
      <c r="E822" s="156">
        <v>0.2</v>
      </c>
      <c r="F822" s="156">
        <v>1971</v>
      </c>
      <c r="G822" s="157" t="s">
        <v>3852</v>
      </c>
      <c r="H822" s="155"/>
      <c r="I822" s="155"/>
      <c r="J822" s="155"/>
      <c r="K822" s="158" t="s">
        <v>684</v>
      </c>
      <c r="L822" s="155">
        <v>400</v>
      </c>
      <c r="M822" s="155">
        <v>180000391</v>
      </c>
      <c r="N822" s="160" t="s">
        <v>4547</v>
      </c>
      <c r="O822" s="156">
        <v>0.05</v>
      </c>
      <c r="P822" s="156">
        <v>1965</v>
      </c>
      <c r="Q822" s="157" t="s">
        <v>4548</v>
      </c>
      <c r="R822" s="156"/>
      <c r="S822" s="156"/>
      <c r="T822" s="156"/>
      <c r="U822" s="215" t="s">
        <v>4549</v>
      </c>
    </row>
    <row r="823" spans="1:21" s="133" customFormat="1" x14ac:dyDescent="0.2">
      <c r="A823" s="181"/>
      <c r="B823" s="173"/>
      <c r="C823" s="182"/>
      <c r="D823" s="183"/>
      <c r="E823" s="173"/>
      <c r="F823" s="173"/>
      <c r="G823" s="176"/>
      <c r="H823" s="173"/>
      <c r="I823" s="173"/>
      <c r="J823" s="173"/>
      <c r="K823" s="176" t="s">
        <v>3573</v>
      </c>
      <c r="L823" s="173"/>
      <c r="M823" s="304"/>
      <c r="N823" s="335"/>
      <c r="O823" s="156">
        <v>2.5000000000000001E-2</v>
      </c>
      <c r="P823" s="156" t="s">
        <v>4202</v>
      </c>
      <c r="Q823" s="157" t="s">
        <v>394</v>
      </c>
      <c r="R823" s="156"/>
      <c r="S823" s="156"/>
      <c r="T823" s="156"/>
      <c r="U823" s="180"/>
    </row>
    <row r="824" spans="1:21" s="133" customFormat="1" x14ac:dyDescent="0.2">
      <c r="A824" s="181"/>
      <c r="B824" s="156">
        <v>180000362</v>
      </c>
      <c r="C824" s="157" t="s">
        <v>4550</v>
      </c>
      <c r="D824" s="157"/>
      <c r="E824" s="156">
        <v>0.4</v>
      </c>
      <c r="F824" s="156">
        <v>1976</v>
      </c>
      <c r="G824" s="157" t="s">
        <v>3286</v>
      </c>
      <c r="H824" s="173"/>
      <c r="I824" s="173"/>
      <c r="J824" s="173"/>
      <c r="K824" s="176"/>
      <c r="L824" s="173"/>
      <c r="M824" s="304"/>
      <c r="N824" s="174" t="s">
        <v>4551</v>
      </c>
      <c r="O824" s="275">
        <v>0.26</v>
      </c>
      <c r="P824" s="156" t="s">
        <v>4202</v>
      </c>
      <c r="Q824" s="157" t="s">
        <v>3557</v>
      </c>
      <c r="R824" s="156"/>
      <c r="S824" s="156"/>
      <c r="T824" s="156"/>
      <c r="U824" s="180"/>
    </row>
    <row r="825" spans="1:21" s="133" customFormat="1" x14ac:dyDescent="0.2">
      <c r="A825" s="181"/>
      <c r="B825" s="173"/>
      <c r="C825" s="182"/>
      <c r="D825" s="183"/>
      <c r="E825" s="173"/>
      <c r="F825" s="173"/>
      <c r="G825" s="176"/>
      <c r="H825" s="173"/>
      <c r="I825" s="173"/>
      <c r="J825" s="173"/>
      <c r="K825" s="176"/>
      <c r="L825" s="173"/>
      <c r="M825" s="304"/>
      <c r="N825" s="174" t="s">
        <v>4552</v>
      </c>
      <c r="O825" s="275">
        <v>0.16</v>
      </c>
      <c r="P825" s="156">
        <v>1968</v>
      </c>
      <c r="Q825" s="157" t="s">
        <v>448</v>
      </c>
      <c r="R825" s="156"/>
      <c r="S825" s="156"/>
      <c r="T825" s="156"/>
      <c r="U825" s="180"/>
    </row>
    <row r="826" spans="1:21" s="133" customFormat="1" x14ac:dyDescent="0.2">
      <c r="A826" s="181"/>
      <c r="B826" s="173"/>
      <c r="C826" s="182"/>
      <c r="D826" s="183"/>
      <c r="E826" s="173"/>
      <c r="F826" s="173"/>
      <c r="G826" s="176"/>
      <c r="H826" s="173"/>
      <c r="I826" s="173"/>
      <c r="J826" s="173"/>
      <c r="K826" s="176"/>
      <c r="L826" s="173"/>
      <c r="M826" s="304"/>
      <c r="N826" s="260" t="s">
        <v>4553</v>
      </c>
      <c r="O826" s="156">
        <v>0.15</v>
      </c>
      <c r="P826" s="156">
        <v>1980</v>
      </c>
      <c r="Q826" s="157" t="s">
        <v>288</v>
      </c>
      <c r="R826" s="156"/>
      <c r="S826" s="156"/>
      <c r="T826" s="156"/>
      <c r="U826" s="180"/>
    </row>
    <row r="827" spans="1:21" s="133" customFormat="1" x14ac:dyDescent="0.2">
      <c r="A827" s="181"/>
      <c r="B827" s="173"/>
      <c r="C827" s="182"/>
      <c r="D827" s="183"/>
      <c r="E827" s="173"/>
      <c r="F827" s="173"/>
      <c r="G827" s="176"/>
      <c r="H827" s="173"/>
      <c r="I827" s="173"/>
      <c r="J827" s="173"/>
      <c r="K827" s="176"/>
      <c r="L827" s="173"/>
      <c r="M827" s="304"/>
      <c r="N827" s="156" t="s">
        <v>4202</v>
      </c>
      <c r="O827" s="156">
        <v>0.15</v>
      </c>
      <c r="P827" s="156" t="s">
        <v>4202</v>
      </c>
      <c r="Q827" s="157" t="s">
        <v>3550</v>
      </c>
      <c r="R827" s="156"/>
      <c r="S827" s="156"/>
      <c r="T827" s="156"/>
      <c r="U827" s="180"/>
    </row>
    <row r="828" spans="1:21" s="133" customFormat="1" x14ac:dyDescent="0.2">
      <c r="A828" s="181"/>
      <c r="B828" s="173"/>
      <c r="C828" s="182"/>
      <c r="D828" s="183"/>
      <c r="E828" s="173"/>
      <c r="F828" s="173"/>
      <c r="G828" s="176"/>
      <c r="H828" s="173"/>
      <c r="I828" s="173"/>
      <c r="J828" s="173"/>
      <c r="K828" s="176"/>
      <c r="L828" s="173"/>
      <c r="M828" s="304"/>
      <c r="N828" s="174" t="s">
        <v>4554</v>
      </c>
      <c r="O828" s="156">
        <v>0.125</v>
      </c>
      <c r="P828" s="156">
        <v>1969</v>
      </c>
      <c r="Q828" s="157" t="s">
        <v>221</v>
      </c>
      <c r="R828" s="156"/>
      <c r="S828" s="156"/>
      <c r="T828" s="156"/>
      <c r="U828" s="180"/>
    </row>
    <row r="829" spans="1:21" s="133" customFormat="1" ht="25.5" x14ac:dyDescent="0.2">
      <c r="A829" s="181"/>
      <c r="B829" s="173"/>
      <c r="C829" s="182"/>
      <c r="D829" s="183"/>
      <c r="E829" s="173"/>
      <c r="F829" s="173"/>
      <c r="G829" s="176"/>
      <c r="H829" s="173"/>
      <c r="I829" s="173"/>
      <c r="J829" s="173"/>
      <c r="K829" s="176"/>
      <c r="L829" s="173"/>
      <c r="M829" s="163"/>
      <c r="N829" s="174" t="s">
        <v>4555</v>
      </c>
      <c r="O829" s="156">
        <v>0.08</v>
      </c>
      <c r="P829" s="156">
        <v>1969</v>
      </c>
      <c r="Q829" s="157" t="s">
        <v>288</v>
      </c>
      <c r="R829" s="156"/>
      <c r="S829" s="156"/>
      <c r="T829" s="156"/>
      <c r="U829" s="180"/>
    </row>
    <row r="830" spans="1:21" s="133" customFormat="1" x14ac:dyDescent="0.2">
      <c r="A830" s="181"/>
      <c r="B830" s="173"/>
      <c r="C830" s="182"/>
      <c r="D830" s="183"/>
      <c r="E830" s="173"/>
      <c r="F830" s="173"/>
      <c r="G830" s="176"/>
      <c r="H830" s="173"/>
      <c r="I830" s="173"/>
      <c r="J830" s="173"/>
      <c r="K830" s="176"/>
      <c r="L830" s="173"/>
      <c r="M830" s="156" t="s">
        <v>103</v>
      </c>
      <c r="N830" s="174" t="s">
        <v>4556</v>
      </c>
      <c r="O830" s="156"/>
      <c r="P830" s="156"/>
      <c r="Q830" s="157" t="s">
        <v>4557</v>
      </c>
      <c r="R830" s="156"/>
      <c r="S830" s="156"/>
      <c r="T830" s="156"/>
      <c r="U830" s="180"/>
    </row>
    <row r="831" spans="1:21" s="133" customFormat="1" ht="25.5" x14ac:dyDescent="0.2">
      <c r="A831" s="181"/>
      <c r="B831" s="173"/>
      <c r="C831" s="182"/>
      <c r="D831" s="183"/>
      <c r="E831" s="173"/>
      <c r="F831" s="173"/>
      <c r="G831" s="176"/>
      <c r="H831" s="173"/>
      <c r="I831" s="173"/>
      <c r="J831" s="173"/>
      <c r="K831" s="176"/>
      <c r="L831" s="173"/>
      <c r="M831" s="155">
        <v>180000391</v>
      </c>
      <c r="N831" s="174" t="s">
        <v>4558</v>
      </c>
      <c r="O831" s="156">
        <v>0.1</v>
      </c>
      <c r="P831" s="156">
        <v>1977</v>
      </c>
      <c r="Q831" s="157" t="s">
        <v>250</v>
      </c>
      <c r="R831" s="156"/>
      <c r="S831" s="156"/>
      <c r="T831" s="156"/>
      <c r="U831" s="180"/>
    </row>
    <row r="832" spans="1:21" s="133" customFormat="1" ht="25.5" x14ac:dyDescent="0.2">
      <c r="A832" s="181"/>
      <c r="B832" s="173"/>
      <c r="C832" s="182"/>
      <c r="D832" s="183"/>
      <c r="E832" s="173"/>
      <c r="F832" s="173"/>
      <c r="G832" s="176"/>
      <c r="H832" s="173"/>
      <c r="I832" s="173"/>
      <c r="J832" s="173"/>
      <c r="K832" s="176"/>
      <c r="L832" s="173"/>
      <c r="M832" s="304"/>
      <c r="N832" s="174" t="s">
        <v>4559</v>
      </c>
      <c r="O832" s="156">
        <v>0.08</v>
      </c>
      <c r="P832" s="156">
        <v>1977</v>
      </c>
      <c r="Q832" s="157" t="s">
        <v>247</v>
      </c>
      <c r="R832" s="156"/>
      <c r="S832" s="156"/>
      <c r="T832" s="156"/>
      <c r="U832" s="180"/>
    </row>
    <row r="833" spans="1:21" s="133" customFormat="1" ht="25.5" x14ac:dyDescent="0.2">
      <c r="A833" s="181"/>
      <c r="B833" s="173"/>
      <c r="C833" s="182"/>
      <c r="D833" s="183"/>
      <c r="E833" s="173"/>
      <c r="F833" s="173"/>
      <c r="G833" s="176"/>
      <c r="H833" s="173"/>
      <c r="I833" s="173"/>
      <c r="J833" s="173"/>
      <c r="K833" s="176"/>
      <c r="L833" s="173"/>
      <c r="M833" s="163"/>
      <c r="N833" s="174" t="s">
        <v>4560</v>
      </c>
      <c r="O833" s="156">
        <v>0.06</v>
      </c>
      <c r="P833" s="156">
        <v>1969</v>
      </c>
      <c r="Q833" s="157" t="s">
        <v>288</v>
      </c>
      <c r="R833" s="156"/>
      <c r="S833" s="156"/>
      <c r="T833" s="156"/>
      <c r="U833" s="180"/>
    </row>
    <row r="834" spans="1:21" s="133" customFormat="1" ht="38.25" x14ac:dyDescent="0.2">
      <c r="A834" s="263"/>
      <c r="B834" s="164"/>
      <c r="C834" s="217"/>
      <c r="D834" s="218"/>
      <c r="E834" s="164"/>
      <c r="F834" s="164"/>
      <c r="G834" s="165"/>
      <c r="H834" s="164"/>
      <c r="I834" s="164"/>
      <c r="J834" s="164"/>
      <c r="K834" s="165"/>
      <c r="L834" s="164"/>
      <c r="M834" s="155" t="s">
        <v>103</v>
      </c>
      <c r="N834" s="174" t="s">
        <v>4561</v>
      </c>
      <c r="O834" s="156"/>
      <c r="P834" s="156"/>
      <c r="Q834" s="157" t="s">
        <v>4562</v>
      </c>
      <c r="R834" s="156"/>
      <c r="S834" s="156"/>
      <c r="T834" s="156"/>
      <c r="U834" s="180"/>
    </row>
    <row r="835" spans="1:21" s="133" customFormat="1" ht="38.25" x14ac:dyDescent="0.2">
      <c r="A835" s="181">
        <v>81</v>
      </c>
      <c r="B835" s="164">
        <v>180000362</v>
      </c>
      <c r="C835" s="165" t="s">
        <v>4563</v>
      </c>
      <c r="D835" s="165"/>
      <c r="E835" s="164">
        <v>0.55000000000000004</v>
      </c>
      <c r="F835" s="164">
        <v>1975</v>
      </c>
      <c r="G835" s="165" t="s">
        <v>4443</v>
      </c>
      <c r="H835" s="173"/>
      <c r="I835" s="288"/>
      <c r="J835" s="173"/>
      <c r="K835" s="176" t="s">
        <v>698</v>
      </c>
      <c r="L835" s="173">
        <v>400</v>
      </c>
      <c r="M835" s="155">
        <v>180000392</v>
      </c>
      <c r="N835" s="167" t="s">
        <v>4564</v>
      </c>
      <c r="O835" s="164">
        <v>0.16</v>
      </c>
      <c r="P835" s="164">
        <v>1980</v>
      </c>
      <c r="Q835" s="165" t="s">
        <v>288</v>
      </c>
      <c r="R835" s="164"/>
      <c r="S835" s="164"/>
      <c r="T835" s="164"/>
      <c r="U835" s="276" t="s">
        <v>4565</v>
      </c>
    </row>
    <row r="836" spans="1:21" s="133" customFormat="1" x14ac:dyDescent="0.2">
      <c r="A836" s="181"/>
      <c r="B836" s="288"/>
      <c r="C836" s="182"/>
      <c r="D836" s="183"/>
      <c r="E836" s="173"/>
      <c r="F836" s="173"/>
      <c r="G836" s="182"/>
      <c r="H836" s="173"/>
      <c r="I836" s="288"/>
      <c r="J836" s="173"/>
      <c r="K836" s="176" t="s">
        <v>4439</v>
      </c>
      <c r="L836" s="173"/>
      <c r="M836" s="304"/>
      <c r="N836" s="174" t="s">
        <v>4564</v>
      </c>
      <c r="O836" s="156">
        <v>0.16</v>
      </c>
      <c r="P836" s="156">
        <v>1980</v>
      </c>
      <c r="Q836" s="157" t="s">
        <v>3550</v>
      </c>
      <c r="R836" s="156"/>
      <c r="S836" s="156"/>
      <c r="T836" s="156"/>
      <c r="U836" s="180"/>
    </row>
    <row r="837" spans="1:21" s="133" customFormat="1" x14ac:dyDescent="0.2">
      <c r="A837" s="181"/>
      <c r="B837" s="173"/>
      <c r="C837" s="182"/>
      <c r="D837" s="183"/>
      <c r="E837" s="173"/>
      <c r="F837" s="173"/>
      <c r="G837" s="176"/>
      <c r="H837" s="288"/>
      <c r="I837" s="288"/>
      <c r="J837" s="173"/>
      <c r="K837" s="176"/>
      <c r="L837" s="173"/>
      <c r="M837" s="304"/>
      <c r="N837" s="174" t="s">
        <v>4566</v>
      </c>
      <c r="O837" s="156">
        <v>0.125</v>
      </c>
      <c r="P837" s="156">
        <v>1971</v>
      </c>
      <c r="Q837" s="157" t="s">
        <v>221</v>
      </c>
      <c r="R837" s="156"/>
      <c r="S837" s="156"/>
      <c r="T837" s="156"/>
      <c r="U837" s="180"/>
    </row>
    <row r="838" spans="1:21" s="133" customFormat="1" ht="25.5" x14ac:dyDescent="0.2">
      <c r="A838" s="181"/>
      <c r="B838" s="173"/>
      <c r="C838" s="187"/>
      <c r="D838" s="183"/>
      <c r="E838" s="173"/>
      <c r="F838" s="173"/>
      <c r="G838" s="182"/>
      <c r="H838" s="173"/>
      <c r="I838" s="288"/>
      <c r="J838" s="173"/>
      <c r="K838" s="176"/>
      <c r="L838" s="173"/>
      <c r="M838" s="304"/>
      <c r="N838" s="174" t="s">
        <v>4567</v>
      </c>
      <c r="O838" s="156">
        <v>0.155</v>
      </c>
      <c r="P838" s="156">
        <v>1971</v>
      </c>
      <c r="Q838" s="157" t="s">
        <v>221</v>
      </c>
      <c r="R838" s="156"/>
      <c r="S838" s="156"/>
      <c r="T838" s="156"/>
      <c r="U838" s="180"/>
    </row>
    <row r="839" spans="1:21" s="133" customFormat="1" x14ac:dyDescent="0.2">
      <c r="A839" s="181"/>
      <c r="B839" s="288"/>
      <c r="C839" s="182"/>
      <c r="D839" s="183"/>
      <c r="E839" s="173"/>
      <c r="F839" s="173"/>
      <c r="G839" s="182"/>
      <c r="H839" s="173"/>
      <c r="I839" s="288"/>
      <c r="J839" s="173"/>
      <c r="K839" s="176"/>
      <c r="L839" s="173"/>
      <c r="M839" s="163"/>
      <c r="N839" s="174" t="s">
        <v>4568</v>
      </c>
      <c r="O839" s="156">
        <v>0.16</v>
      </c>
      <c r="P839" s="156">
        <v>1980</v>
      </c>
      <c r="Q839" s="157" t="s">
        <v>4569</v>
      </c>
      <c r="R839" s="156"/>
      <c r="S839" s="156"/>
      <c r="T839" s="156"/>
      <c r="U839" s="180"/>
    </row>
    <row r="840" spans="1:21" s="133" customFormat="1" ht="58.15" customHeight="1" x14ac:dyDescent="0.2">
      <c r="A840" s="181"/>
      <c r="B840" s="288"/>
      <c r="C840" s="182"/>
      <c r="D840" s="183"/>
      <c r="E840" s="173"/>
      <c r="F840" s="173"/>
      <c r="G840" s="182"/>
      <c r="H840" s="173"/>
      <c r="I840" s="288"/>
      <c r="J840" s="173"/>
      <c r="K840" s="176"/>
      <c r="L840" s="173"/>
      <c r="M840" s="565" t="s">
        <v>4570</v>
      </c>
      <c r="N840" s="174" t="s">
        <v>4571</v>
      </c>
      <c r="O840" s="156">
        <v>0.25</v>
      </c>
      <c r="P840" s="156">
        <v>2013</v>
      </c>
      <c r="Q840" s="157" t="s">
        <v>4463</v>
      </c>
      <c r="R840" s="156"/>
      <c r="S840" s="156"/>
      <c r="T840" s="156"/>
      <c r="U840" s="308" t="s">
        <v>4464</v>
      </c>
    </row>
    <row r="841" spans="1:21" s="133" customFormat="1" ht="43.9" customHeight="1" x14ac:dyDescent="0.2">
      <c r="A841" s="263"/>
      <c r="B841" s="270"/>
      <c r="C841" s="217"/>
      <c r="D841" s="218"/>
      <c r="E841" s="164"/>
      <c r="F841" s="164"/>
      <c r="G841" s="217"/>
      <c r="H841" s="164"/>
      <c r="I841" s="270"/>
      <c r="J841" s="164"/>
      <c r="K841" s="165"/>
      <c r="L841" s="164"/>
      <c r="M841" s="164">
        <v>180000505</v>
      </c>
      <c r="N841" s="174" t="s">
        <v>4572</v>
      </c>
      <c r="O841" s="156">
        <v>5.8000000000000003E-2</v>
      </c>
      <c r="P841" s="156">
        <v>2012</v>
      </c>
      <c r="Q841" s="157" t="s">
        <v>3155</v>
      </c>
      <c r="R841" s="156">
        <v>1</v>
      </c>
      <c r="S841" s="156"/>
      <c r="T841" s="156">
        <v>1</v>
      </c>
      <c r="U841" s="308" t="s">
        <v>4504</v>
      </c>
    </row>
    <row r="842" spans="1:21" s="133" customFormat="1" ht="20.25" customHeight="1" x14ac:dyDescent="0.25">
      <c r="A842" s="544"/>
      <c r="B842" s="283"/>
      <c r="C842" s="994" t="s">
        <v>4573</v>
      </c>
      <c r="D842" s="995"/>
      <c r="E842" s="283"/>
      <c r="F842" s="283"/>
      <c r="G842" s="187"/>
      <c r="H842" s="283"/>
      <c r="I842" s="283"/>
      <c r="J842" s="283"/>
      <c r="K842" s="187"/>
      <c r="L842" s="283"/>
      <c r="M842" s="283"/>
      <c r="N842" s="355"/>
      <c r="O842" s="283"/>
      <c r="P842" s="283"/>
      <c r="Q842" s="187"/>
      <c r="R842" s="283"/>
      <c r="S842" s="283"/>
      <c r="T842" s="283"/>
      <c r="U842" s="353"/>
    </row>
    <row r="843" spans="1:21" s="133" customFormat="1" ht="28.15" customHeight="1" x14ac:dyDescent="0.2">
      <c r="A843" s="162">
        <v>82</v>
      </c>
      <c r="B843" s="368" t="s">
        <v>4574</v>
      </c>
      <c r="C843" s="999" t="s">
        <v>4575</v>
      </c>
      <c r="D843" s="1000"/>
      <c r="E843" s="156">
        <v>1.1299999999999999</v>
      </c>
      <c r="F843" s="156">
        <v>2006</v>
      </c>
      <c r="G843" s="157" t="s">
        <v>3320</v>
      </c>
      <c r="H843" s="156">
        <v>22</v>
      </c>
      <c r="I843" s="156"/>
      <c r="J843" s="156">
        <v>22</v>
      </c>
      <c r="K843" s="157" t="s">
        <v>783</v>
      </c>
      <c r="L843" s="156" t="s">
        <v>246</v>
      </c>
      <c r="M843" s="275">
        <v>180000390</v>
      </c>
      <c r="N843" s="550" t="s">
        <v>4576</v>
      </c>
      <c r="O843" s="267">
        <v>3.5000000000000003E-2</v>
      </c>
      <c r="P843" s="156">
        <v>1997</v>
      </c>
      <c r="Q843" s="157" t="s">
        <v>4577</v>
      </c>
      <c r="R843" s="156"/>
      <c r="S843" s="156"/>
      <c r="T843" s="156"/>
      <c r="U843" s="303"/>
    </row>
    <row r="844" spans="1:21" s="133" customFormat="1" ht="25.5" x14ac:dyDescent="0.2">
      <c r="A844" s="169"/>
      <c r="B844" s="155"/>
      <c r="C844" s="1001" t="s">
        <v>4578</v>
      </c>
      <c r="D844" s="1002"/>
      <c r="E844" s="155">
        <v>9.5000000000000001E-2</v>
      </c>
      <c r="F844" s="155">
        <v>2006</v>
      </c>
      <c r="G844" s="158" t="s">
        <v>4494</v>
      </c>
      <c r="H844" s="155"/>
      <c r="I844" s="155"/>
      <c r="J844" s="155"/>
      <c r="K844" s="157" t="s">
        <v>4579</v>
      </c>
      <c r="L844" s="992"/>
      <c r="M844" s="275">
        <v>180000196</v>
      </c>
      <c r="N844" s="572" t="s">
        <v>4580</v>
      </c>
      <c r="O844" s="267"/>
      <c r="P844" s="156"/>
      <c r="Q844" s="157"/>
      <c r="R844" s="156"/>
      <c r="S844" s="156"/>
      <c r="T844" s="156"/>
      <c r="U844" s="303"/>
    </row>
    <row r="845" spans="1:21" s="133" customFormat="1" ht="49.15" customHeight="1" x14ac:dyDescent="0.2">
      <c r="A845" s="162"/>
      <c r="B845" s="275"/>
      <c r="C845" s="264"/>
      <c r="D845" s="265"/>
      <c r="E845" s="267">
        <v>0.08</v>
      </c>
      <c r="F845" s="156">
        <v>2006</v>
      </c>
      <c r="G845" s="157" t="s">
        <v>4495</v>
      </c>
      <c r="H845" s="156"/>
      <c r="I845" s="156"/>
      <c r="J845" s="156"/>
      <c r="K845" s="157"/>
      <c r="L845" s="993"/>
      <c r="M845" s="275"/>
      <c r="N845" s="573" t="s">
        <v>4581</v>
      </c>
      <c r="O845" s="267">
        <v>1.087</v>
      </c>
      <c r="P845" s="156">
        <v>1983</v>
      </c>
      <c r="Q845" s="174" t="s">
        <v>4582</v>
      </c>
      <c r="R845" s="156">
        <v>33</v>
      </c>
      <c r="S845" s="156"/>
      <c r="T845" s="156">
        <v>33</v>
      </c>
      <c r="U845" s="215" t="s">
        <v>4583</v>
      </c>
    </row>
    <row r="846" spans="1:21" s="133" customFormat="1" ht="30" customHeight="1" x14ac:dyDescent="0.2">
      <c r="A846" s="263"/>
      <c r="B846" s="156">
        <v>180000362</v>
      </c>
      <c r="C846" s="1003" t="s">
        <v>4584</v>
      </c>
      <c r="D846" s="1004"/>
      <c r="E846" s="164">
        <v>0.88</v>
      </c>
      <c r="F846" s="164">
        <v>1968</v>
      </c>
      <c r="G846" s="165" t="s">
        <v>3252</v>
      </c>
      <c r="H846" s="164"/>
      <c r="I846" s="164"/>
      <c r="J846" s="166"/>
      <c r="K846" s="157"/>
      <c r="L846" s="157"/>
      <c r="M846" s="157"/>
      <c r="N846" s="157"/>
      <c r="O846" s="157"/>
      <c r="P846" s="157"/>
      <c r="Q846" s="157"/>
      <c r="R846" s="157"/>
      <c r="S846" s="157"/>
      <c r="T846" s="157"/>
      <c r="U846" s="180"/>
    </row>
    <row r="847" spans="1:21" s="133" customFormat="1" ht="33.6" customHeight="1" x14ac:dyDescent="0.2">
      <c r="A847" s="169"/>
      <c r="B847" s="156">
        <v>180000362</v>
      </c>
      <c r="C847" s="889" t="s">
        <v>4585</v>
      </c>
      <c r="D847" s="890"/>
      <c r="E847" s="155">
        <v>0.91600000000000004</v>
      </c>
      <c r="F847" s="155">
        <v>1947</v>
      </c>
      <c r="G847" s="158" t="s">
        <v>3252</v>
      </c>
      <c r="H847" s="159"/>
      <c r="I847" s="159"/>
      <c r="J847" s="156"/>
      <c r="K847" s="157"/>
      <c r="L847" s="157"/>
      <c r="M847" s="157"/>
      <c r="N847" s="157"/>
      <c r="O847" s="218"/>
      <c r="P847" s="165"/>
      <c r="Q847" s="165"/>
      <c r="R847" s="165"/>
      <c r="S847" s="165"/>
      <c r="T847" s="165"/>
      <c r="U847" s="168"/>
    </row>
    <row r="848" spans="1:21" s="133" customFormat="1" x14ac:dyDescent="0.2">
      <c r="A848" s="169"/>
      <c r="B848" s="227" t="s">
        <v>4586</v>
      </c>
      <c r="C848" s="196"/>
      <c r="D848" s="281"/>
      <c r="E848" s="227">
        <v>0.22500000000000001</v>
      </c>
      <c r="F848" s="227">
        <v>2004</v>
      </c>
      <c r="G848" s="228" t="s">
        <v>4587</v>
      </c>
      <c r="H848" s="159"/>
      <c r="I848" s="159"/>
      <c r="J848" s="156"/>
      <c r="K848" s="157"/>
      <c r="L848" s="157"/>
      <c r="M848" s="157"/>
      <c r="N848" s="157"/>
      <c r="O848" s="218"/>
      <c r="P848" s="165"/>
      <c r="Q848" s="165"/>
      <c r="R848" s="165"/>
      <c r="S848" s="165"/>
      <c r="T848" s="165"/>
      <c r="U848" s="168"/>
    </row>
    <row r="849" spans="1:21" s="133" customFormat="1" ht="104.25" customHeight="1" x14ac:dyDescent="0.2">
      <c r="A849" s="169">
        <v>83</v>
      </c>
      <c r="B849" s="156">
        <v>180000362</v>
      </c>
      <c r="C849" s="991" t="s">
        <v>4588</v>
      </c>
      <c r="D849" s="991"/>
      <c r="E849" s="164">
        <v>0.4</v>
      </c>
      <c r="F849" s="164">
        <v>1974</v>
      </c>
      <c r="G849" s="217" t="s">
        <v>3252</v>
      </c>
      <c r="H849" s="159"/>
      <c r="I849" s="159"/>
      <c r="J849" s="173"/>
      <c r="K849" s="160" t="s">
        <v>4589</v>
      </c>
      <c r="L849" s="166">
        <v>400</v>
      </c>
      <c r="M849" s="164">
        <v>180000206</v>
      </c>
      <c r="N849" s="174" t="s">
        <v>4590</v>
      </c>
      <c r="O849" s="270">
        <v>0.93300000000000005</v>
      </c>
      <c r="P849" s="164"/>
      <c r="Q849" s="167" t="s">
        <v>4591</v>
      </c>
      <c r="R849" s="164">
        <v>32</v>
      </c>
      <c r="S849" s="164"/>
      <c r="T849" s="164">
        <v>32</v>
      </c>
      <c r="U849" s="242" t="s">
        <v>4592</v>
      </c>
    </row>
    <row r="850" spans="1:21" s="133" customFormat="1" ht="38.25" x14ac:dyDescent="0.2">
      <c r="A850" s="564"/>
      <c r="B850" s="156"/>
      <c r="C850" s="185"/>
      <c r="D850" s="186"/>
      <c r="E850" s="164"/>
      <c r="F850" s="164"/>
      <c r="G850" s="217"/>
      <c r="H850" s="159"/>
      <c r="I850" s="159"/>
      <c r="J850" s="173"/>
      <c r="K850" s="362" t="s">
        <v>4593</v>
      </c>
      <c r="L850" s="166"/>
      <c r="M850" s="156">
        <v>180000538</v>
      </c>
      <c r="N850" s="286" t="s">
        <v>4594</v>
      </c>
      <c r="O850" s="267">
        <v>0.34599999999999997</v>
      </c>
      <c r="P850" s="156">
        <v>2014</v>
      </c>
      <c r="Q850" s="174" t="s">
        <v>4595</v>
      </c>
      <c r="R850" s="164">
        <v>11</v>
      </c>
      <c r="S850" s="164"/>
      <c r="T850" s="164">
        <v>11</v>
      </c>
      <c r="U850" s="242" t="s">
        <v>4596</v>
      </c>
    </row>
    <row r="851" spans="1:21" s="133" customFormat="1" ht="38.25" x14ac:dyDescent="0.2">
      <c r="A851" s="564"/>
      <c r="B851" s="156"/>
      <c r="C851" s="185"/>
      <c r="D851" s="534"/>
      <c r="E851" s="164"/>
      <c r="F851" s="164"/>
      <c r="G851" s="217"/>
      <c r="H851" s="159"/>
      <c r="I851" s="159"/>
      <c r="J851" s="173"/>
      <c r="K851" s="362"/>
      <c r="L851" s="166"/>
      <c r="M851" s="156">
        <v>180000552</v>
      </c>
      <c r="N851" s="174" t="s">
        <v>4597</v>
      </c>
      <c r="O851" s="270">
        <v>0.28999999999999998</v>
      </c>
      <c r="P851" s="164">
        <v>2014</v>
      </c>
      <c r="Q851" s="167" t="s">
        <v>4598</v>
      </c>
      <c r="R851" s="164">
        <v>8</v>
      </c>
      <c r="S851" s="164"/>
      <c r="T851" s="164">
        <v>8</v>
      </c>
      <c r="U851" s="242" t="s">
        <v>4599</v>
      </c>
    </row>
    <row r="852" spans="1:21" s="133" customFormat="1" ht="25.5" x14ac:dyDescent="0.2">
      <c r="A852" s="564"/>
      <c r="B852" s="156"/>
      <c r="C852" s="185"/>
      <c r="D852" s="534"/>
      <c r="E852" s="164"/>
      <c r="F852" s="164"/>
      <c r="G852" s="217"/>
      <c r="H852" s="159"/>
      <c r="I852" s="159"/>
      <c r="J852" s="173"/>
      <c r="K852" s="167"/>
      <c r="L852" s="166"/>
      <c r="M852" s="173"/>
      <c r="N852" s="261" t="s">
        <v>4600</v>
      </c>
      <c r="O852" s="270">
        <v>7.5999999999999998E-2</v>
      </c>
      <c r="P852" s="164">
        <v>2016</v>
      </c>
      <c r="Q852" s="167" t="s">
        <v>4601</v>
      </c>
      <c r="R852" s="164">
        <v>3</v>
      </c>
      <c r="S852" s="164"/>
      <c r="T852" s="164">
        <v>3</v>
      </c>
      <c r="U852" s="242" t="s">
        <v>4599</v>
      </c>
    </row>
    <row r="853" spans="1:21" s="133" customFormat="1" ht="22.15" customHeight="1" x14ac:dyDescent="0.2">
      <c r="A853" s="289" t="s">
        <v>4602</v>
      </c>
      <c r="B853" s="156">
        <v>180000362</v>
      </c>
      <c r="C853" s="183" t="s">
        <v>4603</v>
      </c>
      <c r="D853" s="165"/>
      <c r="E853" s="156">
        <v>6.7000000000000004E-2</v>
      </c>
      <c r="F853" s="156">
        <v>1947</v>
      </c>
      <c r="G853" s="157" t="s">
        <v>4604</v>
      </c>
      <c r="H853" s="156"/>
      <c r="I853" s="156"/>
      <c r="J853" s="156"/>
      <c r="K853" s="165" t="s">
        <v>4605</v>
      </c>
      <c r="L853" s="156">
        <v>400</v>
      </c>
      <c r="M853" s="155">
        <v>180000163</v>
      </c>
      <c r="N853" s="550" t="s">
        <v>4606</v>
      </c>
      <c r="O853" s="156">
        <v>5.5E-2</v>
      </c>
      <c r="P853" s="156">
        <v>1974</v>
      </c>
      <c r="Q853" s="157" t="s">
        <v>318</v>
      </c>
      <c r="R853" s="156"/>
      <c r="S853" s="156"/>
      <c r="T853" s="156"/>
      <c r="U853" s="913" t="s">
        <v>4607</v>
      </c>
    </row>
    <row r="854" spans="1:21" s="133" customFormat="1" x14ac:dyDescent="0.2">
      <c r="A854" s="574"/>
      <c r="B854" s="156">
        <v>180000362</v>
      </c>
      <c r="C854" s="281" t="s">
        <v>4608</v>
      </c>
      <c r="D854" s="157"/>
      <c r="E854" s="156">
        <v>0.748</v>
      </c>
      <c r="F854" s="156">
        <v>1965</v>
      </c>
      <c r="G854" s="157" t="s">
        <v>4604</v>
      </c>
      <c r="H854" s="275"/>
      <c r="I854" s="275"/>
      <c r="J854" s="156"/>
      <c r="K854" s="281" t="s">
        <v>1089</v>
      </c>
      <c r="L854" s="992"/>
      <c r="M854" s="304"/>
      <c r="N854" s="550" t="s">
        <v>4609</v>
      </c>
      <c r="O854" s="156">
        <v>0.57599999999999996</v>
      </c>
      <c r="P854" s="156">
        <v>1970</v>
      </c>
      <c r="Q854" s="157" t="s">
        <v>88</v>
      </c>
      <c r="R854" s="156"/>
      <c r="S854" s="156"/>
      <c r="T854" s="156"/>
      <c r="U854" s="914"/>
    </row>
    <row r="855" spans="1:21" s="133" customFormat="1" x14ac:dyDescent="0.2">
      <c r="A855" s="575"/>
      <c r="B855" s="156">
        <v>180000211</v>
      </c>
      <c r="C855" s="157" t="s">
        <v>4610</v>
      </c>
      <c r="D855" s="157"/>
      <c r="E855" s="156">
        <v>0.21099999999999999</v>
      </c>
      <c r="F855" s="156">
        <v>1958</v>
      </c>
      <c r="G855" s="157" t="s">
        <v>4604</v>
      </c>
      <c r="H855" s="173">
        <v>2</v>
      </c>
      <c r="I855" s="173"/>
      <c r="J855" s="173">
        <v>2</v>
      </c>
      <c r="K855" s="441" t="s">
        <v>2315</v>
      </c>
      <c r="L855" s="904"/>
      <c r="M855" s="304"/>
      <c r="N855" s="550" t="s">
        <v>4611</v>
      </c>
      <c r="O855" s="156">
        <v>0.1</v>
      </c>
      <c r="P855" s="156">
        <v>1971</v>
      </c>
      <c r="Q855" s="157" t="s">
        <v>4612</v>
      </c>
      <c r="R855" s="156"/>
      <c r="S855" s="156"/>
      <c r="T855" s="156"/>
      <c r="U855" s="915"/>
    </row>
    <row r="856" spans="1:21" s="133" customFormat="1" x14ac:dyDescent="0.2">
      <c r="A856" s="575"/>
      <c r="B856" s="441"/>
      <c r="C856" s="293"/>
      <c r="D856" s="294"/>
      <c r="E856" s="441"/>
      <c r="F856" s="441"/>
      <c r="G856" s="441"/>
      <c r="H856" s="159"/>
      <c r="I856" s="159"/>
      <c r="J856" s="155"/>
      <c r="K856" s="304"/>
      <c r="L856" s="904"/>
      <c r="M856" s="304"/>
      <c r="N856" s="550" t="s">
        <v>4613</v>
      </c>
      <c r="O856" s="156">
        <v>0.06</v>
      </c>
      <c r="P856" s="156">
        <v>1968</v>
      </c>
      <c r="Q856" s="157" t="s">
        <v>4201</v>
      </c>
      <c r="R856" s="156"/>
      <c r="S856" s="156"/>
      <c r="T856" s="156"/>
      <c r="U856" s="180"/>
    </row>
    <row r="857" spans="1:21" s="133" customFormat="1" x14ac:dyDescent="0.2">
      <c r="A857" s="575"/>
      <c r="B857" s="156">
        <v>180000362</v>
      </c>
      <c r="C857" s="157" t="s">
        <v>4614</v>
      </c>
      <c r="D857" s="157"/>
      <c r="E857" s="156">
        <v>0.4</v>
      </c>
      <c r="F857" s="156">
        <v>1947</v>
      </c>
      <c r="G857" s="157" t="s">
        <v>3252</v>
      </c>
      <c r="H857" s="179"/>
      <c r="I857" s="179"/>
      <c r="J857" s="173"/>
      <c r="K857" s="304"/>
      <c r="L857" s="904"/>
      <c r="M857" s="304"/>
      <c r="N857" s="550" t="s">
        <v>4615</v>
      </c>
      <c r="O857" s="156">
        <v>0.04</v>
      </c>
      <c r="P857" s="156">
        <v>1966</v>
      </c>
      <c r="Q857" s="157" t="s">
        <v>4201</v>
      </c>
      <c r="R857" s="156"/>
      <c r="S857" s="156"/>
      <c r="T857" s="156"/>
      <c r="U857" s="180" t="s">
        <v>4616</v>
      </c>
    </row>
    <row r="858" spans="1:21" s="133" customFormat="1" x14ac:dyDescent="0.2">
      <c r="A858" s="575"/>
      <c r="B858" s="304"/>
      <c r="C858" s="319"/>
      <c r="D858" s="309"/>
      <c r="E858" s="304"/>
      <c r="F858" s="304"/>
      <c r="G858" s="304"/>
      <c r="H858" s="179"/>
      <c r="I858" s="179"/>
      <c r="J858" s="173"/>
      <c r="K858" s="304"/>
      <c r="L858" s="904"/>
      <c r="M858" s="304"/>
      <c r="N858" s="550" t="s">
        <v>4617</v>
      </c>
      <c r="O858" s="156">
        <v>0.38</v>
      </c>
      <c r="P858" s="156">
        <v>1973</v>
      </c>
      <c r="Q858" s="157" t="s">
        <v>4618</v>
      </c>
      <c r="R858" s="156"/>
      <c r="S858" s="156"/>
      <c r="T858" s="156"/>
      <c r="U858" s="180"/>
    </row>
    <row r="859" spans="1:21" s="133" customFormat="1" ht="25.5" x14ac:dyDescent="0.2">
      <c r="A859" s="575"/>
      <c r="B859" s="304"/>
      <c r="C859" s="319"/>
      <c r="D859" s="309"/>
      <c r="E859" s="304"/>
      <c r="F859" s="304"/>
      <c r="G859" s="304"/>
      <c r="H859" s="179"/>
      <c r="I859" s="179"/>
      <c r="J859" s="173"/>
      <c r="K859" s="304"/>
      <c r="L859" s="904"/>
      <c r="M859" s="304"/>
      <c r="N859" s="550" t="s">
        <v>4619</v>
      </c>
      <c r="O859" s="156">
        <v>0.1</v>
      </c>
      <c r="P859" s="156">
        <v>1968</v>
      </c>
      <c r="Q859" s="157" t="s">
        <v>4201</v>
      </c>
      <c r="R859" s="156"/>
      <c r="S859" s="156"/>
      <c r="T859" s="156"/>
      <c r="U859" s="180"/>
    </row>
    <row r="860" spans="1:21" s="133" customFormat="1" x14ac:dyDescent="0.2">
      <c r="A860" s="575"/>
      <c r="B860" s="304"/>
      <c r="C860" s="319"/>
      <c r="D860" s="309"/>
      <c r="E860" s="304"/>
      <c r="F860" s="304"/>
      <c r="G860" s="304"/>
      <c r="H860" s="179"/>
      <c r="I860" s="179"/>
      <c r="J860" s="173"/>
      <c r="K860" s="304"/>
      <c r="L860" s="904"/>
      <c r="M860" s="304"/>
      <c r="N860" s="550" t="s">
        <v>4620</v>
      </c>
      <c r="O860" s="156">
        <v>7.6999999999999999E-2</v>
      </c>
      <c r="P860" s="156">
        <v>1966</v>
      </c>
      <c r="Q860" s="157" t="s">
        <v>4201</v>
      </c>
      <c r="R860" s="156"/>
      <c r="S860" s="156"/>
      <c r="T860" s="156"/>
      <c r="U860" s="180"/>
    </row>
    <row r="861" spans="1:21" s="133" customFormat="1" x14ac:dyDescent="0.2">
      <c r="A861" s="575"/>
      <c r="B861" s="304"/>
      <c r="C861" s="319"/>
      <c r="D861" s="309"/>
      <c r="E861" s="304"/>
      <c r="F861" s="304"/>
      <c r="G861" s="304"/>
      <c r="H861" s="179"/>
      <c r="I861" s="179"/>
      <c r="J861" s="173"/>
      <c r="K861" s="304"/>
      <c r="L861" s="904"/>
      <c r="M861" s="163"/>
      <c r="N861" s="550" t="s">
        <v>4621</v>
      </c>
      <c r="O861" s="156">
        <v>6.2E-2</v>
      </c>
      <c r="P861" s="156">
        <v>1966</v>
      </c>
      <c r="Q861" s="157" t="s">
        <v>4622</v>
      </c>
      <c r="R861" s="156"/>
      <c r="S861" s="156"/>
      <c r="T861" s="156"/>
      <c r="U861" s="180"/>
    </row>
    <row r="862" spans="1:21" s="133" customFormat="1" ht="25.5" x14ac:dyDescent="0.2">
      <c r="A862" s="575"/>
      <c r="B862" s="304"/>
      <c r="C862" s="319"/>
      <c r="D862" s="309"/>
      <c r="E862" s="304"/>
      <c r="F862" s="304"/>
      <c r="G862" s="304"/>
      <c r="H862" s="179"/>
      <c r="I862" s="179"/>
      <c r="J862" s="173"/>
      <c r="K862" s="304"/>
      <c r="L862" s="904"/>
      <c r="M862" s="156" t="s">
        <v>103</v>
      </c>
      <c r="N862" s="550" t="s">
        <v>4623</v>
      </c>
      <c r="O862" s="156"/>
      <c r="P862" s="156">
        <v>1987</v>
      </c>
      <c r="Q862" s="157" t="s">
        <v>4624</v>
      </c>
      <c r="R862" s="156"/>
      <c r="S862" s="156"/>
      <c r="T862" s="156"/>
      <c r="U862" s="180"/>
    </row>
    <row r="863" spans="1:21" s="133" customFormat="1" x14ac:dyDescent="0.2">
      <c r="A863" s="575"/>
      <c r="B863" s="304"/>
      <c r="C863" s="319"/>
      <c r="D863" s="309"/>
      <c r="E863" s="304"/>
      <c r="F863" s="304"/>
      <c r="G863" s="304"/>
      <c r="H863" s="179"/>
      <c r="I863" s="179"/>
      <c r="J863" s="173"/>
      <c r="K863" s="304"/>
      <c r="L863" s="904"/>
      <c r="M863" s="155">
        <v>180000163</v>
      </c>
      <c r="N863" s="550" t="s">
        <v>4625</v>
      </c>
      <c r="O863" s="156">
        <v>9.1999999999999998E-2</v>
      </c>
      <c r="P863" s="156">
        <v>1966</v>
      </c>
      <c r="Q863" s="157" t="s">
        <v>54</v>
      </c>
      <c r="R863" s="156"/>
      <c r="S863" s="156"/>
      <c r="T863" s="156"/>
      <c r="U863" s="180"/>
    </row>
    <row r="864" spans="1:21" s="133" customFormat="1" x14ac:dyDescent="0.2">
      <c r="A864" s="575"/>
      <c r="B864" s="304"/>
      <c r="C864" s="319"/>
      <c r="D864" s="309"/>
      <c r="E864" s="304"/>
      <c r="F864" s="304"/>
      <c r="G864" s="304"/>
      <c r="H864" s="179"/>
      <c r="I864" s="179"/>
      <c r="J864" s="173"/>
      <c r="K864" s="304"/>
      <c r="L864" s="904"/>
      <c r="M864" s="173"/>
      <c r="N864" s="550" t="s">
        <v>4626</v>
      </c>
      <c r="O864" s="156">
        <v>7.0000000000000007E-2</v>
      </c>
      <c r="P864" s="156">
        <v>1966</v>
      </c>
      <c r="Q864" s="157" t="s">
        <v>318</v>
      </c>
      <c r="R864" s="156"/>
      <c r="S864" s="156"/>
      <c r="T864" s="156"/>
      <c r="U864" s="180"/>
    </row>
    <row r="865" spans="1:21" s="133" customFormat="1" x14ac:dyDescent="0.2">
      <c r="A865" s="575"/>
      <c r="B865" s="304"/>
      <c r="C865" s="319"/>
      <c r="D865" s="309"/>
      <c r="E865" s="304"/>
      <c r="F865" s="304"/>
      <c r="G865" s="304"/>
      <c r="H865" s="179"/>
      <c r="I865" s="179"/>
      <c r="J865" s="173"/>
      <c r="K865" s="304"/>
      <c r="L865" s="904"/>
      <c r="M865" s="173"/>
      <c r="N865" s="174" t="s">
        <v>4627</v>
      </c>
      <c r="O865" s="156">
        <v>0.06</v>
      </c>
      <c r="P865" s="156">
        <v>1966</v>
      </c>
      <c r="Q865" s="157" t="s">
        <v>318</v>
      </c>
      <c r="R865" s="156"/>
      <c r="S865" s="156"/>
      <c r="T865" s="156"/>
      <c r="U865" s="180"/>
    </row>
    <row r="866" spans="1:21" s="133" customFormat="1" x14ac:dyDescent="0.2">
      <c r="A866" s="575"/>
      <c r="B866" s="304"/>
      <c r="C866" s="319"/>
      <c r="D866" s="309"/>
      <c r="E866" s="304"/>
      <c r="F866" s="304"/>
      <c r="G866" s="304"/>
      <c r="H866" s="179"/>
      <c r="I866" s="179"/>
      <c r="J866" s="173"/>
      <c r="K866" s="304"/>
      <c r="L866" s="904"/>
      <c r="M866" s="173"/>
      <c r="N866" s="174" t="s">
        <v>4628</v>
      </c>
      <c r="O866" s="156">
        <v>8.5000000000000006E-2</v>
      </c>
      <c r="P866" s="156">
        <v>1974</v>
      </c>
      <c r="Q866" s="157" t="s">
        <v>318</v>
      </c>
      <c r="R866" s="156"/>
      <c r="S866" s="156"/>
      <c r="T866" s="156"/>
      <c r="U866" s="180"/>
    </row>
    <row r="867" spans="1:21" s="133" customFormat="1" x14ac:dyDescent="0.2">
      <c r="A867" s="575"/>
      <c r="B867" s="304"/>
      <c r="C867" s="319"/>
      <c r="D867" s="309"/>
      <c r="E867" s="304"/>
      <c r="F867" s="304"/>
      <c r="G867" s="304"/>
      <c r="H867" s="179"/>
      <c r="I867" s="179"/>
      <c r="J867" s="173"/>
      <c r="K867" s="304"/>
      <c r="L867" s="904"/>
      <c r="M867" s="173"/>
      <c r="N867" s="174" t="s">
        <v>4629</v>
      </c>
      <c r="O867" s="156">
        <v>5.1999999999999998E-2</v>
      </c>
      <c r="P867" s="156">
        <v>1965</v>
      </c>
      <c r="Q867" s="157" t="s">
        <v>318</v>
      </c>
      <c r="R867" s="156"/>
      <c r="S867" s="156"/>
      <c r="T867" s="156"/>
      <c r="U867" s="180"/>
    </row>
    <row r="868" spans="1:21" s="133" customFormat="1" x14ac:dyDescent="0.2">
      <c r="A868" s="575"/>
      <c r="B868" s="304"/>
      <c r="C868" s="319"/>
      <c r="D868" s="309"/>
      <c r="E868" s="304"/>
      <c r="F868" s="304"/>
      <c r="G868" s="304"/>
      <c r="H868" s="179"/>
      <c r="I868" s="179"/>
      <c r="J868" s="173"/>
      <c r="K868" s="304"/>
      <c r="L868" s="904"/>
      <c r="M868" s="173"/>
      <c r="N868" s="174" t="s">
        <v>4630</v>
      </c>
      <c r="O868" s="156">
        <v>7.0000000000000007E-2</v>
      </c>
      <c r="P868" s="156">
        <v>1965</v>
      </c>
      <c r="Q868" s="157" t="s">
        <v>3557</v>
      </c>
      <c r="R868" s="156"/>
      <c r="S868" s="156"/>
      <c r="T868" s="156"/>
      <c r="U868" s="180"/>
    </row>
    <row r="869" spans="1:21" s="133" customFormat="1" x14ac:dyDescent="0.2">
      <c r="A869" s="575"/>
      <c r="B869" s="304"/>
      <c r="C869" s="319"/>
      <c r="D869" s="309"/>
      <c r="E869" s="304"/>
      <c r="F869" s="304"/>
      <c r="G869" s="304"/>
      <c r="H869" s="179"/>
      <c r="I869" s="179"/>
      <c r="J869" s="173"/>
      <c r="K869" s="304"/>
      <c r="L869" s="904"/>
      <c r="M869" s="173"/>
      <c r="N869" s="174" t="s">
        <v>4631</v>
      </c>
      <c r="O869" s="156">
        <v>7.5999999999999998E-2</v>
      </c>
      <c r="P869" s="156">
        <v>1965</v>
      </c>
      <c r="Q869" s="157" t="s">
        <v>3557</v>
      </c>
      <c r="R869" s="156"/>
      <c r="S869" s="156"/>
      <c r="T869" s="156"/>
      <c r="U869" s="180"/>
    </row>
    <row r="870" spans="1:21" s="133" customFormat="1" x14ac:dyDescent="0.2">
      <c r="A870" s="575"/>
      <c r="B870" s="304"/>
      <c r="C870" s="319"/>
      <c r="D870" s="309"/>
      <c r="E870" s="304"/>
      <c r="F870" s="304"/>
      <c r="G870" s="304"/>
      <c r="H870" s="179"/>
      <c r="I870" s="179"/>
      <c r="J870" s="173"/>
      <c r="K870" s="304"/>
      <c r="L870" s="904"/>
      <c r="M870" s="173"/>
      <c r="N870" s="174" t="s">
        <v>4632</v>
      </c>
      <c r="O870" s="156">
        <v>8.2000000000000003E-2</v>
      </c>
      <c r="P870" s="156">
        <v>1965</v>
      </c>
      <c r="Q870" s="157" t="s">
        <v>3557</v>
      </c>
      <c r="R870" s="156"/>
      <c r="S870" s="156"/>
      <c r="T870" s="156"/>
      <c r="U870" s="180"/>
    </row>
    <row r="871" spans="1:21" s="133" customFormat="1" x14ac:dyDescent="0.2">
      <c r="A871" s="576"/>
      <c r="B871" s="163"/>
      <c r="C871" s="533"/>
      <c r="D871" s="534"/>
      <c r="E871" s="163"/>
      <c r="F871" s="163"/>
      <c r="G871" s="163"/>
      <c r="H871" s="166"/>
      <c r="I871" s="166"/>
      <c r="J871" s="164"/>
      <c r="K871" s="163"/>
      <c r="L871" s="993"/>
      <c r="M871" s="164"/>
      <c r="N871" s="174" t="s">
        <v>4633</v>
      </c>
      <c r="O871" s="156">
        <v>9.1999999999999998E-2</v>
      </c>
      <c r="P871" s="156">
        <v>1965</v>
      </c>
      <c r="Q871" s="157" t="s">
        <v>318</v>
      </c>
      <c r="R871" s="156"/>
      <c r="S871" s="156"/>
      <c r="T871" s="156"/>
      <c r="U871" s="180"/>
    </row>
    <row r="872" spans="1:21" s="133" customFormat="1" ht="23.45" customHeight="1" x14ac:dyDescent="0.25">
      <c r="A872" s="544"/>
      <c r="B872" s="283"/>
      <c r="C872" s="994" t="s">
        <v>4634</v>
      </c>
      <c r="D872" s="995"/>
      <c r="E872" s="283"/>
      <c r="F872" s="283"/>
      <c r="G872" s="187"/>
      <c r="H872" s="283"/>
      <c r="I872" s="283"/>
      <c r="J872" s="283"/>
      <c r="K872" s="187"/>
      <c r="L872" s="283"/>
      <c r="M872" s="283"/>
      <c r="N872" s="355"/>
      <c r="O872" s="283"/>
      <c r="P872" s="283"/>
      <c r="Q872" s="187"/>
      <c r="R872" s="283"/>
      <c r="S872" s="283"/>
      <c r="T872" s="283"/>
      <c r="U872" s="408"/>
    </row>
    <row r="873" spans="1:21" s="133" customFormat="1" ht="30.4" customHeight="1" x14ac:dyDescent="0.2">
      <c r="A873" s="169"/>
      <c r="B873" s="156">
        <v>180000362</v>
      </c>
      <c r="C873" s="996" t="s">
        <v>4635</v>
      </c>
      <c r="D873" s="997"/>
      <c r="E873" s="156">
        <v>2.65</v>
      </c>
      <c r="F873" s="156">
        <v>1981</v>
      </c>
      <c r="G873" s="196" t="s">
        <v>3002</v>
      </c>
      <c r="H873" s="155"/>
      <c r="I873" s="155"/>
      <c r="J873" s="155"/>
      <c r="K873" s="158" t="s">
        <v>4636</v>
      </c>
      <c r="L873" s="290"/>
      <c r="M873" s="290"/>
      <c r="N873" s="295"/>
      <c r="O873" s="290"/>
      <c r="P873" s="290"/>
      <c r="Q873" s="291"/>
      <c r="R873" s="290"/>
      <c r="S873" s="290"/>
      <c r="T873" s="290"/>
      <c r="U873" s="409"/>
    </row>
    <row r="874" spans="1:21" s="133" customFormat="1" x14ac:dyDescent="0.2">
      <c r="A874" s="263"/>
      <c r="B874" s="164"/>
      <c r="C874" s="217"/>
      <c r="D874" s="218"/>
      <c r="E874" s="156">
        <v>0.15</v>
      </c>
      <c r="F874" s="156">
        <v>1981</v>
      </c>
      <c r="G874" s="196" t="s">
        <v>4268</v>
      </c>
      <c r="H874" s="164"/>
      <c r="I874" s="164"/>
      <c r="J874" s="164"/>
      <c r="K874" s="165"/>
      <c r="L874" s="292"/>
      <c r="M874" s="292"/>
      <c r="N874" s="296"/>
      <c r="O874" s="292"/>
      <c r="P874" s="292"/>
      <c r="Q874" s="200"/>
      <c r="R874" s="292"/>
      <c r="S874" s="292"/>
      <c r="T874" s="292"/>
      <c r="U874" s="408"/>
    </row>
    <row r="875" spans="1:21" s="133" customFormat="1" ht="25.5" x14ac:dyDescent="0.2">
      <c r="A875" s="162">
        <v>85</v>
      </c>
      <c r="B875" s="156">
        <v>180000362</v>
      </c>
      <c r="C875" s="196" t="s">
        <v>4637</v>
      </c>
      <c r="D875" s="281"/>
      <c r="E875" s="156">
        <v>1.05</v>
      </c>
      <c r="F875" s="156">
        <v>1992</v>
      </c>
      <c r="G875" s="157" t="s">
        <v>2971</v>
      </c>
      <c r="H875" s="155"/>
      <c r="I875" s="155"/>
      <c r="J875" s="155"/>
      <c r="K875" s="158" t="s">
        <v>2168</v>
      </c>
      <c r="L875" s="155" t="s">
        <v>246</v>
      </c>
      <c r="M875" s="887">
        <v>180000408</v>
      </c>
      <c r="N875" s="174" t="s">
        <v>4638</v>
      </c>
      <c r="O875" s="156">
        <v>0.14000000000000001</v>
      </c>
      <c r="P875" s="156">
        <v>1990</v>
      </c>
      <c r="Q875" s="157" t="s">
        <v>4050</v>
      </c>
      <c r="R875" s="156"/>
      <c r="S875" s="156"/>
      <c r="T875" s="156"/>
      <c r="U875" s="180"/>
    </row>
    <row r="876" spans="1:21" s="133" customFormat="1" x14ac:dyDescent="0.2">
      <c r="A876" s="181"/>
      <c r="B876" s="173"/>
      <c r="C876" s="182"/>
      <c r="D876" s="183"/>
      <c r="E876" s="173"/>
      <c r="F876" s="173"/>
      <c r="G876" s="176"/>
      <c r="H876" s="173"/>
      <c r="I876" s="173"/>
      <c r="J876" s="173"/>
      <c r="K876" s="176" t="s">
        <v>4141</v>
      </c>
      <c r="L876" s="173"/>
      <c r="M876" s="895"/>
      <c r="N876" s="174" t="s">
        <v>4639</v>
      </c>
      <c r="O876" s="156">
        <v>7.4999999999999997E-2</v>
      </c>
      <c r="P876" s="156">
        <v>1990</v>
      </c>
      <c r="Q876" s="157" t="s">
        <v>4050</v>
      </c>
      <c r="R876" s="156"/>
      <c r="S876" s="156"/>
      <c r="T876" s="156"/>
      <c r="U876" s="180"/>
    </row>
    <row r="877" spans="1:21" s="133" customFormat="1" ht="25.5" x14ac:dyDescent="0.2">
      <c r="A877" s="181"/>
      <c r="B877" s="173"/>
      <c r="C877" s="182"/>
      <c r="D877" s="183"/>
      <c r="E877" s="173"/>
      <c r="F877" s="173"/>
      <c r="G877" s="176"/>
      <c r="H877" s="173"/>
      <c r="I877" s="173"/>
      <c r="J877" s="173"/>
      <c r="K877" s="176"/>
      <c r="L877" s="173"/>
      <c r="M877" s="895"/>
      <c r="N877" s="174" t="s">
        <v>4640</v>
      </c>
      <c r="O877" s="156">
        <v>0.115</v>
      </c>
      <c r="P877" s="156">
        <v>1993</v>
      </c>
      <c r="Q877" s="157" t="s">
        <v>4050</v>
      </c>
      <c r="R877" s="156"/>
      <c r="S877" s="156"/>
      <c r="T877" s="156"/>
      <c r="U877" s="180"/>
    </row>
    <row r="878" spans="1:21" s="133" customFormat="1" x14ac:dyDescent="0.2">
      <c r="A878" s="181"/>
      <c r="B878" s="173"/>
      <c r="C878" s="182"/>
      <c r="D878" s="183"/>
      <c r="E878" s="173"/>
      <c r="F878" s="173"/>
      <c r="G878" s="176"/>
      <c r="H878" s="173"/>
      <c r="I878" s="173"/>
      <c r="J878" s="173"/>
      <c r="K878" s="176"/>
      <c r="L878" s="173"/>
      <c r="M878" s="895"/>
      <c r="N878" s="174" t="s">
        <v>4641</v>
      </c>
      <c r="O878" s="156">
        <v>0.26</v>
      </c>
      <c r="P878" s="156">
        <v>1993</v>
      </c>
      <c r="Q878" s="157" t="s">
        <v>4642</v>
      </c>
      <c r="R878" s="156"/>
      <c r="S878" s="156"/>
      <c r="T878" s="156"/>
      <c r="U878" s="180"/>
    </row>
    <row r="879" spans="1:21" s="133" customFormat="1" ht="25.5" x14ac:dyDescent="0.2">
      <c r="A879" s="181"/>
      <c r="B879" s="173"/>
      <c r="C879" s="182"/>
      <c r="D879" s="183"/>
      <c r="E879" s="173"/>
      <c r="F879" s="173"/>
      <c r="G879" s="176"/>
      <c r="H879" s="173"/>
      <c r="I879" s="173"/>
      <c r="J879" s="173"/>
      <c r="K879" s="176"/>
      <c r="L879" s="173"/>
      <c r="M879" s="895"/>
      <c r="N879" s="174" t="s">
        <v>4643</v>
      </c>
      <c r="O879" s="156">
        <v>9.5000000000000001E-2</v>
      </c>
      <c r="P879" s="156">
        <v>1990</v>
      </c>
      <c r="Q879" s="157" t="s">
        <v>4050</v>
      </c>
      <c r="R879" s="156"/>
      <c r="S879" s="156"/>
      <c r="T879" s="156"/>
      <c r="U879" s="180"/>
    </row>
    <row r="880" spans="1:21" s="133" customFormat="1" ht="25.5" x14ac:dyDescent="0.2">
      <c r="A880" s="181"/>
      <c r="B880" s="173"/>
      <c r="C880" s="182"/>
      <c r="D880" s="183"/>
      <c r="E880" s="173"/>
      <c r="F880" s="173"/>
      <c r="G880" s="176"/>
      <c r="H880" s="173"/>
      <c r="I880" s="173"/>
      <c r="J880" s="173"/>
      <c r="K880" s="176"/>
      <c r="L880" s="173"/>
      <c r="M880" s="888"/>
      <c r="N880" s="160" t="s">
        <v>4644</v>
      </c>
      <c r="O880" s="156">
        <v>4.1000000000000002E-2</v>
      </c>
      <c r="P880" s="156">
        <v>1993</v>
      </c>
      <c r="Q880" s="157" t="s">
        <v>4050</v>
      </c>
      <c r="R880" s="156"/>
      <c r="S880" s="156"/>
      <c r="T880" s="156"/>
      <c r="U880" s="180"/>
    </row>
    <row r="881" spans="1:21" s="133" customFormat="1" ht="38.25" x14ac:dyDescent="0.2">
      <c r="A881" s="181"/>
      <c r="B881" s="173"/>
      <c r="C881" s="182"/>
      <c r="D881" s="183"/>
      <c r="E881" s="173"/>
      <c r="F881" s="173"/>
      <c r="G881" s="176"/>
      <c r="H881" s="173"/>
      <c r="I881" s="173"/>
      <c r="J881" s="173"/>
      <c r="K881" s="176"/>
      <c r="L881" s="173"/>
      <c r="M881" s="527" t="s">
        <v>4645</v>
      </c>
      <c r="N881" s="160" t="s">
        <v>4646</v>
      </c>
      <c r="O881" s="156">
        <v>0.20100000000000001</v>
      </c>
      <c r="P881" s="156">
        <v>2015</v>
      </c>
      <c r="Q881" s="157" t="s">
        <v>3962</v>
      </c>
      <c r="R881" s="156"/>
      <c r="S881" s="156"/>
      <c r="T881" s="156"/>
      <c r="U881" s="180"/>
    </row>
    <row r="882" spans="1:21" s="133" customFormat="1" ht="16.149999999999999" customHeight="1" x14ac:dyDescent="0.2">
      <c r="A882" s="162"/>
      <c r="B882" s="156">
        <v>180000362</v>
      </c>
      <c r="C882" s="157" t="s">
        <v>4647</v>
      </c>
      <c r="D882" s="157"/>
      <c r="E882" s="156">
        <v>0.78</v>
      </c>
      <c r="F882" s="156">
        <v>1995</v>
      </c>
      <c r="G882" s="157" t="s">
        <v>4648</v>
      </c>
      <c r="H882" s="156"/>
      <c r="I882" s="156"/>
      <c r="J882" s="156"/>
      <c r="K882" s="157" t="s">
        <v>4649</v>
      </c>
      <c r="L882" s="156"/>
      <c r="M882" s="156"/>
      <c r="N882" s="174"/>
      <c r="O882" s="156"/>
      <c r="P882" s="156"/>
      <c r="Q882" s="157"/>
      <c r="R882" s="156"/>
      <c r="S882" s="156"/>
      <c r="T882" s="156"/>
      <c r="U882" s="180"/>
    </row>
    <row r="883" spans="1:21" s="133" customFormat="1" ht="17.100000000000001" customHeight="1" x14ac:dyDescent="0.2">
      <c r="A883" s="162"/>
      <c r="B883" s="156">
        <v>180000362</v>
      </c>
      <c r="C883" s="157" t="s">
        <v>4650</v>
      </c>
      <c r="D883" s="157"/>
      <c r="E883" s="156">
        <v>0.3</v>
      </c>
      <c r="F883" s="156">
        <v>1986</v>
      </c>
      <c r="G883" s="157" t="s">
        <v>4295</v>
      </c>
      <c r="H883" s="156"/>
      <c r="I883" s="156"/>
      <c r="J883" s="156"/>
      <c r="K883" s="157"/>
      <c r="L883" s="156"/>
      <c r="M883" s="156"/>
      <c r="N883" s="174"/>
      <c r="O883" s="156"/>
      <c r="P883" s="156"/>
      <c r="Q883" s="157"/>
      <c r="R883" s="156"/>
      <c r="S883" s="156"/>
      <c r="T883" s="156"/>
      <c r="U883" s="180"/>
    </row>
    <row r="884" spans="1:21" s="130" customFormat="1" ht="58.9" customHeight="1" x14ac:dyDescent="0.2">
      <c r="A884" s="162"/>
      <c r="B884" s="447" t="s">
        <v>4651</v>
      </c>
      <c r="C884" s="935" t="s">
        <v>4652</v>
      </c>
      <c r="D884" s="935"/>
      <c r="E884" s="227"/>
      <c r="F884" s="227">
        <v>2006</v>
      </c>
      <c r="G884" s="226" t="s">
        <v>4653</v>
      </c>
      <c r="H884" s="227"/>
      <c r="I884" s="227"/>
      <c r="J884" s="227"/>
      <c r="K884" s="226" t="s">
        <v>4654</v>
      </c>
      <c r="L884" s="227">
        <v>400</v>
      </c>
      <c r="M884" s="227"/>
      <c r="N884" s="226"/>
      <c r="O884" s="227"/>
      <c r="P884" s="227"/>
      <c r="Q884" s="228"/>
      <c r="R884" s="227"/>
      <c r="S884" s="227"/>
      <c r="T884" s="227"/>
      <c r="U884" s="280" t="s">
        <v>4655</v>
      </c>
    </row>
    <row r="885" spans="1:21" s="133" customFormat="1" ht="28.35" customHeight="1" x14ac:dyDescent="0.2">
      <c r="A885" s="162">
        <v>86</v>
      </c>
      <c r="B885" s="156">
        <v>180000362</v>
      </c>
      <c r="C885" s="941" t="s">
        <v>4656</v>
      </c>
      <c r="D885" s="986"/>
      <c r="E885" s="156">
        <v>0.41699999999999998</v>
      </c>
      <c r="F885" s="156">
        <v>1980</v>
      </c>
      <c r="G885" s="157" t="s">
        <v>4416</v>
      </c>
      <c r="H885" s="156"/>
      <c r="I885" s="156"/>
      <c r="J885" s="156"/>
      <c r="K885" s="158" t="s">
        <v>640</v>
      </c>
      <c r="L885" s="155" t="s">
        <v>3170</v>
      </c>
      <c r="M885" s="887">
        <v>180000421</v>
      </c>
      <c r="N885" s="174" t="s">
        <v>4657</v>
      </c>
      <c r="O885" s="156">
        <v>0.08</v>
      </c>
      <c r="P885" s="156">
        <v>1986</v>
      </c>
      <c r="Q885" s="157" t="s">
        <v>4658</v>
      </c>
      <c r="R885" s="156"/>
      <c r="S885" s="156"/>
      <c r="T885" s="156"/>
      <c r="U885" s="180"/>
    </row>
    <row r="886" spans="1:21" s="133" customFormat="1" ht="17.100000000000001" customHeight="1" x14ac:dyDescent="0.2">
      <c r="A886" s="181"/>
      <c r="B886" s="173"/>
      <c r="C886" s="182"/>
      <c r="D886" s="183"/>
      <c r="E886" s="173"/>
      <c r="F886" s="173"/>
      <c r="G886" s="176"/>
      <c r="H886" s="173"/>
      <c r="I886" s="173"/>
      <c r="J886" s="173"/>
      <c r="K886" s="176" t="s">
        <v>4501</v>
      </c>
      <c r="L886" s="173" t="s">
        <v>3610</v>
      </c>
      <c r="M886" s="895"/>
      <c r="N886" s="174" t="s">
        <v>4659</v>
      </c>
      <c r="O886" s="156">
        <v>0.17</v>
      </c>
      <c r="P886" s="156">
        <v>1985</v>
      </c>
      <c r="Q886" s="157" t="s">
        <v>54</v>
      </c>
      <c r="R886" s="156"/>
      <c r="S886" s="156"/>
      <c r="T886" s="156"/>
      <c r="U886" s="180"/>
    </row>
    <row r="887" spans="1:21" s="133" customFormat="1" ht="18.2" customHeight="1" x14ac:dyDescent="0.2">
      <c r="A887" s="181"/>
      <c r="B887" s="173"/>
      <c r="C887" s="182"/>
      <c r="D887" s="183"/>
      <c r="E887" s="173"/>
      <c r="F887" s="173"/>
      <c r="G887" s="176"/>
      <c r="H887" s="173"/>
      <c r="I887" s="173"/>
      <c r="J887" s="173"/>
      <c r="K887" s="176"/>
      <c r="L887" s="173"/>
      <c r="M887" s="895"/>
      <c r="N887" s="174" t="s">
        <v>4660</v>
      </c>
      <c r="O887" s="156">
        <v>9.6000000000000002E-2</v>
      </c>
      <c r="P887" s="156">
        <v>1987</v>
      </c>
      <c r="Q887" s="157" t="s">
        <v>4661</v>
      </c>
      <c r="R887" s="156"/>
      <c r="S887" s="156"/>
      <c r="T887" s="156"/>
      <c r="U887" s="180"/>
    </row>
    <row r="888" spans="1:21" s="133" customFormat="1" ht="18.2" customHeight="1" x14ac:dyDescent="0.2">
      <c r="A888" s="181"/>
      <c r="B888" s="173"/>
      <c r="C888" s="182"/>
      <c r="D888" s="183"/>
      <c r="E888" s="173"/>
      <c r="F888" s="173"/>
      <c r="G888" s="176"/>
      <c r="H888" s="173"/>
      <c r="I888" s="173"/>
      <c r="J888" s="173"/>
      <c r="K888" s="176"/>
      <c r="L888" s="173"/>
      <c r="M888" s="895"/>
      <c r="N888" s="174" t="s">
        <v>4662</v>
      </c>
      <c r="O888" s="156">
        <v>0.05</v>
      </c>
      <c r="P888" s="156">
        <v>1986</v>
      </c>
      <c r="Q888" s="157" t="s">
        <v>4663</v>
      </c>
      <c r="R888" s="156"/>
      <c r="S888" s="156"/>
      <c r="T888" s="156"/>
      <c r="U888" s="180"/>
    </row>
    <row r="889" spans="1:21" s="133" customFormat="1" ht="18.2" customHeight="1" x14ac:dyDescent="0.2">
      <c r="A889" s="181"/>
      <c r="B889" s="173"/>
      <c r="C889" s="182"/>
      <c r="D889" s="183"/>
      <c r="E889" s="173"/>
      <c r="F889" s="173"/>
      <c r="G889" s="176"/>
      <c r="H889" s="173"/>
      <c r="I889" s="173"/>
      <c r="J889" s="173"/>
      <c r="K889" s="176"/>
      <c r="L889" s="173"/>
      <c r="M889" s="895"/>
      <c r="N889" s="174" t="s">
        <v>4664</v>
      </c>
      <c r="O889" s="156">
        <v>0.09</v>
      </c>
      <c r="P889" s="156">
        <v>1985</v>
      </c>
      <c r="Q889" s="157" t="s">
        <v>4305</v>
      </c>
      <c r="R889" s="156"/>
      <c r="S889" s="156"/>
      <c r="T889" s="156"/>
      <c r="U889" s="180"/>
    </row>
    <row r="890" spans="1:21" s="133" customFormat="1" ht="18.2" customHeight="1" x14ac:dyDescent="0.2">
      <c r="A890" s="181"/>
      <c r="B890" s="173"/>
      <c r="C890" s="182"/>
      <c r="D890" s="183"/>
      <c r="E890" s="173"/>
      <c r="F890" s="173"/>
      <c r="G890" s="176"/>
      <c r="H890" s="173"/>
      <c r="I890" s="173"/>
      <c r="J890" s="173"/>
      <c r="K890" s="176"/>
      <c r="L890" s="173"/>
      <c r="M890" s="895"/>
      <c r="N890" s="174" t="s">
        <v>4665</v>
      </c>
      <c r="O890" s="156">
        <v>0.1</v>
      </c>
      <c r="P890" s="156">
        <v>1985</v>
      </c>
      <c r="Q890" s="157" t="s">
        <v>4305</v>
      </c>
      <c r="R890" s="156"/>
      <c r="S890" s="156"/>
      <c r="T890" s="156"/>
      <c r="U890" s="180"/>
    </row>
    <row r="891" spans="1:21" s="133" customFormat="1" ht="19.149999999999999" customHeight="1" x14ac:dyDescent="0.2">
      <c r="A891" s="181"/>
      <c r="B891" s="173"/>
      <c r="C891" s="182"/>
      <c r="D891" s="183"/>
      <c r="E891" s="173"/>
      <c r="F891" s="173"/>
      <c r="G891" s="176"/>
      <c r="H891" s="173"/>
      <c r="I891" s="173"/>
      <c r="J891" s="173"/>
      <c r="K891" s="176"/>
      <c r="L891" s="173"/>
      <c r="M891" s="895"/>
      <c r="N891" s="174" t="s">
        <v>4665</v>
      </c>
      <c r="O891" s="156">
        <v>0.1</v>
      </c>
      <c r="P891" s="156">
        <v>1985</v>
      </c>
      <c r="Q891" s="157" t="s">
        <v>38</v>
      </c>
      <c r="R891" s="156"/>
      <c r="S891" s="156"/>
      <c r="T891" s="156"/>
      <c r="U891" s="180"/>
    </row>
    <row r="892" spans="1:21" s="133" customFormat="1" ht="19.899999999999999" customHeight="1" x14ac:dyDescent="0.2">
      <c r="A892" s="181"/>
      <c r="B892" s="173"/>
      <c r="C892" s="182"/>
      <c r="D892" s="183"/>
      <c r="E892" s="173"/>
      <c r="F892" s="173"/>
      <c r="G892" s="176"/>
      <c r="H892" s="173"/>
      <c r="I892" s="173"/>
      <c r="J892" s="173"/>
      <c r="K892" s="176"/>
      <c r="L892" s="173"/>
      <c r="M892" s="895"/>
      <c r="N892" s="174" t="s">
        <v>4666</v>
      </c>
      <c r="O892" s="156">
        <v>0.16</v>
      </c>
      <c r="P892" s="156">
        <v>1985</v>
      </c>
      <c r="Q892" s="157" t="s">
        <v>4667</v>
      </c>
      <c r="R892" s="156"/>
      <c r="S892" s="156"/>
      <c r="T892" s="156"/>
      <c r="U892" s="180"/>
    </row>
    <row r="893" spans="1:21" s="133" customFormat="1" ht="25.5" x14ac:dyDescent="0.2">
      <c r="A893" s="181"/>
      <c r="B893" s="173"/>
      <c r="C893" s="182"/>
      <c r="D893" s="183"/>
      <c r="E893" s="173"/>
      <c r="F893" s="173"/>
      <c r="G893" s="176"/>
      <c r="H893" s="173"/>
      <c r="I893" s="173"/>
      <c r="J893" s="173"/>
      <c r="K893" s="176"/>
      <c r="L893" s="173"/>
      <c r="M893" s="895"/>
      <c r="N893" s="174" t="s">
        <v>4668</v>
      </c>
      <c r="O893" s="156">
        <v>0.06</v>
      </c>
      <c r="P893" s="156">
        <v>1985</v>
      </c>
      <c r="Q893" s="157" t="s">
        <v>4669</v>
      </c>
      <c r="R893" s="156"/>
      <c r="S893" s="156"/>
      <c r="T893" s="156"/>
      <c r="U893" s="180"/>
    </row>
    <row r="894" spans="1:21" s="133" customFormat="1" ht="17.649999999999999" customHeight="1" x14ac:dyDescent="0.2">
      <c r="A894" s="181"/>
      <c r="B894" s="173"/>
      <c r="C894" s="182"/>
      <c r="D894" s="183"/>
      <c r="E894" s="173"/>
      <c r="F894" s="173"/>
      <c r="G894" s="176"/>
      <c r="H894" s="173"/>
      <c r="I894" s="173"/>
      <c r="J894" s="173"/>
      <c r="K894" s="176"/>
      <c r="L894" s="173"/>
      <c r="M894" s="895"/>
      <c r="N894" s="174" t="s">
        <v>4670</v>
      </c>
      <c r="O894" s="156">
        <v>0.2</v>
      </c>
      <c r="P894" s="156">
        <v>1985</v>
      </c>
      <c r="Q894" s="157" t="s">
        <v>4671</v>
      </c>
      <c r="R894" s="156"/>
      <c r="S894" s="156"/>
      <c r="T894" s="156"/>
      <c r="U894" s="180"/>
    </row>
    <row r="895" spans="1:21" s="133" customFormat="1" ht="25.5" x14ac:dyDescent="0.2">
      <c r="A895" s="181"/>
      <c r="B895" s="173"/>
      <c r="C895" s="182"/>
      <c r="D895" s="183"/>
      <c r="E895" s="173"/>
      <c r="F895" s="173"/>
      <c r="G895" s="176"/>
      <c r="H895" s="173"/>
      <c r="I895" s="173"/>
      <c r="J895" s="173"/>
      <c r="K895" s="176"/>
      <c r="L895" s="173"/>
      <c r="M895" s="895"/>
      <c r="N895" s="174" t="s">
        <v>4672</v>
      </c>
      <c r="O895" s="156">
        <v>0.15</v>
      </c>
      <c r="P895" s="156">
        <v>1986</v>
      </c>
      <c r="Q895" s="157" t="s">
        <v>4663</v>
      </c>
      <c r="R895" s="156"/>
      <c r="S895" s="156"/>
      <c r="T895" s="156"/>
      <c r="U895" s="180"/>
    </row>
    <row r="896" spans="1:21" s="133" customFormat="1" x14ac:dyDescent="0.2">
      <c r="A896" s="181"/>
      <c r="B896" s="173"/>
      <c r="C896" s="182"/>
      <c r="D896" s="183"/>
      <c r="E896" s="173"/>
      <c r="F896" s="173"/>
      <c r="G896" s="176"/>
      <c r="H896" s="173"/>
      <c r="I896" s="173"/>
      <c r="J896" s="173"/>
      <c r="K896" s="176"/>
      <c r="L896" s="173"/>
      <c r="M896" s="895"/>
      <c r="N896" s="174" t="s">
        <v>4673</v>
      </c>
      <c r="O896" s="156">
        <v>9.5000000000000001E-2</v>
      </c>
      <c r="P896" s="156">
        <v>1985</v>
      </c>
      <c r="Q896" s="157" t="s">
        <v>478</v>
      </c>
      <c r="R896" s="156"/>
      <c r="S896" s="156"/>
      <c r="T896" s="156"/>
      <c r="U896" s="180"/>
    </row>
    <row r="897" spans="1:21" s="133" customFormat="1" x14ac:dyDescent="0.2">
      <c r="A897" s="181"/>
      <c r="B897" s="173"/>
      <c r="C897" s="182"/>
      <c r="D897" s="183"/>
      <c r="E897" s="173"/>
      <c r="F897" s="173"/>
      <c r="G897" s="176"/>
      <c r="H897" s="173"/>
      <c r="I897" s="173"/>
      <c r="J897" s="173"/>
      <c r="K897" s="176"/>
      <c r="L897" s="173"/>
      <c r="M897" s="895"/>
      <c r="N897" s="174" t="s">
        <v>4674</v>
      </c>
      <c r="O897" s="156">
        <v>0.06</v>
      </c>
      <c r="P897" s="156">
        <v>1985</v>
      </c>
      <c r="Q897" s="157" t="s">
        <v>478</v>
      </c>
      <c r="R897" s="156"/>
      <c r="S897" s="156"/>
      <c r="T897" s="156"/>
      <c r="U897" s="180"/>
    </row>
    <row r="898" spans="1:21" s="133" customFormat="1" ht="25.5" x14ac:dyDescent="0.2">
      <c r="A898" s="181"/>
      <c r="B898" s="173"/>
      <c r="C898" s="182"/>
      <c r="D898" s="183"/>
      <c r="E898" s="173"/>
      <c r="F898" s="173"/>
      <c r="G898" s="176"/>
      <c r="H898" s="173"/>
      <c r="I898" s="173"/>
      <c r="J898" s="173"/>
      <c r="K898" s="176"/>
      <c r="L898" s="173"/>
      <c r="M898" s="895"/>
      <c r="N898" s="174" t="s">
        <v>4675</v>
      </c>
      <c r="O898" s="156">
        <v>6.5000000000000002E-2</v>
      </c>
      <c r="P898" s="156">
        <v>1985</v>
      </c>
      <c r="Q898" s="157" t="s">
        <v>59</v>
      </c>
      <c r="R898" s="156"/>
      <c r="S898" s="156"/>
      <c r="T898" s="156"/>
      <c r="U898" s="180"/>
    </row>
    <row r="899" spans="1:21" s="133" customFormat="1" ht="25.5" x14ac:dyDescent="0.2">
      <c r="A899" s="181"/>
      <c r="B899" s="173"/>
      <c r="C899" s="182"/>
      <c r="D899" s="183"/>
      <c r="E899" s="173"/>
      <c r="F899" s="173"/>
      <c r="G899" s="176"/>
      <c r="H899" s="173"/>
      <c r="I899" s="173"/>
      <c r="J899" s="173"/>
      <c r="K899" s="176"/>
      <c r="L899" s="173"/>
      <c r="M899" s="895"/>
      <c r="N899" s="174" t="s">
        <v>4675</v>
      </c>
      <c r="O899" s="156">
        <v>6.5000000000000002E-2</v>
      </c>
      <c r="P899" s="156">
        <v>1985</v>
      </c>
      <c r="Q899" s="157" t="s">
        <v>45</v>
      </c>
      <c r="R899" s="156"/>
      <c r="S899" s="156"/>
      <c r="T899" s="156"/>
      <c r="U899" s="180"/>
    </row>
    <row r="900" spans="1:21" s="133" customFormat="1" ht="25.5" x14ac:dyDescent="0.2">
      <c r="A900" s="181"/>
      <c r="B900" s="173"/>
      <c r="C900" s="182"/>
      <c r="D900" s="183"/>
      <c r="E900" s="173"/>
      <c r="F900" s="173"/>
      <c r="G900" s="176"/>
      <c r="H900" s="173"/>
      <c r="I900" s="173"/>
      <c r="J900" s="173"/>
      <c r="K900" s="176"/>
      <c r="L900" s="173"/>
      <c r="M900" s="895"/>
      <c r="N900" s="174" t="s">
        <v>4676</v>
      </c>
      <c r="O900" s="156">
        <v>6.7000000000000004E-2</v>
      </c>
      <c r="P900" s="156">
        <v>1987</v>
      </c>
      <c r="Q900" s="157" t="s">
        <v>4677</v>
      </c>
      <c r="R900" s="156"/>
      <c r="S900" s="156"/>
      <c r="T900" s="156"/>
      <c r="U900" s="180"/>
    </row>
    <row r="901" spans="1:21" s="133" customFormat="1" ht="25.5" x14ac:dyDescent="0.2">
      <c r="A901" s="181"/>
      <c r="B901" s="173"/>
      <c r="C901" s="182"/>
      <c r="D901" s="183"/>
      <c r="E901" s="173"/>
      <c r="F901" s="173"/>
      <c r="G901" s="176"/>
      <c r="H901" s="173"/>
      <c r="I901" s="173"/>
      <c r="J901" s="173"/>
      <c r="K901" s="176"/>
      <c r="L901" s="173"/>
      <c r="M901" s="888"/>
      <c r="N901" s="174" t="s">
        <v>4678</v>
      </c>
      <c r="O901" s="156">
        <v>0.09</v>
      </c>
      <c r="P901" s="156">
        <v>1987</v>
      </c>
      <c r="Q901" s="157" t="s">
        <v>4661</v>
      </c>
      <c r="R901" s="156"/>
      <c r="S901" s="156"/>
      <c r="T901" s="156"/>
      <c r="U901" s="180"/>
    </row>
    <row r="902" spans="1:21" s="133" customFormat="1" ht="14.45" customHeight="1" x14ac:dyDescent="0.2">
      <c r="A902" s="181"/>
      <c r="B902" s="173"/>
      <c r="C902" s="182"/>
      <c r="D902" s="183"/>
      <c r="E902" s="173"/>
      <c r="F902" s="173"/>
      <c r="G902" s="176"/>
      <c r="H902" s="173"/>
      <c r="I902" s="173"/>
      <c r="J902" s="173"/>
      <c r="K902" s="176"/>
      <c r="L902" s="173"/>
      <c r="M902" s="156" t="s">
        <v>103</v>
      </c>
      <c r="N902" s="174" t="s">
        <v>4679</v>
      </c>
      <c r="O902" s="156"/>
      <c r="P902" s="156"/>
      <c r="Q902" s="157" t="s">
        <v>4680</v>
      </c>
      <c r="R902" s="156"/>
      <c r="S902" s="156"/>
      <c r="T902" s="156"/>
      <c r="U902" s="180"/>
    </row>
    <row r="903" spans="1:21" s="133" customFormat="1" ht="15" customHeight="1" x14ac:dyDescent="0.2">
      <c r="A903" s="181"/>
      <c r="B903" s="173"/>
      <c r="C903" s="182"/>
      <c r="D903" s="183"/>
      <c r="E903" s="173"/>
      <c r="F903" s="173"/>
      <c r="G903" s="176"/>
      <c r="H903" s="173"/>
      <c r="I903" s="173"/>
      <c r="J903" s="173"/>
      <c r="K903" s="176"/>
      <c r="L903" s="173"/>
      <c r="M903" s="156" t="s">
        <v>103</v>
      </c>
      <c r="N903" s="174" t="s">
        <v>4679</v>
      </c>
      <c r="O903" s="156"/>
      <c r="P903" s="156"/>
      <c r="Q903" s="157" t="s">
        <v>4681</v>
      </c>
      <c r="R903" s="156"/>
      <c r="S903" s="156"/>
      <c r="T903" s="156"/>
      <c r="U903" s="180"/>
    </row>
    <row r="904" spans="1:21" s="133" customFormat="1" ht="47.45" customHeight="1" x14ac:dyDescent="0.2">
      <c r="A904" s="181"/>
      <c r="B904" s="173"/>
      <c r="C904" s="182"/>
      <c r="D904" s="183"/>
      <c r="E904" s="173"/>
      <c r="F904" s="173"/>
      <c r="G904" s="176"/>
      <c r="H904" s="173"/>
      <c r="I904" s="173"/>
      <c r="J904" s="173"/>
      <c r="K904" s="176"/>
      <c r="L904" s="173"/>
      <c r="M904" s="156">
        <v>180000550</v>
      </c>
      <c r="N904" s="174" t="s">
        <v>4682</v>
      </c>
      <c r="O904" s="156">
        <v>1.4E-2</v>
      </c>
      <c r="P904" s="156">
        <v>2014</v>
      </c>
      <c r="Q904" s="157" t="s">
        <v>4683</v>
      </c>
      <c r="R904" s="156">
        <v>1</v>
      </c>
      <c r="S904" s="156"/>
      <c r="T904" s="156">
        <v>1</v>
      </c>
      <c r="U904" s="215" t="s">
        <v>4684</v>
      </c>
    </row>
    <row r="905" spans="1:21" s="133" customFormat="1" ht="28.9" customHeight="1" x14ac:dyDescent="0.2">
      <c r="A905" s="181"/>
      <c r="B905" s="173"/>
      <c r="C905" s="182"/>
      <c r="D905" s="183"/>
      <c r="E905" s="173"/>
      <c r="F905" s="173"/>
      <c r="G905" s="176"/>
      <c r="H905" s="173"/>
      <c r="I905" s="173"/>
      <c r="J905" s="173"/>
      <c r="K905" s="176"/>
      <c r="L905" s="173"/>
      <c r="M905" s="156">
        <v>3022001</v>
      </c>
      <c r="N905" s="174" t="s">
        <v>4685</v>
      </c>
      <c r="O905" s="156">
        <v>0.76700000000000002</v>
      </c>
      <c r="P905" s="156">
        <v>2006</v>
      </c>
      <c r="Q905" s="157" t="s">
        <v>3155</v>
      </c>
      <c r="R905" s="156">
        <v>22</v>
      </c>
      <c r="S905" s="156"/>
      <c r="T905" s="156">
        <v>22</v>
      </c>
      <c r="U905" s="215" t="s">
        <v>4686</v>
      </c>
    </row>
    <row r="906" spans="1:21" s="133" customFormat="1" ht="51" customHeight="1" x14ac:dyDescent="0.2">
      <c r="A906" s="181"/>
      <c r="B906" s="173"/>
      <c r="C906" s="182"/>
      <c r="D906" s="183"/>
      <c r="E906" s="173"/>
      <c r="F906" s="173"/>
      <c r="G906" s="176"/>
      <c r="H906" s="173"/>
      <c r="I906" s="173"/>
      <c r="J906" s="173"/>
      <c r="K906" s="176"/>
      <c r="L906" s="173"/>
      <c r="M906" s="156"/>
      <c r="N906" s="174" t="s">
        <v>4687</v>
      </c>
      <c r="O906" s="156">
        <v>0.154</v>
      </c>
      <c r="P906" s="156">
        <v>2016</v>
      </c>
      <c r="Q906" s="157" t="s">
        <v>3312</v>
      </c>
      <c r="R906" s="156">
        <v>5</v>
      </c>
      <c r="S906" s="156"/>
      <c r="T906" s="156">
        <v>5</v>
      </c>
      <c r="U906" s="215" t="s">
        <v>4688</v>
      </c>
    </row>
    <row r="907" spans="1:21" s="133" customFormat="1" ht="51" x14ac:dyDescent="0.2">
      <c r="A907" s="169">
        <v>87</v>
      </c>
      <c r="B907" s="156">
        <v>180000362</v>
      </c>
      <c r="C907" s="197" t="s">
        <v>4689</v>
      </c>
      <c r="D907" s="198"/>
      <c r="E907" s="155">
        <v>0.106</v>
      </c>
      <c r="F907" s="155">
        <v>1984</v>
      </c>
      <c r="G907" s="158" t="s">
        <v>3570</v>
      </c>
      <c r="H907" s="155"/>
      <c r="I907" s="155"/>
      <c r="J907" s="155"/>
      <c r="K907" s="158" t="s">
        <v>4690</v>
      </c>
      <c r="L907" s="155" t="s">
        <v>3606</v>
      </c>
      <c r="M907" s="156">
        <v>180000369</v>
      </c>
      <c r="N907" s="174" t="s">
        <v>4691</v>
      </c>
      <c r="O907" s="156">
        <v>0.17</v>
      </c>
      <c r="P907" s="156">
        <v>1985</v>
      </c>
      <c r="Q907" s="157" t="s">
        <v>4692</v>
      </c>
      <c r="R907" s="156"/>
      <c r="S907" s="156"/>
      <c r="T907" s="156"/>
      <c r="U907" s="215" t="s">
        <v>4693</v>
      </c>
    </row>
    <row r="908" spans="1:21" s="133" customFormat="1" x14ac:dyDescent="0.2">
      <c r="A908" s="263"/>
      <c r="B908" s="164"/>
      <c r="C908" s="217"/>
      <c r="D908" s="218"/>
      <c r="E908" s="164"/>
      <c r="F908" s="164"/>
      <c r="G908" s="165"/>
      <c r="H908" s="164"/>
      <c r="I908" s="164"/>
      <c r="J908" s="164"/>
      <c r="K908" s="165" t="s">
        <v>4694</v>
      </c>
      <c r="L908" s="164" t="s">
        <v>3610</v>
      </c>
      <c r="M908" s="343"/>
      <c r="N908" s="174"/>
      <c r="O908" s="156"/>
      <c r="P908" s="156"/>
      <c r="Q908" s="157"/>
      <c r="R908" s="156"/>
      <c r="S908" s="156"/>
      <c r="T908" s="156"/>
      <c r="U908" s="180"/>
    </row>
    <row r="909" spans="1:21" s="130" customFormat="1" ht="28.15" customHeight="1" x14ac:dyDescent="0.2">
      <c r="A909" s="169"/>
      <c r="B909" s="987" t="s">
        <v>4695</v>
      </c>
      <c r="C909" s="989" t="s">
        <v>4696</v>
      </c>
      <c r="D909" s="990"/>
      <c r="E909" s="222"/>
      <c r="F909" s="222">
        <v>1996</v>
      </c>
      <c r="G909" s="223" t="s">
        <v>2971</v>
      </c>
      <c r="H909" s="222"/>
      <c r="I909" s="222"/>
      <c r="J909" s="222"/>
      <c r="K909" s="223" t="s">
        <v>4697</v>
      </c>
      <c r="L909" s="222" t="s">
        <v>246</v>
      </c>
      <c r="M909" s="227"/>
      <c r="N909" s="226" t="s">
        <v>1411</v>
      </c>
      <c r="O909" s="227"/>
      <c r="P909" s="227"/>
      <c r="Q909" s="228"/>
      <c r="R909" s="227"/>
      <c r="S909" s="227"/>
      <c r="T909" s="227"/>
      <c r="U909" s="579" t="s">
        <v>3021</v>
      </c>
    </row>
    <row r="910" spans="1:21" s="133" customFormat="1" x14ac:dyDescent="0.2">
      <c r="A910" s="263"/>
      <c r="B910" s="988"/>
      <c r="C910" s="217"/>
      <c r="D910" s="218"/>
      <c r="E910" s="164"/>
      <c r="F910" s="164"/>
      <c r="G910" s="389" t="s">
        <v>4698</v>
      </c>
      <c r="H910" s="164"/>
      <c r="I910" s="164"/>
      <c r="J910" s="164"/>
      <c r="K910" s="389" t="s">
        <v>4699</v>
      </c>
      <c r="L910" s="164"/>
      <c r="M910" s="156"/>
      <c r="N910" s="174"/>
      <c r="O910" s="156"/>
      <c r="P910" s="156"/>
      <c r="Q910" s="157"/>
      <c r="R910" s="156"/>
      <c r="S910" s="156"/>
      <c r="T910" s="156"/>
      <c r="U910" s="303"/>
    </row>
    <row r="911" spans="1:21" s="133" customFormat="1" x14ac:dyDescent="0.2">
      <c r="A911" s="181"/>
      <c r="B911" s="156">
        <v>180000362</v>
      </c>
      <c r="C911" s="157" t="s">
        <v>4700</v>
      </c>
      <c r="D911" s="157"/>
      <c r="E911" s="156">
        <v>0.2</v>
      </c>
      <c r="F911" s="156">
        <v>1983</v>
      </c>
      <c r="G911" s="157" t="s">
        <v>3487</v>
      </c>
      <c r="H911" s="173"/>
      <c r="I911" s="173"/>
      <c r="J911" s="173"/>
      <c r="K911" s="453"/>
      <c r="L911" s="173"/>
      <c r="M911" s="156"/>
      <c r="N911" s="174"/>
      <c r="O911" s="156"/>
      <c r="P911" s="156"/>
      <c r="Q911" s="157"/>
      <c r="R911" s="156"/>
      <c r="S911" s="156"/>
      <c r="T911" s="156"/>
      <c r="U911" s="303"/>
    </row>
    <row r="912" spans="1:21" s="133" customFormat="1" ht="28.9" customHeight="1" x14ac:dyDescent="0.2">
      <c r="A912" s="169"/>
      <c r="B912" s="980" t="s">
        <v>4701</v>
      </c>
      <c r="C912" s="220" t="s">
        <v>4702</v>
      </c>
      <c r="D912" s="198"/>
      <c r="E912" s="222"/>
      <c r="F912" s="222">
        <v>1996</v>
      </c>
      <c r="G912" s="224" t="s">
        <v>4703</v>
      </c>
      <c r="H912" s="155"/>
      <c r="I912" s="155"/>
      <c r="J912" s="155"/>
      <c r="K912" s="223" t="s">
        <v>1051</v>
      </c>
      <c r="L912" s="222" t="s">
        <v>4704</v>
      </c>
      <c r="M912" s="156"/>
      <c r="N912" s="226" t="s">
        <v>1411</v>
      </c>
      <c r="O912" s="156"/>
      <c r="P912" s="156"/>
      <c r="Q912" s="157"/>
      <c r="R912" s="156"/>
      <c r="S912" s="156"/>
      <c r="T912" s="156"/>
      <c r="U912" s="577" t="s">
        <v>4705</v>
      </c>
    </row>
    <row r="913" spans="1:21" s="133" customFormat="1" ht="30.6" customHeight="1" x14ac:dyDescent="0.2">
      <c r="A913" s="263"/>
      <c r="B913" s="981"/>
      <c r="C913" s="220" t="s">
        <v>4706</v>
      </c>
      <c r="D913" s="198"/>
      <c r="E913" s="222"/>
      <c r="F913" s="222">
        <v>1996</v>
      </c>
      <c r="G913" s="224" t="s">
        <v>4707</v>
      </c>
      <c r="H913" s="164"/>
      <c r="I913" s="164"/>
      <c r="J913" s="164"/>
      <c r="K913" s="165"/>
      <c r="L913" s="390" t="s">
        <v>3174</v>
      </c>
      <c r="M913" s="156"/>
      <c r="N913" s="174"/>
      <c r="O913" s="156"/>
      <c r="P913" s="156"/>
      <c r="Q913" s="157"/>
      <c r="R913" s="156"/>
      <c r="S913" s="156"/>
      <c r="T913" s="156"/>
      <c r="U913" s="303"/>
    </row>
    <row r="914" spans="1:21" s="133" customFormat="1" ht="15.6" customHeight="1" x14ac:dyDescent="0.2">
      <c r="A914" s="169">
        <v>88</v>
      </c>
      <c r="B914" s="156">
        <v>180000362</v>
      </c>
      <c r="C914" s="197" t="s">
        <v>4708</v>
      </c>
      <c r="D914" s="198"/>
      <c r="E914" s="155">
        <v>0.34</v>
      </c>
      <c r="F914" s="155">
        <v>1980</v>
      </c>
      <c r="G914" s="158" t="s">
        <v>3570</v>
      </c>
      <c r="H914" s="155"/>
      <c r="I914" s="155"/>
      <c r="J914" s="155"/>
      <c r="K914" s="158" t="s">
        <v>720</v>
      </c>
      <c r="L914" s="155">
        <v>400</v>
      </c>
      <c r="M914" s="343"/>
      <c r="N914" s="226" t="s">
        <v>4709</v>
      </c>
      <c r="O914" s="156"/>
      <c r="P914" s="156"/>
      <c r="Q914" s="157"/>
      <c r="R914" s="156"/>
      <c r="S914" s="156"/>
      <c r="T914" s="156"/>
      <c r="U914" s="578" t="s">
        <v>4710</v>
      </c>
    </row>
    <row r="915" spans="1:21" s="133" customFormat="1" ht="25.5" x14ac:dyDescent="0.2">
      <c r="A915" s="181"/>
      <c r="B915" s="156">
        <v>180000362</v>
      </c>
      <c r="C915" s="157" t="s">
        <v>4711</v>
      </c>
      <c r="D915" s="157"/>
      <c r="E915" s="156">
        <v>0.08</v>
      </c>
      <c r="F915" s="156">
        <v>1980</v>
      </c>
      <c r="G915" s="157" t="s">
        <v>3570</v>
      </c>
      <c r="H915" s="173"/>
      <c r="I915" s="173"/>
      <c r="J915" s="173"/>
      <c r="K915" s="176" t="s">
        <v>4694</v>
      </c>
      <c r="L915" s="173"/>
      <c r="M915" s="156">
        <v>180000389</v>
      </c>
      <c r="N915" s="174" t="s">
        <v>4712</v>
      </c>
      <c r="O915" s="156">
        <v>7.0000000000000007E-2</v>
      </c>
      <c r="P915" s="156">
        <v>1979</v>
      </c>
      <c r="Q915" s="157" t="s">
        <v>4713</v>
      </c>
      <c r="R915" s="156"/>
      <c r="S915" s="156"/>
      <c r="T915" s="156"/>
      <c r="U915" s="579"/>
    </row>
    <row r="916" spans="1:21" s="133" customFormat="1" ht="25.5" x14ac:dyDescent="0.2">
      <c r="A916" s="181"/>
      <c r="B916" s="173"/>
      <c r="C916" s="182"/>
      <c r="D916" s="183"/>
      <c r="E916" s="173"/>
      <c r="F916" s="173"/>
      <c r="G916" s="176"/>
      <c r="H916" s="173"/>
      <c r="I916" s="173"/>
      <c r="J916" s="173"/>
      <c r="K916" s="176"/>
      <c r="L916" s="173"/>
      <c r="M916" s="343" t="s">
        <v>103</v>
      </c>
      <c r="N916" s="226" t="s">
        <v>4714</v>
      </c>
      <c r="O916" s="156"/>
      <c r="P916" s="156"/>
      <c r="Q916" s="157"/>
      <c r="R916" s="156"/>
      <c r="S916" s="156"/>
      <c r="T916" s="156"/>
      <c r="U916" s="578" t="s">
        <v>4715</v>
      </c>
    </row>
    <row r="917" spans="1:21" s="133" customFormat="1" ht="28.9" customHeight="1" x14ac:dyDescent="0.2">
      <c r="A917" s="263"/>
      <c r="B917" s="164"/>
      <c r="C917" s="217"/>
      <c r="D917" s="218"/>
      <c r="E917" s="164"/>
      <c r="F917" s="164"/>
      <c r="G917" s="165"/>
      <c r="H917" s="164"/>
      <c r="I917" s="164"/>
      <c r="J917" s="164"/>
      <c r="K917" s="165"/>
      <c r="L917" s="164"/>
      <c r="M917" s="156">
        <v>180000389</v>
      </c>
      <c r="N917" s="174" t="s">
        <v>4716</v>
      </c>
      <c r="O917" s="156">
        <v>0.24</v>
      </c>
      <c r="P917" s="156">
        <v>1979</v>
      </c>
      <c r="Q917" s="157" t="s">
        <v>445</v>
      </c>
      <c r="R917" s="156"/>
      <c r="S917" s="156"/>
      <c r="T917" s="156"/>
      <c r="U917" s="579"/>
    </row>
    <row r="918" spans="1:21" s="133" customFormat="1" ht="18.2" customHeight="1" x14ac:dyDescent="0.2">
      <c r="A918" s="162"/>
      <c r="B918" s="156">
        <v>180000362</v>
      </c>
      <c r="C918" s="157" t="s">
        <v>4717</v>
      </c>
      <c r="D918" s="157"/>
      <c r="E918" s="156">
        <v>0.23</v>
      </c>
      <c r="F918" s="156">
        <v>1980</v>
      </c>
      <c r="G918" s="157" t="s">
        <v>3570</v>
      </c>
      <c r="H918" s="156"/>
      <c r="I918" s="156"/>
      <c r="J918" s="156"/>
      <c r="K918" s="157"/>
      <c r="L918" s="156"/>
      <c r="M918" s="156"/>
      <c r="N918" s="174"/>
      <c r="O918" s="156"/>
      <c r="P918" s="156"/>
      <c r="Q918" s="157"/>
      <c r="R918" s="156"/>
      <c r="S918" s="156"/>
      <c r="T918" s="156"/>
      <c r="U918" s="579"/>
    </row>
    <row r="919" spans="1:21" s="133" customFormat="1" ht="28.35" customHeight="1" x14ac:dyDescent="0.2">
      <c r="A919" s="162"/>
      <c r="B919" s="156">
        <v>180000211</v>
      </c>
      <c r="C919" s="939" t="s">
        <v>4718</v>
      </c>
      <c r="D919" s="959"/>
      <c r="E919" s="156">
        <v>0.9</v>
      </c>
      <c r="F919" s="156">
        <v>1965</v>
      </c>
      <c r="G919" s="157" t="s">
        <v>1046</v>
      </c>
      <c r="H919" s="156">
        <v>15</v>
      </c>
      <c r="I919" s="156"/>
      <c r="J919" s="156">
        <v>15</v>
      </c>
      <c r="K919" s="157"/>
      <c r="L919" s="156"/>
      <c r="M919" s="156"/>
      <c r="N919" s="174"/>
      <c r="O919" s="156"/>
      <c r="P919" s="156"/>
      <c r="Q919" s="157"/>
      <c r="R919" s="156"/>
      <c r="S919" s="156"/>
      <c r="T919" s="156"/>
      <c r="U919" s="387"/>
    </row>
    <row r="920" spans="1:21" s="130" customFormat="1" ht="16.149999999999999" customHeight="1" x14ac:dyDescent="0.2">
      <c r="A920" s="162"/>
      <c r="B920" s="422" t="s">
        <v>4719</v>
      </c>
      <c r="C920" s="935" t="s">
        <v>4720</v>
      </c>
      <c r="D920" s="935"/>
      <c r="E920" s="227"/>
      <c r="F920" s="227">
        <v>2003</v>
      </c>
      <c r="G920" s="228" t="s">
        <v>4721</v>
      </c>
      <c r="H920" s="227">
        <v>1</v>
      </c>
      <c r="I920" s="227"/>
      <c r="J920" s="227">
        <v>1</v>
      </c>
      <c r="K920" s="228" t="s">
        <v>4722</v>
      </c>
      <c r="L920" s="227">
        <v>63</v>
      </c>
      <c r="M920" s="422"/>
      <c r="N920" s="226" t="s">
        <v>4709</v>
      </c>
      <c r="O920" s="227"/>
      <c r="P920" s="227"/>
      <c r="Q920" s="228"/>
      <c r="R920" s="960"/>
      <c r="S920" s="982"/>
      <c r="T920" s="983"/>
      <c r="U920" s="579" t="s">
        <v>3021</v>
      </c>
    </row>
    <row r="921" spans="1:21" s="187" customFormat="1" ht="28.15" customHeight="1" x14ac:dyDescent="0.2">
      <c r="A921" s="162"/>
      <c r="B921" s="156">
        <v>180000362</v>
      </c>
      <c r="C921" s="940" t="s">
        <v>4723</v>
      </c>
      <c r="D921" s="940"/>
      <c r="E921" s="156">
        <v>0.107</v>
      </c>
      <c r="F921" s="156">
        <v>1987</v>
      </c>
      <c r="G921" s="157" t="s">
        <v>3570</v>
      </c>
      <c r="H921" s="156"/>
      <c r="I921" s="156"/>
      <c r="J921" s="156"/>
      <c r="K921" s="157" t="s">
        <v>2315</v>
      </c>
      <c r="L921" s="495" t="s">
        <v>2315</v>
      </c>
      <c r="M921" s="156"/>
      <c r="N921" s="174"/>
      <c r="O921" s="156"/>
      <c r="P921" s="156"/>
      <c r="Q921" s="157"/>
      <c r="R921" s="156"/>
      <c r="S921" s="156"/>
      <c r="T921" s="156"/>
      <c r="U921" s="387"/>
    </row>
    <row r="922" spans="1:21" s="133" customFormat="1" ht="69" customHeight="1" x14ac:dyDescent="0.2">
      <c r="A922" s="169">
        <v>89</v>
      </c>
      <c r="B922" s="156">
        <v>180000211</v>
      </c>
      <c r="C922" s="197" t="s">
        <v>4724</v>
      </c>
      <c r="D922" s="198"/>
      <c r="E922" s="155">
        <v>2.59</v>
      </c>
      <c r="F922" s="155">
        <v>1968</v>
      </c>
      <c r="G922" s="158" t="s">
        <v>1046</v>
      </c>
      <c r="H922" s="155">
        <v>30</v>
      </c>
      <c r="I922" s="155"/>
      <c r="J922" s="155">
        <v>30</v>
      </c>
      <c r="K922" s="158" t="s">
        <v>4725</v>
      </c>
      <c r="L922" s="155">
        <v>160</v>
      </c>
      <c r="M922" s="343"/>
      <c r="N922" s="174"/>
      <c r="O922" s="156"/>
      <c r="P922" s="156"/>
      <c r="Q922" s="157"/>
      <c r="R922" s="156"/>
      <c r="S922" s="156"/>
      <c r="T922" s="156"/>
      <c r="U922" s="384" t="s">
        <v>4726</v>
      </c>
    </row>
    <row r="923" spans="1:21" s="133" customFormat="1" ht="16.899999999999999" customHeight="1" x14ac:dyDescent="0.2">
      <c r="A923" s="263"/>
      <c r="B923" s="164"/>
      <c r="C923" s="217"/>
      <c r="D923" s="218"/>
      <c r="E923" s="164"/>
      <c r="F923" s="164"/>
      <c r="G923" s="165"/>
      <c r="H923" s="164"/>
      <c r="I923" s="164"/>
      <c r="J923" s="164"/>
      <c r="K923" s="285" t="s">
        <v>4727</v>
      </c>
      <c r="L923" s="164"/>
      <c r="M923" s="156"/>
      <c r="N923" s="174"/>
      <c r="O923" s="156"/>
      <c r="P923" s="156"/>
      <c r="Q923" s="157"/>
      <c r="R923" s="156"/>
      <c r="S923" s="156"/>
      <c r="T923" s="156"/>
      <c r="U923" s="579"/>
    </row>
    <row r="924" spans="1:21" ht="13.5" thickBot="1" x14ac:dyDescent="0.25">
      <c r="A924" s="566"/>
      <c r="B924" s="684"/>
      <c r="C924" s="684"/>
      <c r="D924" s="684"/>
      <c r="E924" s="684"/>
      <c r="F924" s="684"/>
      <c r="G924" s="684"/>
      <c r="H924" s="684"/>
      <c r="I924" s="684"/>
      <c r="J924" s="684"/>
      <c r="K924" s="684"/>
      <c r="L924" s="684"/>
      <c r="M924" s="684"/>
      <c r="N924" s="684"/>
      <c r="O924" s="684"/>
      <c r="P924" s="684"/>
      <c r="Q924" s="684"/>
      <c r="R924" s="684"/>
      <c r="S924" s="684"/>
      <c r="T924" s="684"/>
      <c r="U924" s="685"/>
    </row>
    <row r="925" spans="1:21" s="133" customFormat="1" ht="22.9" customHeight="1" x14ac:dyDescent="0.25">
      <c r="A925" s="544"/>
      <c r="B925" s="580" t="s">
        <v>4728</v>
      </c>
      <c r="C925" s="580"/>
      <c r="D925" s="151"/>
      <c r="E925" s="150"/>
      <c r="F925" s="150"/>
      <c r="G925" s="151"/>
      <c r="H925" s="150"/>
      <c r="I925" s="150"/>
      <c r="J925" s="150"/>
      <c r="K925" s="151"/>
      <c r="L925" s="150"/>
      <c r="M925" s="150"/>
      <c r="N925" s="152"/>
      <c r="O925" s="150"/>
      <c r="P925" s="150"/>
      <c r="Q925" s="151"/>
      <c r="R925" s="150"/>
      <c r="S925" s="150"/>
      <c r="T925" s="150"/>
      <c r="U925" s="153"/>
    </row>
    <row r="926" spans="1:21" s="133" customFormat="1" ht="22.9" customHeight="1" x14ac:dyDescent="0.25">
      <c r="A926" s="581"/>
      <c r="B926" s="984" t="s">
        <v>4729</v>
      </c>
      <c r="C926" s="984"/>
      <c r="D926" s="985"/>
      <c r="E926" s="275"/>
      <c r="F926" s="306"/>
      <c r="G926" s="305"/>
      <c r="H926" s="306"/>
      <c r="I926" s="306"/>
      <c r="J926" s="267"/>
      <c r="K926" s="157"/>
      <c r="L926" s="156"/>
      <c r="M926" s="156"/>
      <c r="N926" s="174"/>
      <c r="O926" s="156"/>
      <c r="P926" s="156"/>
      <c r="Q926" s="157"/>
      <c r="R926" s="156"/>
      <c r="S926" s="156"/>
      <c r="T926" s="156"/>
      <c r="U926" s="157"/>
    </row>
    <row r="927" spans="1:21" s="133" customFormat="1" ht="50.25" customHeight="1" x14ac:dyDescent="0.25">
      <c r="A927" s="582">
        <v>90</v>
      </c>
      <c r="B927" s="965" t="s">
        <v>4730</v>
      </c>
      <c r="C927" s="967" t="s">
        <v>4731</v>
      </c>
      <c r="D927" s="968"/>
      <c r="E927" s="156">
        <v>0.158</v>
      </c>
      <c r="F927" s="971" t="s">
        <v>4732</v>
      </c>
      <c r="G927" s="157" t="s">
        <v>4733</v>
      </c>
      <c r="H927" s="156">
        <v>5</v>
      </c>
      <c r="I927" s="156"/>
      <c r="J927" s="156">
        <v>5</v>
      </c>
      <c r="K927" s="160" t="s">
        <v>4734</v>
      </c>
      <c r="L927" s="268">
        <v>250</v>
      </c>
      <c r="M927" s="156">
        <v>180000545</v>
      </c>
      <c r="N927" s="174" t="s">
        <v>4735</v>
      </c>
      <c r="O927" s="156">
        <v>0.3</v>
      </c>
      <c r="P927" s="156">
        <v>2014</v>
      </c>
      <c r="Q927" s="157" t="s">
        <v>4736</v>
      </c>
      <c r="R927" s="156">
        <v>10</v>
      </c>
      <c r="S927" s="156"/>
      <c r="T927" s="156">
        <v>10</v>
      </c>
      <c r="U927" s="287" t="s">
        <v>4737</v>
      </c>
    </row>
    <row r="928" spans="1:21" s="133" customFormat="1" ht="69.75" customHeight="1" x14ac:dyDescent="0.25">
      <c r="A928" s="544"/>
      <c r="B928" s="966"/>
      <c r="C928" s="969"/>
      <c r="D928" s="970"/>
      <c r="E928" s="156">
        <v>4.3999999999999997E-2</v>
      </c>
      <c r="F928" s="972"/>
      <c r="G928" s="157" t="s">
        <v>4738</v>
      </c>
      <c r="H928" s="156"/>
      <c r="I928" s="156"/>
      <c r="J928" s="156"/>
      <c r="K928" s="362" t="s">
        <v>4739</v>
      </c>
      <c r="L928" s="268"/>
      <c r="M928" s="156">
        <v>180000548</v>
      </c>
      <c r="N928" s="174" t="s">
        <v>4740</v>
      </c>
      <c r="O928" s="156">
        <v>0.34</v>
      </c>
      <c r="P928" s="156">
        <v>2014</v>
      </c>
      <c r="Q928" s="174" t="s">
        <v>4741</v>
      </c>
      <c r="R928" s="156">
        <v>9</v>
      </c>
      <c r="S928" s="156"/>
      <c r="T928" s="156">
        <v>9</v>
      </c>
      <c r="U928" s="287" t="s">
        <v>4742</v>
      </c>
    </row>
    <row r="929" spans="1:21" s="133" customFormat="1" ht="43.9" customHeight="1" x14ac:dyDescent="0.25">
      <c r="A929" s="544"/>
      <c r="B929" s="583">
        <v>180000551</v>
      </c>
      <c r="C929" s="973" t="s">
        <v>4743</v>
      </c>
      <c r="D929" s="974"/>
      <c r="E929" s="156">
        <v>7.5999999999999998E-2</v>
      </c>
      <c r="F929" s="156">
        <v>2014</v>
      </c>
      <c r="G929" s="157" t="s">
        <v>4744</v>
      </c>
      <c r="H929" s="283"/>
      <c r="I929" s="283"/>
      <c r="J929" s="288"/>
      <c r="K929" s="361"/>
      <c r="L929" s="268"/>
      <c r="M929" s="156"/>
      <c r="N929" s="174"/>
      <c r="O929" s="156"/>
      <c r="P929" s="156"/>
      <c r="Q929" s="174"/>
      <c r="R929" s="156"/>
      <c r="S929" s="156"/>
      <c r="T929" s="156"/>
      <c r="U929" s="287"/>
    </row>
    <row r="930" spans="1:21" s="133" customFormat="1" ht="43.9" customHeight="1" x14ac:dyDescent="0.25">
      <c r="A930" s="544"/>
      <c r="B930" s="584"/>
      <c r="C930" s="585"/>
      <c r="D930" s="586"/>
      <c r="E930" s="283"/>
      <c r="F930" s="283"/>
      <c r="G930" s="187"/>
      <c r="H930" s="283"/>
      <c r="I930" s="283"/>
      <c r="J930" s="288"/>
      <c r="K930" s="261" t="s">
        <v>4745</v>
      </c>
      <c r="L930" s="155">
        <v>400</v>
      </c>
      <c r="M930" s="156"/>
      <c r="N930" s="174"/>
      <c r="O930" s="156"/>
      <c r="P930" s="156"/>
      <c r="Q930" s="157"/>
      <c r="R930" s="156"/>
      <c r="S930" s="156"/>
      <c r="T930" s="156"/>
      <c r="U930" s="287" t="s">
        <v>4746</v>
      </c>
    </row>
    <row r="931" spans="1:21" s="133" customFormat="1" ht="28.15" customHeight="1" x14ac:dyDescent="0.25">
      <c r="A931" s="587"/>
      <c r="B931" s="588"/>
      <c r="C931" s="589"/>
      <c r="D931" s="218"/>
      <c r="E931" s="292"/>
      <c r="F931" s="292"/>
      <c r="G931" s="200"/>
      <c r="H931" s="292"/>
      <c r="I931" s="292"/>
      <c r="J931" s="270"/>
      <c r="K931" s="590" t="s">
        <v>4747</v>
      </c>
      <c r="L931" s="164"/>
      <c r="M931" s="156"/>
      <c r="N931" s="174"/>
      <c r="O931" s="156"/>
      <c r="P931" s="156"/>
      <c r="Q931" s="157"/>
      <c r="R931" s="156"/>
      <c r="S931" s="156"/>
      <c r="T931" s="156"/>
      <c r="U931" s="168"/>
    </row>
    <row r="932" spans="1:21" s="133" customFormat="1" ht="58.9" customHeight="1" x14ac:dyDescent="0.2">
      <c r="A932" s="169">
        <v>91</v>
      </c>
      <c r="B932" s="591"/>
      <c r="C932" s="975"/>
      <c r="D932" s="976"/>
      <c r="E932" s="156"/>
      <c r="F932" s="156"/>
      <c r="G932" s="157"/>
      <c r="H932" s="156"/>
      <c r="I932" s="156"/>
      <c r="J932" s="156"/>
      <c r="K932" s="441" t="s">
        <v>216</v>
      </c>
      <c r="L932" s="155">
        <v>400</v>
      </c>
      <c r="M932" s="971">
        <v>180000179</v>
      </c>
      <c r="N932" s="174" t="s">
        <v>4748</v>
      </c>
      <c r="O932" s="212">
        <v>0.19500000000000001</v>
      </c>
      <c r="P932" s="156">
        <v>1948</v>
      </c>
      <c r="Q932" s="174" t="s">
        <v>4749</v>
      </c>
      <c r="R932" s="156">
        <v>4</v>
      </c>
      <c r="S932" s="156"/>
      <c r="T932" s="156">
        <v>4</v>
      </c>
      <c r="U932" s="215" t="s">
        <v>4750</v>
      </c>
    </row>
    <row r="933" spans="1:21" s="133" customFormat="1" ht="56.45" customHeight="1" x14ac:dyDescent="0.2">
      <c r="A933" s="592"/>
      <c r="B933" s="156">
        <v>180000359</v>
      </c>
      <c r="C933" s="978" t="s">
        <v>4751</v>
      </c>
      <c r="D933" s="979"/>
      <c r="E933" s="156">
        <v>0.53</v>
      </c>
      <c r="F933" s="156">
        <v>1952</v>
      </c>
      <c r="G933" s="157" t="s">
        <v>3286</v>
      </c>
      <c r="H933" s="156"/>
      <c r="I933" s="156"/>
      <c r="J933" s="156"/>
      <c r="K933" s="266" t="s">
        <v>4752</v>
      </c>
      <c r="L933" s="173"/>
      <c r="M933" s="977"/>
      <c r="N933" s="174" t="s">
        <v>4753</v>
      </c>
      <c r="O933" s="156">
        <v>0.33700000000000002</v>
      </c>
      <c r="P933" s="156">
        <v>1948</v>
      </c>
      <c r="Q933" s="157" t="s">
        <v>3155</v>
      </c>
      <c r="R933" s="156">
        <v>10</v>
      </c>
      <c r="S933" s="156"/>
      <c r="T933" s="156">
        <v>10</v>
      </c>
      <c r="U933" s="215" t="s">
        <v>4750</v>
      </c>
    </row>
    <row r="934" spans="1:21" s="133" customFormat="1" ht="57.6" customHeight="1" x14ac:dyDescent="0.2">
      <c r="A934" s="592"/>
      <c r="B934" s="156">
        <v>180000359</v>
      </c>
      <c r="C934" s="963" t="s">
        <v>3461</v>
      </c>
      <c r="D934" s="964"/>
      <c r="E934" s="156">
        <v>0.13</v>
      </c>
      <c r="F934" s="156">
        <v>1995</v>
      </c>
      <c r="G934" s="157" t="s">
        <v>3106</v>
      </c>
      <c r="H934" s="156"/>
      <c r="I934" s="156"/>
      <c r="J934" s="156"/>
      <c r="K934" s="304"/>
      <c r="L934" s="173"/>
      <c r="M934" s="972"/>
      <c r="N934" s="174" t="s">
        <v>4754</v>
      </c>
      <c r="O934" s="212">
        <v>0.36</v>
      </c>
      <c r="P934" s="156">
        <v>1948</v>
      </c>
      <c r="Q934" s="174" t="s">
        <v>4755</v>
      </c>
      <c r="R934" s="156">
        <v>13</v>
      </c>
      <c r="S934" s="156"/>
      <c r="T934" s="156">
        <v>13</v>
      </c>
      <c r="U934" s="215" t="s">
        <v>4750</v>
      </c>
    </row>
    <row r="935" spans="1:21" s="133" customFormat="1" ht="25.15" customHeight="1" x14ac:dyDescent="0.2">
      <c r="A935" s="592"/>
      <c r="B935" s="156">
        <v>180000359</v>
      </c>
      <c r="C935" s="963" t="s">
        <v>3461</v>
      </c>
      <c r="D935" s="964"/>
      <c r="E935" s="156">
        <v>0.55000000000000004</v>
      </c>
      <c r="F935" s="156">
        <v>1984</v>
      </c>
      <c r="G935" s="157" t="s">
        <v>4144</v>
      </c>
      <c r="H935" s="156"/>
      <c r="I935" s="156"/>
      <c r="J935" s="156"/>
      <c r="K935" s="304"/>
      <c r="L935" s="173"/>
      <c r="M935" s="245"/>
      <c r="N935" s="160"/>
      <c r="O935" s="441"/>
      <c r="P935" s="441"/>
      <c r="Q935" s="441"/>
      <c r="R935" s="441"/>
      <c r="S935" s="441"/>
      <c r="T935" s="441"/>
      <c r="U935" s="215"/>
    </row>
    <row r="936" spans="1:21" s="133" customFormat="1" ht="18.600000000000001" customHeight="1" x14ac:dyDescent="0.2">
      <c r="A936" s="592"/>
      <c r="B936" s="156">
        <v>180000359</v>
      </c>
      <c r="C936" s="934" t="s">
        <v>3461</v>
      </c>
      <c r="D936" s="934"/>
      <c r="E936" s="156">
        <v>0.3</v>
      </c>
      <c r="F936" s="156">
        <v>1984</v>
      </c>
      <c r="G936" s="157" t="s">
        <v>3570</v>
      </c>
      <c r="H936" s="156"/>
      <c r="I936" s="156"/>
      <c r="J936" s="156"/>
      <c r="K936" s="304"/>
      <c r="L936" s="173"/>
      <c r="M936" s="245"/>
      <c r="N936" s="246"/>
      <c r="O936" s="155"/>
      <c r="P936" s="155"/>
      <c r="Q936" s="593"/>
      <c r="R936" s="155"/>
      <c r="S936" s="155"/>
      <c r="T936" s="155"/>
      <c r="U936" s="594"/>
    </row>
    <row r="937" spans="1:21" s="133" customFormat="1" ht="22.9" customHeight="1" x14ac:dyDescent="0.2">
      <c r="A937" s="592"/>
      <c r="B937" s="156">
        <v>180000214</v>
      </c>
      <c r="C937" s="157" t="s">
        <v>4756</v>
      </c>
      <c r="D937" s="157"/>
      <c r="E937" s="156">
        <v>0.67</v>
      </c>
      <c r="F937" s="156">
        <v>1995</v>
      </c>
      <c r="G937" s="157" t="s">
        <v>3315</v>
      </c>
      <c r="H937" s="156">
        <v>13</v>
      </c>
      <c r="I937" s="156"/>
      <c r="J937" s="156">
        <v>13</v>
      </c>
      <c r="K937" s="170"/>
      <c r="L937" s="671"/>
      <c r="M937" s="157"/>
      <c r="N937" s="157"/>
      <c r="O937" s="157"/>
      <c r="P937" s="157"/>
      <c r="Q937" s="157"/>
      <c r="R937" s="157"/>
      <c r="S937" s="157"/>
      <c r="T937" s="157"/>
      <c r="U937" s="180"/>
    </row>
    <row r="938" spans="1:21" s="133" customFormat="1" ht="19.149999999999999" customHeight="1" x14ac:dyDescent="0.2">
      <c r="A938" s="595"/>
      <c r="B938" s="156">
        <v>180000359</v>
      </c>
      <c r="C938" s="157" t="s">
        <v>4757</v>
      </c>
      <c r="D938" s="157"/>
      <c r="E938" s="156">
        <v>0.61299999999999999</v>
      </c>
      <c r="F938" s="156">
        <v>1995</v>
      </c>
      <c r="G938" s="157" t="s">
        <v>3106</v>
      </c>
      <c r="H938" s="156"/>
      <c r="I938" s="156"/>
      <c r="J938" s="156"/>
      <c r="K938" s="170"/>
      <c r="L938" s="671"/>
      <c r="M938" s="174"/>
      <c r="N938" s="686"/>
      <c r="O938" s="170"/>
      <c r="P938" s="170"/>
      <c r="Q938" s="170"/>
      <c r="R938" s="170"/>
      <c r="S938" s="170"/>
      <c r="T938" s="170"/>
      <c r="U938" s="215"/>
    </row>
    <row r="939" spans="1:21" s="133" customFormat="1" ht="38.25" x14ac:dyDescent="0.2">
      <c r="A939" s="162">
        <v>92</v>
      </c>
      <c r="B939" s="156">
        <v>180000359</v>
      </c>
      <c r="C939" s="157" t="s">
        <v>4758</v>
      </c>
      <c r="D939" s="157"/>
      <c r="E939" s="156">
        <v>0.28199999999999997</v>
      </c>
      <c r="F939" s="156">
        <v>1999</v>
      </c>
      <c r="G939" s="157" t="s">
        <v>4759</v>
      </c>
      <c r="H939" s="156"/>
      <c r="I939" s="156"/>
      <c r="J939" s="156"/>
      <c r="K939" s="157" t="s">
        <v>4760</v>
      </c>
      <c r="L939" s="156">
        <v>400</v>
      </c>
      <c r="M939" s="887">
        <v>180000406</v>
      </c>
      <c r="N939" s="174" t="s">
        <v>4761</v>
      </c>
      <c r="O939" s="156">
        <v>0.11</v>
      </c>
      <c r="P939" s="156">
        <v>1960</v>
      </c>
      <c r="Q939" s="157" t="s">
        <v>3550</v>
      </c>
      <c r="R939" s="156"/>
      <c r="S939" s="156"/>
      <c r="T939" s="156"/>
      <c r="U939" s="215" t="s">
        <v>4762</v>
      </c>
    </row>
    <row r="940" spans="1:21" s="133" customFormat="1" x14ac:dyDescent="0.2">
      <c r="A940" s="596"/>
      <c r="B940" s="158"/>
      <c r="C940" s="197"/>
      <c r="D940" s="198"/>
      <c r="E940" s="158"/>
      <c r="F940" s="158"/>
      <c r="G940" s="187"/>
      <c r="H940" s="951"/>
      <c r="I940" s="951"/>
      <c r="J940" s="951"/>
      <c r="K940" s="196" t="s">
        <v>4763</v>
      </c>
      <c r="L940" s="951" t="s">
        <v>2315</v>
      </c>
      <c r="M940" s="895"/>
      <c r="N940" s="174" t="s">
        <v>4764</v>
      </c>
      <c r="O940" s="156">
        <v>0.16</v>
      </c>
      <c r="P940" s="156">
        <v>1960</v>
      </c>
      <c r="Q940" s="157" t="s">
        <v>4765</v>
      </c>
      <c r="R940" s="156"/>
      <c r="S940" s="156"/>
      <c r="T940" s="156"/>
      <c r="U940" s="180"/>
    </row>
    <row r="941" spans="1:21" s="133" customFormat="1" x14ac:dyDescent="0.2">
      <c r="A941" s="596"/>
      <c r="B941" s="304"/>
      <c r="C941" s="319"/>
      <c r="D941" s="309"/>
      <c r="E941" s="304"/>
      <c r="F941" s="304"/>
      <c r="G941" s="304"/>
      <c r="H941" s="951"/>
      <c r="I941" s="951"/>
      <c r="J941" s="960"/>
      <c r="K941" s="951"/>
      <c r="L941" s="951"/>
      <c r="M941" s="895"/>
      <c r="N941" s="174" t="s">
        <v>4766</v>
      </c>
      <c r="O941" s="156">
        <v>0.27</v>
      </c>
      <c r="P941" s="156">
        <v>1960</v>
      </c>
      <c r="Q941" s="157" t="s">
        <v>318</v>
      </c>
      <c r="R941" s="156" t="s">
        <v>2315</v>
      </c>
      <c r="S941" s="156"/>
      <c r="T941" s="156"/>
      <c r="U941" s="180"/>
    </row>
    <row r="942" spans="1:21" s="133" customFormat="1" x14ac:dyDescent="0.2">
      <c r="A942" s="596"/>
      <c r="B942" s="304"/>
      <c r="C942" s="319"/>
      <c r="D942" s="309"/>
      <c r="E942" s="304"/>
      <c r="F942" s="304"/>
      <c r="G942" s="304"/>
      <c r="H942" s="951"/>
      <c r="I942" s="951"/>
      <c r="J942" s="960"/>
      <c r="K942" s="951"/>
      <c r="L942" s="951"/>
      <c r="M942" s="895"/>
      <c r="N942" s="174" t="s">
        <v>4767</v>
      </c>
      <c r="O942" s="156">
        <v>0.04</v>
      </c>
      <c r="P942" s="156">
        <v>1960</v>
      </c>
      <c r="Q942" s="157" t="s">
        <v>318</v>
      </c>
      <c r="R942" s="156"/>
      <c r="S942" s="156"/>
      <c r="T942" s="156"/>
      <c r="U942" s="180"/>
    </row>
    <row r="943" spans="1:21" s="133" customFormat="1" x14ac:dyDescent="0.2">
      <c r="A943" s="596"/>
      <c r="B943" s="304"/>
      <c r="C943" s="319"/>
      <c r="D943" s="309"/>
      <c r="E943" s="304"/>
      <c r="F943" s="304"/>
      <c r="G943" s="304"/>
      <c r="H943" s="951"/>
      <c r="I943" s="951"/>
      <c r="J943" s="960"/>
      <c r="K943" s="951"/>
      <c r="L943" s="951"/>
      <c r="M943" s="895"/>
      <c r="N943" s="174" t="s">
        <v>4768</v>
      </c>
      <c r="O943" s="156">
        <v>0.06</v>
      </c>
      <c r="P943" s="156">
        <v>1960</v>
      </c>
      <c r="Q943" s="157" t="s">
        <v>318</v>
      </c>
      <c r="R943" s="156"/>
      <c r="S943" s="156"/>
      <c r="T943" s="156"/>
      <c r="U943" s="180"/>
    </row>
    <row r="944" spans="1:21" s="133" customFormat="1" x14ac:dyDescent="0.2">
      <c r="A944" s="596"/>
      <c r="B944" s="304"/>
      <c r="C944" s="319"/>
      <c r="D944" s="309"/>
      <c r="E944" s="304"/>
      <c r="F944" s="304"/>
      <c r="G944" s="304"/>
      <c r="H944" s="951"/>
      <c r="I944" s="951"/>
      <c r="J944" s="960"/>
      <c r="K944" s="951"/>
      <c r="L944" s="951"/>
      <c r="M944" s="895"/>
      <c r="N944" s="174" t="s">
        <v>4769</v>
      </c>
      <c r="O944" s="156">
        <v>0.03</v>
      </c>
      <c r="P944" s="156">
        <v>1960</v>
      </c>
      <c r="Q944" s="157" t="s">
        <v>318</v>
      </c>
      <c r="R944" s="156"/>
      <c r="S944" s="156"/>
      <c r="T944" s="156"/>
      <c r="U944" s="180"/>
    </row>
    <row r="945" spans="1:21" s="133" customFormat="1" x14ac:dyDescent="0.2">
      <c r="A945" s="596"/>
      <c r="B945" s="304"/>
      <c r="C945" s="319"/>
      <c r="D945" s="309"/>
      <c r="E945" s="304"/>
      <c r="F945" s="304"/>
      <c r="G945" s="304"/>
      <c r="H945" s="951"/>
      <c r="I945" s="951"/>
      <c r="J945" s="960"/>
      <c r="K945" s="951"/>
      <c r="L945" s="951"/>
      <c r="M945" s="895"/>
      <c r="N945" s="174" t="s">
        <v>4770</v>
      </c>
      <c r="O945" s="156">
        <v>0.23599999999999999</v>
      </c>
      <c r="P945" s="156">
        <v>1983</v>
      </c>
      <c r="Q945" s="157" t="s">
        <v>318</v>
      </c>
      <c r="R945" s="156"/>
      <c r="S945" s="156"/>
      <c r="T945" s="156"/>
      <c r="U945" s="180"/>
    </row>
    <row r="946" spans="1:21" s="133" customFormat="1" ht="25.5" x14ac:dyDescent="0.2">
      <c r="A946" s="596"/>
      <c r="B946" s="304"/>
      <c r="C946" s="319"/>
      <c r="D946" s="309"/>
      <c r="E946" s="304"/>
      <c r="F946" s="304"/>
      <c r="G946" s="304"/>
      <c r="H946" s="951"/>
      <c r="I946" s="951"/>
      <c r="J946" s="960"/>
      <c r="K946" s="951"/>
      <c r="L946" s="951"/>
      <c r="M946" s="895"/>
      <c r="N946" s="174" t="s">
        <v>4771</v>
      </c>
      <c r="O946" s="156">
        <v>5.1999999999999998E-2</v>
      </c>
      <c r="P946" s="156">
        <v>1983</v>
      </c>
      <c r="Q946" s="157" t="s">
        <v>318</v>
      </c>
      <c r="R946" s="156"/>
      <c r="S946" s="156"/>
      <c r="T946" s="156"/>
      <c r="U946" s="180"/>
    </row>
    <row r="947" spans="1:21" s="133" customFormat="1" ht="25.5" x14ac:dyDescent="0.2">
      <c r="A947" s="596"/>
      <c r="B947" s="304"/>
      <c r="C947" s="319"/>
      <c r="D947" s="309"/>
      <c r="E947" s="304"/>
      <c r="F947" s="304"/>
      <c r="G947" s="304"/>
      <c r="H947" s="951"/>
      <c r="I947" s="951"/>
      <c r="J947" s="960"/>
      <c r="K947" s="951"/>
      <c r="L947" s="951"/>
      <c r="M947" s="895"/>
      <c r="N947" s="174" t="s">
        <v>4772</v>
      </c>
      <c r="O947" s="156">
        <v>4.3999999999999997E-2</v>
      </c>
      <c r="P947" s="156">
        <v>1983</v>
      </c>
      <c r="Q947" s="157" t="s">
        <v>318</v>
      </c>
      <c r="R947" s="156"/>
      <c r="S947" s="156"/>
      <c r="T947" s="156"/>
      <c r="U947" s="180"/>
    </row>
    <row r="948" spans="1:21" s="133" customFormat="1" x14ac:dyDescent="0.2">
      <c r="A948" s="596"/>
      <c r="B948" s="304"/>
      <c r="C948" s="319"/>
      <c r="D948" s="309"/>
      <c r="E948" s="304"/>
      <c r="F948" s="304"/>
      <c r="G948" s="304"/>
      <c r="H948" s="951"/>
      <c r="I948" s="951"/>
      <c r="J948" s="960"/>
      <c r="K948" s="951"/>
      <c r="L948" s="951"/>
      <c r="M948" s="888"/>
      <c r="N948" s="174" t="s">
        <v>4773</v>
      </c>
      <c r="O948" s="156">
        <v>8.1000000000000003E-2</v>
      </c>
      <c r="P948" s="156">
        <v>1983</v>
      </c>
      <c r="Q948" s="157" t="s">
        <v>318</v>
      </c>
      <c r="R948" s="156"/>
      <c r="S948" s="156"/>
      <c r="T948" s="156"/>
      <c r="U948" s="180"/>
    </row>
    <row r="949" spans="1:21" s="133" customFormat="1" ht="25.5" x14ac:dyDescent="0.2">
      <c r="A949" s="596"/>
      <c r="B949" s="304"/>
      <c r="C949" s="319"/>
      <c r="D949" s="309"/>
      <c r="E949" s="304"/>
      <c r="F949" s="304"/>
      <c r="G949" s="304"/>
      <c r="H949" s="951"/>
      <c r="I949" s="951"/>
      <c r="J949" s="960"/>
      <c r="K949" s="951"/>
      <c r="L949" s="951"/>
      <c r="M949" s="268"/>
      <c r="N949" s="286" t="s">
        <v>4774</v>
      </c>
      <c r="O949" s="156"/>
      <c r="P949" s="156">
        <v>1955</v>
      </c>
      <c r="Q949" s="157"/>
      <c r="R949" s="156"/>
      <c r="S949" s="156"/>
      <c r="T949" s="156"/>
      <c r="U949" s="180"/>
    </row>
    <row r="950" spans="1:21" s="133" customFormat="1" ht="35.450000000000003" customHeight="1" x14ac:dyDescent="0.2">
      <c r="A950" s="596"/>
      <c r="B950" s="304"/>
      <c r="C950" s="319"/>
      <c r="D950" s="309"/>
      <c r="E950" s="304"/>
      <c r="F950" s="304"/>
      <c r="G950" s="304"/>
      <c r="H950" s="951"/>
      <c r="I950" s="951"/>
      <c r="J950" s="960"/>
      <c r="K950" s="951"/>
      <c r="L950" s="951"/>
      <c r="M950" s="895">
        <v>180000168</v>
      </c>
      <c r="N950" s="286" t="s">
        <v>4775</v>
      </c>
      <c r="O950" s="156">
        <v>0.5</v>
      </c>
      <c r="P950" s="156"/>
      <c r="Q950" s="157" t="s">
        <v>3155</v>
      </c>
      <c r="R950" s="156">
        <v>5</v>
      </c>
      <c r="S950" s="156"/>
      <c r="T950" s="156">
        <v>5</v>
      </c>
      <c r="U950" s="180" t="s">
        <v>4776</v>
      </c>
    </row>
    <row r="951" spans="1:21" s="133" customFormat="1" ht="59.45" customHeight="1" x14ac:dyDescent="0.2">
      <c r="A951" s="596"/>
      <c r="B951" s="304"/>
      <c r="C951" s="319"/>
      <c r="D951" s="309"/>
      <c r="E951" s="304"/>
      <c r="F951" s="304"/>
      <c r="G951" s="304"/>
      <c r="H951" s="951"/>
      <c r="I951" s="951"/>
      <c r="J951" s="960"/>
      <c r="K951" s="951"/>
      <c r="L951" s="951"/>
      <c r="M951" s="895"/>
      <c r="N951" s="286" t="s">
        <v>4777</v>
      </c>
      <c r="O951" s="156">
        <v>0.4</v>
      </c>
      <c r="P951" s="156"/>
      <c r="Q951" s="174" t="s">
        <v>4778</v>
      </c>
      <c r="R951" s="156">
        <v>13</v>
      </c>
      <c r="S951" s="156"/>
      <c r="T951" s="156">
        <v>13</v>
      </c>
      <c r="U951" s="180" t="s">
        <v>4776</v>
      </c>
    </row>
    <row r="952" spans="1:21" s="133" customFormat="1" ht="45" customHeight="1" x14ac:dyDescent="0.2">
      <c r="A952" s="596"/>
      <c r="B952" s="304"/>
      <c r="C952" s="319"/>
      <c r="D952" s="309"/>
      <c r="E952" s="304"/>
      <c r="F952" s="304"/>
      <c r="G952" s="304"/>
      <c r="H952" s="951"/>
      <c r="I952" s="951"/>
      <c r="J952" s="960"/>
      <c r="K952" s="951"/>
      <c r="L952" s="951"/>
      <c r="M952" s="888"/>
      <c r="N952" s="286" t="s">
        <v>4779</v>
      </c>
      <c r="O952" s="156">
        <v>0.2</v>
      </c>
      <c r="P952" s="156"/>
      <c r="Q952" s="157" t="s">
        <v>3155</v>
      </c>
      <c r="R952" s="156">
        <v>7</v>
      </c>
      <c r="S952" s="156"/>
      <c r="T952" s="156">
        <v>7</v>
      </c>
      <c r="U952" s="180" t="s">
        <v>4776</v>
      </c>
    </row>
    <row r="953" spans="1:21" s="133" customFormat="1" ht="19.149999999999999" customHeight="1" x14ac:dyDescent="0.2">
      <c r="A953" s="162">
        <v>93</v>
      </c>
      <c r="B953" s="156">
        <v>180000359</v>
      </c>
      <c r="C953" s="157" t="s">
        <v>4780</v>
      </c>
      <c r="D953" s="157"/>
      <c r="E953" s="156">
        <v>0.6</v>
      </c>
      <c r="F953" s="156">
        <v>1953</v>
      </c>
      <c r="G953" s="157" t="s">
        <v>4781</v>
      </c>
      <c r="H953" s="961"/>
      <c r="I953" s="951"/>
      <c r="J953" s="951"/>
      <c r="K953" s="165" t="s">
        <v>605</v>
      </c>
      <c r="L953" s="164">
        <v>100</v>
      </c>
      <c r="M953" s="156">
        <v>180000170</v>
      </c>
      <c r="N953" s="174" t="s">
        <v>4782</v>
      </c>
      <c r="O953" s="156">
        <v>0.875</v>
      </c>
      <c r="P953" s="156">
        <v>1955</v>
      </c>
      <c r="Q953" s="157" t="s">
        <v>3155</v>
      </c>
      <c r="R953" s="156" t="s">
        <v>2315</v>
      </c>
      <c r="S953" s="156"/>
      <c r="T953" s="156">
        <v>26</v>
      </c>
      <c r="U953" s="180" t="s">
        <v>4776</v>
      </c>
    </row>
    <row r="954" spans="1:21" s="133" customFormat="1" x14ac:dyDescent="0.2">
      <c r="A954" s="162"/>
      <c r="B954" s="156">
        <v>180000359</v>
      </c>
      <c r="C954" s="157" t="s">
        <v>4783</v>
      </c>
      <c r="D954" s="157"/>
      <c r="E954" s="156">
        <v>0.4</v>
      </c>
      <c r="F954" s="156">
        <v>1982</v>
      </c>
      <c r="G954" s="157" t="s">
        <v>4781</v>
      </c>
      <c r="H954" s="962"/>
      <c r="I954" s="951"/>
      <c r="J954" s="951"/>
      <c r="K954" s="417" t="s">
        <v>4784</v>
      </c>
      <c r="L954" s="156"/>
      <c r="M954" s="597"/>
      <c r="N954" s="598"/>
      <c r="O954" s="382"/>
      <c r="P954" s="382"/>
      <c r="Q954" s="383"/>
      <c r="R954" s="382"/>
      <c r="S954" s="382"/>
      <c r="T954" s="382"/>
      <c r="U954" s="599"/>
    </row>
    <row r="955" spans="1:21" s="133" customFormat="1" x14ac:dyDescent="0.2">
      <c r="A955" s="162">
        <v>94</v>
      </c>
      <c r="B955" s="156">
        <v>180000359</v>
      </c>
      <c r="C955" s="157" t="s">
        <v>4785</v>
      </c>
      <c r="D955" s="157"/>
      <c r="E955" s="156">
        <v>0.40500000000000003</v>
      </c>
      <c r="F955" s="156">
        <v>1953</v>
      </c>
      <c r="G955" s="157" t="s">
        <v>4781</v>
      </c>
      <c r="H955" s="951"/>
      <c r="I955" s="951"/>
      <c r="J955" s="951"/>
      <c r="K955" s="281" t="s">
        <v>624</v>
      </c>
      <c r="L955" s="156">
        <v>200</v>
      </c>
      <c r="M955" s="887">
        <v>180000405</v>
      </c>
      <c r="N955" s="174" t="s">
        <v>4786</v>
      </c>
      <c r="O955" s="156">
        <v>0.1</v>
      </c>
      <c r="P955" s="156">
        <v>1962</v>
      </c>
      <c r="Q955" s="157" t="s">
        <v>4787</v>
      </c>
      <c r="R955" s="156"/>
      <c r="S955" s="156"/>
      <c r="T955" s="156"/>
      <c r="U955" s="180"/>
    </row>
    <row r="956" spans="1:21" s="133" customFormat="1" x14ac:dyDescent="0.2">
      <c r="A956" s="957"/>
      <c r="B956" s="156">
        <v>180000359</v>
      </c>
      <c r="C956" s="157" t="s">
        <v>4788</v>
      </c>
      <c r="D956" s="157"/>
      <c r="E956" s="156">
        <v>0.4</v>
      </c>
      <c r="F956" s="156">
        <v>1982</v>
      </c>
      <c r="G956" s="157" t="s">
        <v>4781</v>
      </c>
      <c r="H956" s="951"/>
      <c r="I956" s="951"/>
      <c r="J956" s="951"/>
      <c r="K956" s="281" t="s">
        <v>4763</v>
      </c>
      <c r="L956" s="951" t="s">
        <v>2315</v>
      </c>
      <c r="M956" s="888"/>
      <c r="N956" s="174" t="s">
        <v>4789</v>
      </c>
      <c r="O956" s="156">
        <v>0.2</v>
      </c>
      <c r="P956" s="156">
        <v>1960</v>
      </c>
      <c r="Q956" s="157" t="s">
        <v>4790</v>
      </c>
      <c r="R956" s="156" t="s">
        <v>2315</v>
      </c>
      <c r="S956" s="156"/>
      <c r="T956" s="156"/>
      <c r="U956" s="180"/>
    </row>
    <row r="957" spans="1:21" s="133" customFormat="1" ht="33" customHeight="1" x14ac:dyDescent="0.2">
      <c r="A957" s="957"/>
      <c r="B957" s="938"/>
      <c r="C957" s="927"/>
      <c r="D957" s="927"/>
      <c r="E957" s="938"/>
      <c r="F957" s="938"/>
      <c r="G957" s="927"/>
      <c r="H957" s="951"/>
      <c r="I957" s="951"/>
      <c r="J957" s="951"/>
      <c r="K957" s="951"/>
      <c r="L957" s="951"/>
      <c r="M957" s="887">
        <v>180000172</v>
      </c>
      <c r="N957" s="174" t="s">
        <v>4791</v>
      </c>
      <c r="O957" s="156"/>
      <c r="P957" s="156"/>
      <c r="Q957" s="157"/>
      <c r="R957" s="156"/>
      <c r="S957" s="156"/>
      <c r="T957" s="156"/>
      <c r="U957" s="215" t="s">
        <v>4792</v>
      </c>
    </row>
    <row r="958" spans="1:21" s="133" customFormat="1" ht="41.25" customHeight="1" x14ac:dyDescent="0.2">
      <c r="A958" s="957"/>
      <c r="B958" s="938"/>
      <c r="C958" s="927"/>
      <c r="D958" s="927"/>
      <c r="E958" s="938"/>
      <c r="F958" s="938"/>
      <c r="G958" s="927"/>
      <c r="H958" s="951"/>
      <c r="I958" s="951"/>
      <c r="J958" s="951"/>
      <c r="K958" s="951"/>
      <c r="L958" s="951"/>
      <c r="M958" s="895"/>
      <c r="N958" s="174" t="s">
        <v>4793</v>
      </c>
      <c r="O958" s="156">
        <v>0.40400000000000003</v>
      </c>
      <c r="P958" s="156">
        <v>2015</v>
      </c>
      <c r="Q958" s="174" t="s">
        <v>4794</v>
      </c>
      <c r="R958" s="156">
        <v>11</v>
      </c>
      <c r="S958" s="156"/>
      <c r="T958" s="156">
        <v>11</v>
      </c>
      <c r="U958" s="180"/>
    </row>
    <row r="959" spans="1:21" s="133" customFormat="1" ht="51" x14ac:dyDescent="0.2">
      <c r="A959" s="957"/>
      <c r="B959" s="938"/>
      <c r="C959" s="927"/>
      <c r="D959" s="927"/>
      <c r="E959" s="938"/>
      <c r="F959" s="938"/>
      <c r="G959" s="927"/>
      <c r="H959" s="951"/>
      <c r="I959" s="951"/>
      <c r="J959" s="951"/>
      <c r="K959" s="951"/>
      <c r="L959" s="951"/>
      <c r="M959" s="895"/>
      <c r="N959" s="174" t="s">
        <v>4795</v>
      </c>
      <c r="O959" s="156">
        <v>0.45600000000000002</v>
      </c>
      <c r="P959" s="156">
        <v>2015</v>
      </c>
      <c r="Q959" s="174" t="s">
        <v>4796</v>
      </c>
      <c r="R959" s="156">
        <v>13</v>
      </c>
      <c r="S959" s="156"/>
      <c r="T959" s="156">
        <v>13</v>
      </c>
      <c r="U959" s="180"/>
    </row>
    <row r="960" spans="1:21" s="133" customFormat="1" ht="17.100000000000001" customHeight="1" x14ac:dyDescent="0.2">
      <c r="A960" s="957"/>
      <c r="B960" s="938"/>
      <c r="C960" s="927"/>
      <c r="D960" s="927"/>
      <c r="E960" s="938"/>
      <c r="F960" s="938"/>
      <c r="G960" s="927"/>
      <c r="H960" s="951"/>
      <c r="I960" s="951"/>
      <c r="J960" s="951"/>
      <c r="K960" s="951"/>
      <c r="L960" s="951"/>
      <c r="M960" s="887">
        <v>180000405</v>
      </c>
      <c r="N960" s="174" t="s">
        <v>4797</v>
      </c>
      <c r="O960" s="156">
        <v>3.5000000000000003E-2</v>
      </c>
      <c r="P960" s="156">
        <v>2000</v>
      </c>
      <c r="Q960" s="157" t="s">
        <v>4798</v>
      </c>
      <c r="R960" s="156"/>
      <c r="S960" s="156"/>
      <c r="T960" s="156"/>
      <c r="U960" s="180"/>
    </row>
    <row r="961" spans="1:21" s="133" customFormat="1" x14ac:dyDescent="0.2">
      <c r="A961" s="957"/>
      <c r="B961" s="938"/>
      <c r="C961" s="927"/>
      <c r="D961" s="927"/>
      <c r="E961" s="938"/>
      <c r="F961" s="938"/>
      <c r="G961" s="927"/>
      <c r="H961" s="951"/>
      <c r="I961" s="951"/>
      <c r="J961" s="951"/>
      <c r="K961" s="951"/>
      <c r="L961" s="951"/>
      <c r="M961" s="895"/>
      <c r="N961" s="939" t="s">
        <v>4799</v>
      </c>
      <c r="O961" s="156">
        <v>5.8999999999999997E-2</v>
      </c>
      <c r="P961" s="156">
        <v>2001</v>
      </c>
      <c r="Q961" s="157" t="s">
        <v>3211</v>
      </c>
      <c r="R961" s="156"/>
      <c r="S961" s="156"/>
      <c r="T961" s="156"/>
      <c r="U961" s="180"/>
    </row>
    <row r="962" spans="1:21" s="133" customFormat="1" x14ac:dyDescent="0.2">
      <c r="A962" s="958"/>
      <c r="B962" s="911"/>
      <c r="C962" s="936"/>
      <c r="D962" s="936"/>
      <c r="E962" s="911"/>
      <c r="F962" s="911"/>
      <c r="G962" s="936"/>
      <c r="H962" s="951"/>
      <c r="I962" s="951"/>
      <c r="J962" s="951"/>
      <c r="K962" s="951"/>
      <c r="L962" s="951"/>
      <c r="M962" s="888"/>
      <c r="N962" s="959"/>
      <c r="O962" s="156">
        <v>2.8000000000000001E-2</v>
      </c>
      <c r="P962" s="156">
        <v>2001</v>
      </c>
      <c r="Q962" s="157" t="s">
        <v>480</v>
      </c>
      <c r="R962" s="156"/>
      <c r="S962" s="156"/>
      <c r="T962" s="156"/>
      <c r="U962" s="180"/>
    </row>
    <row r="963" spans="1:21" s="133" customFormat="1" ht="16.149999999999999" customHeight="1" x14ac:dyDescent="0.2">
      <c r="A963" s="489"/>
      <c r="B963" s="156">
        <v>180000359</v>
      </c>
      <c r="C963" s="927" t="s">
        <v>4800</v>
      </c>
      <c r="D963" s="927"/>
      <c r="E963" s="532">
        <v>0.37</v>
      </c>
      <c r="F963" s="532">
        <v>1991</v>
      </c>
      <c r="G963" s="487" t="s">
        <v>3570</v>
      </c>
      <c r="H963" s="164"/>
      <c r="I963" s="164"/>
      <c r="J963" s="164"/>
      <c r="K963" s="164"/>
      <c r="L963" s="173"/>
      <c r="M963" s="652"/>
      <c r="N963" s="686"/>
      <c r="O963" s="156"/>
      <c r="P963" s="156"/>
      <c r="Q963" s="157"/>
      <c r="R963" s="156"/>
      <c r="S963" s="156"/>
      <c r="T963" s="156"/>
      <c r="U963" s="180"/>
    </row>
    <row r="964" spans="1:21" s="133" customFormat="1" ht="23.45" customHeight="1" x14ac:dyDescent="0.2">
      <c r="A964" s="162">
        <v>95</v>
      </c>
      <c r="B964" s="156">
        <v>180000359</v>
      </c>
      <c r="C964" s="157" t="s">
        <v>4801</v>
      </c>
      <c r="D964" s="157"/>
      <c r="E964" s="156">
        <v>0.19</v>
      </c>
      <c r="F964" s="156">
        <v>2000</v>
      </c>
      <c r="G964" s="157" t="s">
        <v>4802</v>
      </c>
      <c r="H964" s="156"/>
      <c r="I964" s="156"/>
      <c r="J964" s="156"/>
      <c r="K964" s="293" t="s">
        <v>4803</v>
      </c>
      <c r="L964" s="155">
        <v>250</v>
      </c>
      <c r="M964" s="887">
        <v>180000404</v>
      </c>
      <c r="N964" s="174" t="s">
        <v>4804</v>
      </c>
      <c r="O964" s="156">
        <v>0.08</v>
      </c>
      <c r="P964" s="156">
        <v>1960</v>
      </c>
      <c r="Q964" s="157" t="s">
        <v>480</v>
      </c>
      <c r="R964" s="156"/>
      <c r="S964" s="156"/>
      <c r="T964" s="156"/>
      <c r="U964" s="180"/>
    </row>
    <row r="965" spans="1:21" s="133" customFormat="1" ht="13.15" customHeight="1" x14ac:dyDescent="0.2">
      <c r="A965" s="169"/>
      <c r="B965" s="358"/>
      <c r="C965" s="600"/>
      <c r="D965" s="490"/>
      <c r="E965" s="358"/>
      <c r="F965" s="358"/>
      <c r="G965" s="357"/>
      <c r="H965" s="601"/>
      <c r="I965" s="601"/>
      <c r="J965" s="441"/>
      <c r="K965" s="319" t="s">
        <v>4805</v>
      </c>
      <c r="L965" s="304"/>
      <c r="M965" s="895"/>
      <c r="N965" s="174" t="s">
        <v>4806</v>
      </c>
      <c r="O965" s="156">
        <v>0.04</v>
      </c>
      <c r="P965" s="156">
        <v>1960</v>
      </c>
      <c r="Q965" s="157" t="s">
        <v>480</v>
      </c>
      <c r="R965" s="156"/>
      <c r="S965" s="156"/>
      <c r="T965" s="156"/>
      <c r="U965" s="180"/>
    </row>
    <row r="966" spans="1:21" s="133" customFormat="1" x14ac:dyDescent="0.2">
      <c r="A966" s="181"/>
      <c r="B966" s="363"/>
      <c r="C966" s="375"/>
      <c r="D966" s="361"/>
      <c r="E966" s="363"/>
      <c r="F966" s="363"/>
      <c r="G966" s="687"/>
      <c r="H966" s="304"/>
      <c r="I966" s="304"/>
      <c r="J966" s="304"/>
      <c r="K966" s="319"/>
      <c r="L966" s="304"/>
      <c r="M966" s="895"/>
      <c r="N966" s="174" t="s">
        <v>4807</v>
      </c>
      <c r="O966" s="156">
        <v>0.08</v>
      </c>
      <c r="P966" s="156">
        <v>1960</v>
      </c>
      <c r="Q966" s="157" t="s">
        <v>480</v>
      </c>
      <c r="R966" s="156"/>
      <c r="S966" s="156"/>
      <c r="T966" s="156"/>
      <c r="U966" s="180"/>
    </row>
    <row r="967" spans="1:21" s="133" customFormat="1" ht="16.149999999999999" customHeight="1" x14ac:dyDescent="0.2">
      <c r="A967" s="181"/>
      <c r="B967" s="363"/>
      <c r="C967" s="375"/>
      <c r="D967" s="361"/>
      <c r="E967" s="363"/>
      <c r="F967" s="363"/>
      <c r="G967" s="687"/>
      <c r="H967" s="304"/>
      <c r="I967" s="304"/>
      <c r="J967" s="304"/>
      <c r="K967" s="319"/>
      <c r="L967" s="304"/>
      <c r="M967" s="888"/>
      <c r="N967" s="174" t="s">
        <v>4808</v>
      </c>
      <c r="O967" s="156">
        <v>0.04</v>
      </c>
      <c r="P967" s="156">
        <v>1960</v>
      </c>
      <c r="Q967" s="157" t="s">
        <v>480</v>
      </c>
      <c r="R967" s="156"/>
      <c r="S967" s="156"/>
      <c r="T967" s="156"/>
      <c r="U967" s="180"/>
    </row>
    <row r="968" spans="1:21" s="133" customFormat="1" ht="30.6" customHeight="1" x14ac:dyDescent="0.2">
      <c r="A968" s="181"/>
      <c r="B968" s="363"/>
      <c r="C968" s="375"/>
      <c r="D968" s="361"/>
      <c r="E968" s="363"/>
      <c r="F968" s="363"/>
      <c r="G968" s="687"/>
      <c r="H968" s="304"/>
      <c r="I968" s="304"/>
      <c r="J968" s="304"/>
      <c r="K968" s="319"/>
      <c r="L968" s="304"/>
      <c r="M968" s="602"/>
      <c r="N968" s="437" t="s">
        <v>4809</v>
      </c>
      <c r="O968" s="422"/>
      <c r="P968" s="422"/>
      <c r="Q968" s="438" t="s">
        <v>4810</v>
      </c>
      <c r="R968" s="422"/>
      <c r="S968" s="422"/>
      <c r="T968" s="422"/>
      <c r="U968" s="603" t="s">
        <v>4811</v>
      </c>
    </row>
    <row r="969" spans="1:21" s="133" customFormat="1" x14ac:dyDescent="0.2">
      <c r="A969" s="181"/>
      <c r="B969" s="363"/>
      <c r="C969" s="375"/>
      <c r="D969" s="361"/>
      <c r="E969" s="363"/>
      <c r="F969" s="363"/>
      <c r="G969" s="687"/>
      <c r="H969" s="304"/>
      <c r="I969" s="304"/>
      <c r="J969" s="304"/>
      <c r="K969" s="319"/>
      <c r="L969" s="304"/>
      <c r="M969" s="268" t="s">
        <v>103</v>
      </c>
      <c r="N969" s="174" t="s">
        <v>4812</v>
      </c>
      <c r="O969" s="156"/>
      <c r="P969" s="156"/>
      <c r="Q969" s="157" t="s">
        <v>4813</v>
      </c>
      <c r="R969" s="156"/>
      <c r="S969" s="156"/>
      <c r="T969" s="156"/>
      <c r="U969" s="180"/>
    </row>
    <row r="970" spans="1:21" s="133" customFormat="1" ht="30.6" customHeight="1" x14ac:dyDescent="0.2">
      <c r="A970" s="181"/>
      <c r="B970" s="363"/>
      <c r="C970" s="375"/>
      <c r="D970" s="361"/>
      <c r="E970" s="363"/>
      <c r="F970" s="363"/>
      <c r="G970" s="687"/>
      <c r="H970" s="304"/>
      <c r="I970" s="304"/>
      <c r="J970" s="304"/>
      <c r="K970" s="319"/>
      <c r="L970" s="304"/>
      <c r="M970" s="887">
        <v>180000174</v>
      </c>
      <c r="N970" s="286" t="s">
        <v>4814</v>
      </c>
      <c r="O970" s="156"/>
      <c r="P970" s="156">
        <v>1958</v>
      </c>
      <c r="Q970" s="157"/>
      <c r="R970" s="156"/>
      <c r="S970" s="156"/>
      <c r="T970" s="156"/>
      <c r="U970" s="180"/>
    </row>
    <row r="971" spans="1:21" s="133" customFormat="1" ht="45" customHeight="1" x14ac:dyDescent="0.2">
      <c r="A971" s="181"/>
      <c r="B971" s="363"/>
      <c r="C971" s="375"/>
      <c r="D971" s="361"/>
      <c r="E971" s="363"/>
      <c r="F971" s="363"/>
      <c r="G971" s="687"/>
      <c r="H971" s="304"/>
      <c r="I971" s="304"/>
      <c r="J971" s="304"/>
      <c r="K971" s="319"/>
      <c r="L971" s="304"/>
      <c r="M971" s="895"/>
      <c r="N971" s="286" t="s">
        <v>4815</v>
      </c>
      <c r="O971" s="156">
        <v>0.35</v>
      </c>
      <c r="P971" s="156"/>
      <c r="Q971" s="157" t="s">
        <v>3155</v>
      </c>
      <c r="R971" s="156">
        <v>6</v>
      </c>
      <c r="S971" s="156"/>
      <c r="T971" s="156">
        <v>6</v>
      </c>
      <c r="U971" s="180" t="s">
        <v>4776</v>
      </c>
    </row>
    <row r="972" spans="1:21" s="133" customFormat="1" ht="45" customHeight="1" x14ac:dyDescent="0.2">
      <c r="A972" s="181"/>
      <c r="B972" s="363"/>
      <c r="C972" s="375"/>
      <c r="D972" s="361"/>
      <c r="E972" s="363"/>
      <c r="F972" s="363"/>
      <c r="G972" s="687"/>
      <c r="H972" s="304"/>
      <c r="I972" s="304"/>
      <c r="J972" s="304"/>
      <c r="K972" s="319"/>
      <c r="L972" s="304"/>
      <c r="M972" s="895"/>
      <c r="N972" s="286" t="s">
        <v>4816</v>
      </c>
      <c r="O972" s="156">
        <v>0.33</v>
      </c>
      <c r="P972" s="156"/>
      <c r="Q972" s="174" t="s">
        <v>4817</v>
      </c>
      <c r="R972" s="156">
        <v>7</v>
      </c>
      <c r="S972" s="156"/>
      <c r="T972" s="156">
        <v>7</v>
      </c>
      <c r="U972" s="180" t="s">
        <v>4776</v>
      </c>
    </row>
    <row r="973" spans="1:21" s="133" customFormat="1" ht="55.15" customHeight="1" x14ac:dyDescent="0.2">
      <c r="A973" s="181"/>
      <c r="B973" s="363"/>
      <c r="C973" s="375"/>
      <c r="D973" s="361"/>
      <c r="E973" s="363"/>
      <c r="F973" s="363"/>
      <c r="G973" s="687"/>
      <c r="H973" s="304"/>
      <c r="I973" s="304"/>
      <c r="J973" s="304"/>
      <c r="K973" s="319"/>
      <c r="L973" s="304"/>
      <c r="M973" s="888"/>
      <c r="N973" s="286" t="s">
        <v>4818</v>
      </c>
      <c r="O973" s="156">
        <v>0.34</v>
      </c>
      <c r="P973" s="156"/>
      <c r="Q973" s="174" t="s">
        <v>4819</v>
      </c>
      <c r="R973" s="156">
        <v>6</v>
      </c>
      <c r="S973" s="156"/>
      <c r="T973" s="156">
        <v>6</v>
      </c>
      <c r="U973" s="180" t="s">
        <v>4776</v>
      </c>
    </row>
    <row r="974" spans="1:21" s="133" customFormat="1" ht="19.149999999999999" customHeight="1" x14ac:dyDescent="0.2">
      <c r="A974" s="162">
        <v>95</v>
      </c>
      <c r="B974" s="156">
        <v>180000359</v>
      </c>
      <c r="C974" s="157" t="s">
        <v>4820</v>
      </c>
      <c r="D974" s="157"/>
      <c r="E974" s="156">
        <v>0.35</v>
      </c>
      <c r="F974" s="156">
        <v>1986</v>
      </c>
      <c r="G974" s="157" t="s">
        <v>4821</v>
      </c>
      <c r="H974" s="896"/>
      <c r="I974" s="951"/>
      <c r="J974" s="951"/>
      <c r="K974" s="157" t="s">
        <v>929</v>
      </c>
      <c r="L974" s="156">
        <v>100</v>
      </c>
      <c r="M974" s="887">
        <v>180000403</v>
      </c>
      <c r="N974" s="174" t="s">
        <v>4822</v>
      </c>
      <c r="O974" s="156">
        <v>0.15</v>
      </c>
      <c r="P974" s="156">
        <v>1960</v>
      </c>
      <c r="Q974" s="157" t="s">
        <v>289</v>
      </c>
      <c r="R974" s="156"/>
      <c r="S974" s="156"/>
      <c r="T974" s="156"/>
      <c r="U974" s="180"/>
    </row>
    <row r="975" spans="1:21" s="133" customFormat="1" x14ac:dyDescent="0.2">
      <c r="A975" s="957">
        <v>96</v>
      </c>
      <c r="B975" s="938">
        <v>180000359</v>
      </c>
      <c r="C975" s="927" t="s">
        <v>4823</v>
      </c>
      <c r="D975" s="927"/>
      <c r="E975" s="938">
        <v>0.22800000000000001</v>
      </c>
      <c r="F975" s="938">
        <v>1996</v>
      </c>
      <c r="G975" s="927" t="s">
        <v>4824</v>
      </c>
      <c r="H975" s="896"/>
      <c r="I975" s="951"/>
      <c r="J975" s="951"/>
      <c r="K975" s="157" t="s">
        <v>4763</v>
      </c>
      <c r="L975" s="951"/>
      <c r="M975" s="895"/>
      <c r="N975" s="174" t="s">
        <v>4825</v>
      </c>
      <c r="O975" s="156">
        <v>0.03</v>
      </c>
      <c r="P975" s="156">
        <v>1960</v>
      </c>
      <c r="Q975" s="157" t="s">
        <v>4826</v>
      </c>
      <c r="R975" s="156"/>
      <c r="S975" s="156"/>
      <c r="T975" s="156"/>
      <c r="U975" s="180"/>
    </row>
    <row r="976" spans="1:21" s="133" customFormat="1" x14ac:dyDescent="0.2">
      <c r="A976" s="957"/>
      <c r="B976" s="938"/>
      <c r="C976" s="927"/>
      <c r="D976" s="927"/>
      <c r="E976" s="938"/>
      <c r="F976" s="938"/>
      <c r="G976" s="927"/>
      <c r="H976" s="896"/>
      <c r="I976" s="951"/>
      <c r="J976" s="951"/>
      <c r="K976" s="951"/>
      <c r="L976" s="951"/>
      <c r="M976" s="895"/>
      <c r="N976" s="174" t="s">
        <v>4827</v>
      </c>
      <c r="O976" s="156">
        <v>0.03</v>
      </c>
      <c r="P976" s="156">
        <v>1960</v>
      </c>
      <c r="Q976" s="157" t="s">
        <v>4828</v>
      </c>
      <c r="R976" s="156"/>
      <c r="S976" s="156"/>
      <c r="T976" s="156"/>
      <c r="U976" s="180"/>
    </row>
    <row r="977" spans="1:21" s="133" customFormat="1" x14ac:dyDescent="0.2">
      <c r="A977" s="957"/>
      <c r="B977" s="938"/>
      <c r="C977" s="927"/>
      <c r="D977" s="927"/>
      <c r="E977" s="938"/>
      <c r="F977" s="938"/>
      <c r="G977" s="927"/>
      <c r="H977" s="896"/>
      <c r="I977" s="951"/>
      <c r="J977" s="951"/>
      <c r="K977" s="951"/>
      <c r="L977" s="951"/>
      <c r="M977" s="888"/>
      <c r="N977" s="174" t="s">
        <v>4829</v>
      </c>
      <c r="O977" s="156">
        <v>2.5000000000000001E-2</v>
      </c>
      <c r="P977" s="156">
        <v>1960</v>
      </c>
      <c r="Q977" s="157" t="s">
        <v>44</v>
      </c>
      <c r="R977" s="156"/>
      <c r="S977" s="156"/>
      <c r="T977" s="156"/>
      <c r="U977" s="180"/>
    </row>
    <row r="978" spans="1:21" s="133" customFormat="1" ht="34.5" customHeight="1" x14ac:dyDescent="0.2">
      <c r="A978" s="958"/>
      <c r="B978" s="938"/>
      <c r="C978" s="936"/>
      <c r="D978" s="936"/>
      <c r="E978" s="938"/>
      <c r="F978" s="938"/>
      <c r="G978" s="927"/>
      <c r="H978" s="896"/>
      <c r="I978" s="951"/>
      <c r="J978" s="951"/>
      <c r="K978" s="951"/>
      <c r="L978" s="960"/>
      <c r="M978" s="155">
        <v>180000175</v>
      </c>
      <c r="N978" s="286" t="s">
        <v>4830</v>
      </c>
      <c r="O978" s="156"/>
      <c r="P978" s="156">
        <v>1954</v>
      </c>
      <c r="Q978" s="157"/>
      <c r="R978" s="156"/>
      <c r="S978" s="156"/>
      <c r="T978" s="275"/>
      <c r="U978" s="952" t="s">
        <v>4831</v>
      </c>
    </row>
    <row r="979" spans="1:21" s="133" customFormat="1" ht="55.5" customHeight="1" x14ac:dyDescent="0.2">
      <c r="A979" s="958"/>
      <c r="B979" s="938"/>
      <c r="C979" s="936"/>
      <c r="D979" s="936"/>
      <c r="E979" s="938"/>
      <c r="F979" s="938"/>
      <c r="G979" s="927"/>
      <c r="H979" s="896"/>
      <c r="I979" s="951"/>
      <c r="J979" s="951"/>
      <c r="K979" s="951"/>
      <c r="L979" s="960"/>
      <c r="M979" s="173"/>
      <c r="N979" s="286" t="s">
        <v>4832</v>
      </c>
      <c r="O979" s="156">
        <v>0.187</v>
      </c>
      <c r="P979" s="156"/>
      <c r="Q979" s="157" t="s">
        <v>4833</v>
      </c>
      <c r="R979" s="156">
        <v>6</v>
      </c>
      <c r="S979" s="156"/>
      <c r="T979" s="275">
        <v>6</v>
      </c>
      <c r="U979" s="953"/>
    </row>
    <row r="980" spans="1:21" s="133" customFormat="1" ht="79.900000000000006" customHeight="1" x14ac:dyDescent="0.2">
      <c r="A980" s="958"/>
      <c r="B980" s="938"/>
      <c r="C980" s="936"/>
      <c r="D980" s="936"/>
      <c r="E980" s="938"/>
      <c r="F980" s="938"/>
      <c r="G980" s="927"/>
      <c r="H980" s="896"/>
      <c r="I980" s="951"/>
      <c r="J980" s="951"/>
      <c r="K980" s="951"/>
      <c r="L980" s="960"/>
      <c r="M980" s="173"/>
      <c r="N980" s="286" t="s">
        <v>4834</v>
      </c>
      <c r="O980" s="156">
        <v>0.623</v>
      </c>
      <c r="P980" s="156"/>
      <c r="Q980" s="174" t="s">
        <v>4835</v>
      </c>
      <c r="R980" s="156">
        <v>20</v>
      </c>
      <c r="S980" s="156"/>
      <c r="T980" s="275">
        <v>20</v>
      </c>
      <c r="U980" s="953"/>
    </row>
    <row r="981" spans="1:21" s="133" customFormat="1" ht="48.6" customHeight="1" x14ac:dyDescent="0.2">
      <c r="A981" s="958"/>
      <c r="B981" s="938"/>
      <c r="C981" s="936"/>
      <c r="D981" s="936"/>
      <c r="E981" s="938"/>
      <c r="F981" s="938"/>
      <c r="G981" s="927"/>
      <c r="H981" s="896"/>
      <c r="I981" s="951"/>
      <c r="J981" s="951"/>
      <c r="K981" s="951"/>
      <c r="L981" s="960"/>
      <c r="M981" s="164"/>
      <c r="N981" s="286" t="s">
        <v>4836</v>
      </c>
      <c r="O981" s="156">
        <v>0.48699999999999999</v>
      </c>
      <c r="P981" s="156"/>
      <c r="Q981" s="174" t="s">
        <v>4837</v>
      </c>
      <c r="R981" s="156">
        <v>15</v>
      </c>
      <c r="S981" s="156"/>
      <c r="T981" s="275">
        <v>15</v>
      </c>
      <c r="U981" s="954"/>
    </row>
    <row r="982" spans="1:21" s="133" customFormat="1" x14ac:dyDescent="0.2">
      <c r="A982" s="169"/>
      <c r="B982" s="156">
        <v>180000359</v>
      </c>
      <c r="C982" s="909" t="s">
        <v>4838</v>
      </c>
      <c r="D982" s="910"/>
      <c r="E982" s="267">
        <v>0.245</v>
      </c>
      <c r="F982" s="156">
        <v>1953</v>
      </c>
      <c r="G982" s="157" t="s">
        <v>3168</v>
      </c>
      <c r="H982" s="495"/>
      <c r="I982" s="156"/>
      <c r="J982" s="156"/>
      <c r="K982" s="156"/>
      <c r="L982" s="156"/>
      <c r="M982" s="156"/>
      <c r="N982" s="686"/>
      <c r="O982" s="156"/>
      <c r="P982" s="156"/>
      <c r="Q982" s="157"/>
      <c r="R982" s="156"/>
      <c r="S982" s="156"/>
      <c r="T982" s="156"/>
      <c r="U982" s="180"/>
    </row>
    <row r="983" spans="1:21" s="133" customFormat="1" x14ac:dyDescent="0.2">
      <c r="A983" s="263"/>
      <c r="B983" s="156">
        <v>180000359</v>
      </c>
      <c r="C983" s="928"/>
      <c r="D983" s="929"/>
      <c r="E983" s="267">
        <v>0.42</v>
      </c>
      <c r="F983" s="156">
        <v>1999</v>
      </c>
      <c r="G983" s="157" t="s">
        <v>4295</v>
      </c>
      <c r="H983" s="495"/>
      <c r="I983" s="156"/>
      <c r="J983" s="156"/>
      <c r="K983" s="156"/>
      <c r="L983" s="156"/>
      <c r="M983" s="156"/>
      <c r="N983" s="686"/>
      <c r="O983" s="156"/>
      <c r="P983" s="156"/>
      <c r="Q983" s="157"/>
      <c r="R983" s="156"/>
      <c r="S983" s="156"/>
      <c r="T983" s="156"/>
      <c r="U983" s="180"/>
    </row>
    <row r="984" spans="1:21" s="133" customFormat="1" ht="38.25" x14ac:dyDescent="0.2">
      <c r="A984" s="213" t="s">
        <v>4839</v>
      </c>
      <c r="B984" s="156">
        <v>180000359</v>
      </c>
      <c r="C984" s="158" t="s">
        <v>4840</v>
      </c>
      <c r="D984" s="158"/>
      <c r="E984" s="155">
        <v>0.43</v>
      </c>
      <c r="F984" s="155">
        <v>1990</v>
      </c>
      <c r="G984" s="158" t="s">
        <v>4841</v>
      </c>
      <c r="H984" s="155"/>
      <c r="I984" s="155"/>
      <c r="J984" s="159"/>
      <c r="K984" s="158" t="s">
        <v>1036</v>
      </c>
      <c r="L984" s="268" t="s">
        <v>3606</v>
      </c>
      <c r="M984" s="887">
        <v>180000177</v>
      </c>
      <c r="N984" s="160" t="s">
        <v>4842</v>
      </c>
      <c r="O984" s="155"/>
      <c r="P984" s="155">
        <v>1958</v>
      </c>
      <c r="Q984" s="158"/>
      <c r="R984" s="155"/>
      <c r="S984" s="155"/>
      <c r="T984" s="155"/>
      <c r="U984" s="287" t="s">
        <v>4843</v>
      </c>
    </row>
    <row r="985" spans="1:21" s="133" customFormat="1" ht="58.15" customHeight="1" x14ac:dyDescent="0.2">
      <c r="A985" s="955"/>
      <c r="B985" s="159"/>
      <c r="C985" s="956"/>
      <c r="D985" s="956"/>
      <c r="E985" s="290"/>
      <c r="F985" s="290"/>
      <c r="G985" s="291"/>
      <c r="H985" s="290"/>
      <c r="I985" s="290"/>
      <c r="J985" s="290"/>
      <c r="K985" s="266" t="s">
        <v>4844</v>
      </c>
      <c r="L985" s="604" t="s">
        <v>3174</v>
      </c>
      <c r="M985" s="895"/>
      <c r="N985" s="160" t="s">
        <v>4845</v>
      </c>
      <c r="O985" s="155">
        <v>1.085</v>
      </c>
      <c r="P985" s="155"/>
      <c r="Q985" s="174" t="s">
        <v>4846</v>
      </c>
      <c r="R985" s="155">
        <v>32</v>
      </c>
      <c r="S985" s="155"/>
      <c r="T985" s="155">
        <v>32</v>
      </c>
      <c r="U985" s="215" t="s">
        <v>4847</v>
      </c>
    </row>
    <row r="986" spans="1:21" s="133" customFormat="1" ht="21.75" customHeight="1" x14ac:dyDescent="0.2">
      <c r="A986" s="955"/>
      <c r="B986" s="179"/>
      <c r="C986" s="355"/>
      <c r="D986" s="355"/>
      <c r="E986" s="283"/>
      <c r="F986" s="283"/>
      <c r="G986" s="187"/>
      <c r="H986" s="283"/>
      <c r="I986" s="283"/>
      <c r="J986" s="283"/>
      <c r="K986" s="304"/>
      <c r="L986" s="270"/>
      <c r="M986" s="888"/>
      <c r="N986" s="174" t="s">
        <v>4848</v>
      </c>
      <c r="O986" s="156">
        <v>0.32</v>
      </c>
      <c r="P986" s="156">
        <v>1960</v>
      </c>
      <c r="Q986" s="157" t="s">
        <v>1095</v>
      </c>
      <c r="R986" s="156"/>
      <c r="S986" s="156">
        <v>8</v>
      </c>
      <c r="T986" s="156">
        <v>8</v>
      </c>
      <c r="U986" s="180"/>
    </row>
    <row r="987" spans="1:21" s="133" customFormat="1" ht="33.6" customHeight="1" x14ac:dyDescent="0.2">
      <c r="A987" s="955"/>
      <c r="B987" s="166"/>
      <c r="C987" s="296"/>
      <c r="D987" s="296"/>
      <c r="E987" s="292"/>
      <c r="F987" s="292"/>
      <c r="G987" s="200"/>
      <c r="H987" s="292"/>
      <c r="I987" s="292"/>
      <c r="J987" s="292"/>
      <c r="K987" s="170"/>
      <c r="L987" s="270"/>
      <c r="M987" s="267" t="s">
        <v>103</v>
      </c>
      <c r="N987" s="174" t="s">
        <v>4849</v>
      </c>
      <c r="O987" s="156"/>
      <c r="P987" s="156"/>
      <c r="Q987" s="157" t="s">
        <v>4850</v>
      </c>
      <c r="R987" s="156"/>
      <c r="S987" s="156"/>
      <c r="T987" s="156"/>
      <c r="U987" s="180"/>
    </row>
    <row r="988" spans="1:21" s="133" customFormat="1" ht="33.6" customHeight="1" x14ac:dyDescent="0.2">
      <c r="A988" s="162"/>
      <c r="B988" s="156"/>
      <c r="C988" s="174"/>
      <c r="D988" s="174"/>
      <c r="E988" s="156"/>
      <c r="F988" s="156"/>
      <c r="G988" s="157"/>
      <c r="H988" s="156"/>
      <c r="I988" s="156"/>
      <c r="J988" s="156"/>
      <c r="K988" s="170"/>
      <c r="L988" s="156"/>
      <c r="M988" s="156"/>
      <c r="N988" s="174"/>
      <c r="O988" s="156"/>
      <c r="P988" s="156"/>
      <c r="Q988" s="157"/>
      <c r="R988" s="156"/>
      <c r="S988" s="156"/>
      <c r="T988" s="156"/>
      <c r="U988" s="180"/>
    </row>
    <row r="989" spans="1:21" s="187" customFormat="1" ht="21.95" customHeight="1" x14ac:dyDescent="0.25">
      <c r="A989" s="544"/>
      <c r="B989" s="605" t="s">
        <v>4851</v>
      </c>
      <c r="C989" s="605"/>
      <c r="E989" s="283"/>
      <c r="F989" s="283"/>
      <c r="H989" s="283"/>
      <c r="I989" s="283"/>
      <c r="J989" s="283"/>
      <c r="L989" s="283"/>
      <c r="M989" s="283"/>
      <c r="N989" s="355"/>
      <c r="O989" s="283"/>
      <c r="P989" s="283"/>
      <c r="R989" s="283"/>
      <c r="S989" s="283"/>
      <c r="T989" s="283"/>
      <c r="U989" s="353"/>
    </row>
    <row r="990" spans="1:21" s="133" customFormat="1" ht="30.6" customHeight="1" x14ac:dyDescent="0.2">
      <c r="A990" s="162">
        <v>98</v>
      </c>
      <c r="B990" s="156">
        <v>180000359</v>
      </c>
      <c r="C990" s="157" t="s">
        <v>4852</v>
      </c>
      <c r="D990" s="157"/>
      <c r="E990" s="156">
        <v>0.251</v>
      </c>
      <c r="F990" s="156">
        <v>1986</v>
      </c>
      <c r="G990" s="157" t="s">
        <v>3570</v>
      </c>
      <c r="H990" s="156"/>
      <c r="I990" s="156"/>
      <c r="J990" s="156"/>
      <c r="K990" s="174" t="s">
        <v>4853</v>
      </c>
      <c r="L990" s="156">
        <v>63</v>
      </c>
      <c r="M990" s="156"/>
      <c r="N990" s="174"/>
      <c r="O990" s="156"/>
      <c r="P990" s="156"/>
      <c r="Q990" s="157"/>
      <c r="R990" s="156"/>
      <c r="S990" s="156"/>
      <c r="T990" s="156"/>
      <c r="U990" s="215" t="s">
        <v>4596</v>
      </c>
    </row>
    <row r="991" spans="1:21" s="133" customFormat="1" ht="30.6" customHeight="1" x14ac:dyDescent="0.2">
      <c r="A991" s="162"/>
      <c r="B991" s="156"/>
      <c r="C991" s="196"/>
      <c r="D991" s="281"/>
      <c r="E991" s="156"/>
      <c r="F991" s="156"/>
      <c r="G991" s="157"/>
      <c r="H991" s="156"/>
      <c r="I991" s="156"/>
      <c r="J991" s="156"/>
      <c r="K991" s="174"/>
      <c r="L991" s="156"/>
      <c r="M991" s="156"/>
      <c r="N991" s="174" t="s">
        <v>4854</v>
      </c>
      <c r="O991" s="156">
        <v>4.1000000000000002E-2</v>
      </c>
      <c r="P991" s="156">
        <v>2016</v>
      </c>
      <c r="Q991" s="157" t="s">
        <v>3464</v>
      </c>
      <c r="R991" s="156">
        <v>2</v>
      </c>
      <c r="S991" s="156"/>
      <c r="T991" s="156">
        <v>2</v>
      </c>
      <c r="U991" s="215" t="s">
        <v>4855</v>
      </c>
    </row>
    <row r="992" spans="1:21" s="133" customFormat="1" ht="17.100000000000001" customHeight="1" x14ac:dyDescent="0.2">
      <c r="A992" s="162"/>
      <c r="B992" s="156"/>
      <c r="C992" s="185"/>
      <c r="D992" s="186"/>
      <c r="E992" s="156"/>
      <c r="F992" s="156"/>
      <c r="G992" s="157"/>
      <c r="H992" s="156"/>
      <c r="I992" s="156"/>
      <c r="J992" s="156"/>
      <c r="K992" s="157" t="s">
        <v>4856</v>
      </c>
      <c r="L992" s="156"/>
      <c r="M992" s="156"/>
      <c r="N992" s="174"/>
      <c r="O992" s="156"/>
      <c r="P992" s="156"/>
      <c r="Q992" s="157"/>
      <c r="R992" s="156"/>
      <c r="S992" s="156"/>
      <c r="T992" s="156"/>
      <c r="U992" s="180" t="s">
        <v>4857</v>
      </c>
    </row>
    <row r="993" spans="1:21" s="133" customFormat="1" ht="41.45" customHeight="1" x14ac:dyDescent="0.2">
      <c r="A993" s="162"/>
      <c r="B993" s="156">
        <v>180000214</v>
      </c>
      <c r="C993" s="945" t="s">
        <v>4858</v>
      </c>
      <c r="D993" s="945"/>
      <c r="E993" s="156">
        <v>0.67</v>
      </c>
      <c r="F993" s="156">
        <v>1994</v>
      </c>
      <c r="G993" s="174" t="s">
        <v>4859</v>
      </c>
      <c r="H993" s="156">
        <v>12</v>
      </c>
      <c r="I993" s="156"/>
      <c r="J993" s="156">
        <v>12</v>
      </c>
      <c r="K993" s="157"/>
      <c r="L993" s="156"/>
      <c r="M993" s="156"/>
      <c r="N993" s="174"/>
      <c r="O993" s="156"/>
      <c r="P993" s="156"/>
      <c r="Q993" s="157"/>
      <c r="R993" s="156"/>
      <c r="S993" s="156"/>
      <c r="T993" s="156"/>
      <c r="U993" s="180" t="s">
        <v>4860</v>
      </c>
    </row>
    <row r="994" spans="1:21" s="133" customFormat="1" ht="19.899999999999999" customHeight="1" x14ac:dyDescent="0.2">
      <c r="A994" s="162"/>
      <c r="B994" s="156">
        <v>180000359</v>
      </c>
      <c r="C994" s="157" t="s">
        <v>4861</v>
      </c>
      <c r="D994" s="157"/>
      <c r="E994" s="156">
        <v>0.95499999999999996</v>
      </c>
      <c r="F994" s="156">
        <v>1986</v>
      </c>
      <c r="G994" s="157" t="s">
        <v>3852</v>
      </c>
      <c r="H994" s="156"/>
      <c r="I994" s="156"/>
      <c r="J994" s="156"/>
      <c r="K994" s="157"/>
      <c r="L994" s="156"/>
      <c r="M994" s="156"/>
      <c r="N994" s="174"/>
      <c r="O994" s="156"/>
      <c r="P994" s="156"/>
      <c r="Q994" s="157"/>
      <c r="R994" s="156"/>
      <c r="S994" s="156"/>
      <c r="T994" s="156"/>
      <c r="U994" s="180"/>
    </row>
    <row r="995" spans="1:21" s="130" customFormat="1" ht="27.6" customHeight="1" x14ac:dyDescent="0.2">
      <c r="A995" s="162"/>
      <c r="B995" s="225" t="s">
        <v>4862</v>
      </c>
      <c r="C995" s="228" t="s">
        <v>4863</v>
      </c>
      <c r="D995" s="228"/>
      <c r="E995" s="227"/>
      <c r="F995" s="227">
        <v>2001</v>
      </c>
      <c r="G995" s="228" t="s">
        <v>4864</v>
      </c>
      <c r="H995" s="227">
        <v>2</v>
      </c>
      <c r="I995" s="227"/>
      <c r="J995" s="227">
        <v>2</v>
      </c>
      <c r="K995" s="228" t="s">
        <v>482</v>
      </c>
      <c r="L995" s="227"/>
      <c r="M995" s="227"/>
      <c r="N995" s="226"/>
      <c r="O995" s="227"/>
      <c r="P995" s="227"/>
      <c r="Q995" s="228"/>
      <c r="R995" s="227"/>
      <c r="S995" s="227"/>
      <c r="T995" s="227"/>
      <c r="U995" s="579" t="s">
        <v>4865</v>
      </c>
    </row>
    <row r="996" spans="1:21" s="130" customFormat="1" ht="38.25" x14ac:dyDescent="0.2">
      <c r="A996" s="169"/>
      <c r="B996" s="606" t="s">
        <v>4866</v>
      </c>
      <c r="C996" s="220" t="s">
        <v>4867</v>
      </c>
      <c r="D996" s="221"/>
      <c r="E996" s="222"/>
      <c r="F996" s="222"/>
      <c r="G996" s="223" t="s">
        <v>4868</v>
      </c>
      <c r="H996" s="222">
        <v>1</v>
      </c>
      <c r="I996" s="222"/>
      <c r="J996" s="222">
        <v>1</v>
      </c>
      <c r="K996" s="224" t="s">
        <v>4869</v>
      </c>
      <c r="L996" s="222">
        <v>40</v>
      </c>
      <c r="M996" s="422"/>
      <c r="N996" s="226" t="s">
        <v>4709</v>
      </c>
      <c r="O996" s="227"/>
      <c r="P996" s="227"/>
      <c r="Q996" s="228"/>
      <c r="R996" s="227"/>
      <c r="S996" s="227"/>
      <c r="T996" s="227"/>
      <c r="U996" s="579" t="s">
        <v>3021</v>
      </c>
    </row>
    <row r="997" spans="1:21" s="133" customFormat="1" ht="29.45" customHeight="1" x14ac:dyDescent="0.2">
      <c r="A997" s="162"/>
      <c r="B997" s="156">
        <v>180000214</v>
      </c>
      <c r="C997" s="939" t="s">
        <v>4870</v>
      </c>
      <c r="D997" s="939"/>
      <c r="E997" s="156">
        <v>1.5</v>
      </c>
      <c r="F997" s="156">
        <v>1949</v>
      </c>
      <c r="G997" s="157" t="s">
        <v>1046</v>
      </c>
      <c r="H997" s="156">
        <v>30</v>
      </c>
      <c r="I997" s="156"/>
      <c r="J997" s="156">
        <v>30</v>
      </c>
      <c r="K997" s="157"/>
      <c r="L997" s="156"/>
      <c r="M997" s="156"/>
      <c r="N997" s="174"/>
      <c r="O997" s="156"/>
      <c r="P997" s="156"/>
      <c r="Q997" s="157"/>
      <c r="R997" s="156"/>
      <c r="S997" s="156"/>
      <c r="T997" s="156"/>
      <c r="U997" s="180"/>
    </row>
    <row r="998" spans="1:21" s="133" customFormat="1" x14ac:dyDescent="0.2">
      <c r="A998" s="162"/>
      <c r="B998" s="156">
        <v>180000214</v>
      </c>
      <c r="C998" s="607" t="s">
        <v>4871</v>
      </c>
      <c r="D998" s="608"/>
      <c r="E998" s="156">
        <v>0.115</v>
      </c>
      <c r="F998" s="156"/>
      <c r="G998" s="157" t="s">
        <v>1046</v>
      </c>
      <c r="H998" s="156">
        <v>2</v>
      </c>
      <c r="I998" s="156"/>
      <c r="J998" s="156">
        <v>2</v>
      </c>
      <c r="K998" s="158"/>
      <c r="L998" s="155"/>
      <c r="M998" s="156"/>
      <c r="N998" s="174"/>
      <c r="O998" s="156"/>
      <c r="P998" s="156"/>
      <c r="Q998" s="157"/>
      <c r="R998" s="156"/>
      <c r="S998" s="156"/>
      <c r="T998" s="156"/>
      <c r="U998" s="180"/>
    </row>
    <row r="999" spans="1:21" s="133" customFormat="1" ht="25.5" x14ac:dyDescent="0.2">
      <c r="A999" s="181">
        <v>99</v>
      </c>
      <c r="B999" s="266"/>
      <c r="C999" s="412"/>
      <c r="D999" s="413"/>
      <c r="E999" s="173"/>
      <c r="F999" s="173"/>
      <c r="G999" s="176"/>
      <c r="H999" s="173"/>
      <c r="I999" s="173"/>
      <c r="J999" s="173"/>
      <c r="K999" s="176" t="s">
        <v>4872</v>
      </c>
      <c r="L999" s="173">
        <v>250</v>
      </c>
      <c r="M999" s="156">
        <v>180000434</v>
      </c>
      <c r="N999" s="174" t="s">
        <v>4873</v>
      </c>
      <c r="O999" s="156">
        <v>0.13200000000000001</v>
      </c>
      <c r="P999" s="156">
        <v>1960</v>
      </c>
      <c r="Q999" s="157" t="s">
        <v>61</v>
      </c>
      <c r="R999" s="156"/>
      <c r="S999" s="156"/>
      <c r="T999" s="156"/>
      <c r="U999" s="180"/>
    </row>
    <row r="1000" spans="1:21" s="133" customFormat="1" x14ac:dyDescent="0.2">
      <c r="A1000" s="181"/>
      <c r="B1000" s="266"/>
      <c r="C1000" s="412"/>
      <c r="D1000" s="413"/>
      <c r="E1000" s="173"/>
      <c r="F1000" s="173"/>
      <c r="G1000" s="176"/>
      <c r="H1000" s="173"/>
      <c r="I1000" s="173"/>
      <c r="J1000" s="173"/>
      <c r="K1000" s="176" t="s">
        <v>3840</v>
      </c>
      <c r="L1000" s="173"/>
      <c r="M1000" s="343" t="s">
        <v>103</v>
      </c>
      <c r="N1000" s="226" t="s">
        <v>4874</v>
      </c>
      <c r="O1000" s="156"/>
      <c r="P1000" s="156"/>
      <c r="Q1000" s="157"/>
      <c r="R1000" s="156"/>
      <c r="S1000" s="156"/>
      <c r="T1000" s="156"/>
      <c r="U1000" s="609"/>
    </row>
    <row r="1001" spans="1:21" s="133" customFormat="1" x14ac:dyDescent="0.2">
      <c r="A1001" s="181"/>
      <c r="B1001" s="266"/>
      <c r="C1001" s="412"/>
      <c r="D1001" s="413"/>
      <c r="E1001" s="173"/>
      <c r="F1001" s="173"/>
      <c r="G1001" s="176"/>
      <c r="H1001" s="173"/>
      <c r="I1001" s="173"/>
      <c r="J1001" s="173"/>
      <c r="K1001" s="176" t="s">
        <v>2315</v>
      </c>
      <c r="L1001" s="173"/>
      <c r="M1001" s="156">
        <v>180000144</v>
      </c>
      <c r="N1001" s="174" t="s">
        <v>4875</v>
      </c>
      <c r="O1001" s="156">
        <v>0.32</v>
      </c>
      <c r="P1001" s="156">
        <v>1946</v>
      </c>
      <c r="Q1001" s="157" t="s">
        <v>1095</v>
      </c>
      <c r="R1001" s="156">
        <v>7</v>
      </c>
      <c r="S1001" s="156">
        <v>4</v>
      </c>
      <c r="T1001" s="156">
        <v>11</v>
      </c>
      <c r="U1001" s="180"/>
    </row>
    <row r="1002" spans="1:21" s="130" customFormat="1" x14ac:dyDescent="0.2">
      <c r="A1002" s="169"/>
      <c r="B1002" s="156">
        <v>180000214</v>
      </c>
      <c r="C1002" s="196" t="s">
        <v>4876</v>
      </c>
      <c r="D1002" s="281"/>
      <c r="E1002" s="156">
        <v>0.109</v>
      </c>
      <c r="F1002" s="156"/>
      <c r="G1002" s="157" t="s">
        <v>1046</v>
      </c>
      <c r="H1002" s="156">
        <v>2</v>
      </c>
      <c r="I1002" s="156"/>
      <c r="J1002" s="156">
        <v>2</v>
      </c>
      <c r="K1002" s="223" t="s">
        <v>4877</v>
      </c>
      <c r="L1002" s="227">
        <v>160</v>
      </c>
      <c r="M1002" s="610" t="s">
        <v>4878</v>
      </c>
      <c r="N1002" s="226"/>
      <c r="O1002" s="227"/>
      <c r="P1002" s="227"/>
      <c r="Q1002" s="228"/>
      <c r="R1002" s="227"/>
      <c r="S1002" s="227"/>
      <c r="T1002" s="227"/>
      <c r="U1002" s="579" t="s">
        <v>4879</v>
      </c>
    </row>
    <row r="1003" spans="1:21" s="133" customFormat="1" x14ac:dyDescent="0.2">
      <c r="A1003" s="181"/>
      <c r="B1003" s="266"/>
      <c r="C1003" s="182"/>
      <c r="D1003" s="183"/>
      <c r="E1003" s="173"/>
      <c r="F1003" s="173"/>
      <c r="G1003" s="176"/>
      <c r="H1003" s="173"/>
      <c r="I1003" s="173"/>
      <c r="J1003" s="173"/>
      <c r="K1003" s="389" t="s">
        <v>3840</v>
      </c>
      <c r="L1003" s="227"/>
      <c r="M1003" s="227"/>
      <c r="N1003" s="174"/>
      <c r="O1003" s="156"/>
      <c r="P1003" s="156"/>
      <c r="Q1003" s="157"/>
      <c r="R1003" s="156"/>
      <c r="S1003" s="156"/>
      <c r="T1003" s="156"/>
      <c r="U1003" s="180"/>
    </row>
    <row r="1004" spans="1:21" s="133" customFormat="1" x14ac:dyDescent="0.2">
      <c r="A1004" s="181"/>
      <c r="B1004" s="266"/>
      <c r="C1004" s="182"/>
      <c r="D1004" s="183"/>
      <c r="E1004" s="173"/>
      <c r="F1004" s="173"/>
      <c r="G1004" s="176"/>
      <c r="H1004" s="173"/>
      <c r="I1004" s="173"/>
      <c r="J1004" s="173"/>
      <c r="K1004" s="223" t="s">
        <v>4880</v>
      </c>
      <c r="L1004" s="227">
        <v>320</v>
      </c>
      <c r="M1004" s="422" t="s">
        <v>4881</v>
      </c>
      <c r="N1004" s="174"/>
      <c r="O1004" s="156"/>
      <c r="P1004" s="156"/>
      <c r="Q1004" s="157"/>
      <c r="R1004" s="156"/>
      <c r="S1004" s="156"/>
      <c r="T1004" s="156"/>
      <c r="U1004" s="579" t="s">
        <v>3021</v>
      </c>
    </row>
    <row r="1005" spans="1:21" s="133" customFormat="1" x14ac:dyDescent="0.2">
      <c r="A1005" s="263"/>
      <c r="B1005" s="266"/>
      <c r="C1005" s="182"/>
      <c r="D1005" s="183"/>
      <c r="E1005" s="173"/>
      <c r="F1005" s="173"/>
      <c r="G1005" s="176"/>
      <c r="H1005" s="173"/>
      <c r="I1005" s="173"/>
      <c r="J1005" s="173"/>
      <c r="K1005" s="453" t="s">
        <v>3840</v>
      </c>
      <c r="L1005" s="227"/>
      <c r="M1005" s="227"/>
      <c r="N1005" s="174"/>
      <c r="O1005" s="156"/>
      <c r="P1005" s="156"/>
      <c r="Q1005" s="157"/>
      <c r="R1005" s="156"/>
      <c r="S1005" s="156"/>
      <c r="T1005" s="156"/>
      <c r="U1005" s="180"/>
    </row>
    <row r="1006" spans="1:21" s="133" customFormat="1" ht="15" customHeight="1" x14ac:dyDescent="0.2">
      <c r="A1006" s="181">
        <v>100</v>
      </c>
      <c r="B1006" s="156">
        <v>180000214</v>
      </c>
      <c r="C1006" s="196" t="s">
        <v>4882</v>
      </c>
      <c r="D1006" s="281"/>
      <c r="E1006" s="156">
        <v>9.1999999999999998E-2</v>
      </c>
      <c r="F1006" s="156"/>
      <c r="G1006" s="157" t="s">
        <v>4321</v>
      </c>
      <c r="H1006" s="156">
        <v>2</v>
      </c>
      <c r="I1006" s="156"/>
      <c r="J1006" s="156">
        <v>2</v>
      </c>
      <c r="K1006" s="158" t="s">
        <v>4883</v>
      </c>
      <c r="L1006" s="155">
        <v>250</v>
      </c>
      <c r="M1006" s="887">
        <v>180000429</v>
      </c>
      <c r="N1006" s="174" t="s">
        <v>4884</v>
      </c>
      <c r="O1006" s="156">
        <v>0.14299999999999999</v>
      </c>
      <c r="P1006" s="156">
        <v>2001</v>
      </c>
      <c r="Q1006" s="157" t="s">
        <v>289</v>
      </c>
      <c r="R1006" s="156"/>
      <c r="S1006" s="156"/>
      <c r="T1006" s="156"/>
      <c r="U1006" s="180"/>
    </row>
    <row r="1007" spans="1:21" s="133" customFormat="1" x14ac:dyDescent="0.2">
      <c r="A1007" s="181"/>
      <c r="B1007" s="266"/>
      <c r="C1007" s="182"/>
      <c r="D1007" s="183"/>
      <c r="E1007" s="173"/>
      <c r="F1007" s="173"/>
      <c r="G1007" s="176"/>
      <c r="H1007" s="173"/>
      <c r="I1007" s="173"/>
      <c r="J1007" s="173"/>
      <c r="K1007" s="176" t="s">
        <v>3840</v>
      </c>
      <c r="L1007" s="173"/>
      <c r="M1007" s="888"/>
      <c r="N1007" s="174" t="s">
        <v>4885</v>
      </c>
      <c r="O1007" s="156">
        <v>5.2999999999999999E-2</v>
      </c>
      <c r="P1007" s="156">
        <v>2001</v>
      </c>
      <c r="Q1007" s="157" t="s">
        <v>289</v>
      </c>
      <c r="R1007" s="156"/>
      <c r="S1007" s="156"/>
      <c r="T1007" s="156"/>
      <c r="U1007" s="180"/>
    </row>
    <row r="1008" spans="1:21" s="133" customFormat="1" ht="15.6" customHeight="1" x14ac:dyDescent="0.2">
      <c r="A1008" s="162"/>
      <c r="B1008" s="156">
        <v>180000359</v>
      </c>
      <c r="C1008" s="157" t="s">
        <v>4886</v>
      </c>
      <c r="D1008" s="157"/>
      <c r="E1008" s="156">
        <v>0.1</v>
      </c>
      <c r="F1008" s="156">
        <v>1965</v>
      </c>
      <c r="G1008" s="157" t="s">
        <v>3286</v>
      </c>
      <c r="H1008" s="156"/>
      <c r="I1008" s="156"/>
      <c r="J1008" s="156"/>
      <c r="K1008" s="157" t="s">
        <v>2315</v>
      </c>
      <c r="L1008" s="156"/>
      <c r="M1008" s="343" t="s">
        <v>2315</v>
      </c>
      <c r="N1008" s="226" t="s">
        <v>2315</v>
      </c>
      <c r="O1008" s="156"/>
      <c r="P1008" s="156"/>
      <c r="Q1008" s="157"/>
      <c r="R1008" s="156"/>
      <c r="S1008" s="156"/>
      <c r="T1008" s="156"/>
      <c r="U1008" s="180"/>
    </row>
    <row r="1009" spans="1:21" s="133" customFormat="1" ht="16.149999999999999" customHeight="1" thickBot="1" x14ac:dyDescent="0.25">
      <c r="A1009" s="312"/>
      <c r="B1009" s="188">
        <v>180000359</v>
      </c>
      <c r="C1009" s="190" t="s">
        <v>4887</v>
      </c>
      <c r="D1009" s="190"/>
      <c r="E1009" s="188">
        <v>0.1</v>
      </c>
      <c r="F1009" s="188">
        <v>1965</v>
      </c>
      <c r="G1009" s="190" t="s">
        <v>3286</v>
      </c>
      <c r="H1009" s="188"/>
      <c r="I1009" s="188"/>
      <c r="J1009" s="188"/>
      <c r="K1009" s="190" t="s">
        <v>2315</v>
      </c>
      <c r="L1009" s="188"/>
      <c r="M1009" s="188"/>
      <c r="N1009" s="189"/>
      <c r="O1009" s="188"/>
      <c r="P1009" s="188"/>
      <c r="Q1009" s="190"/>
      <c r="R1009" s="188"/>
      <c r="S1009" s="188"/>
      <c r="T1009" s="188"/>
      <c r="U1009" s="191"/>
    </row>
    <row r="1010" spans="1:21" s="133" customFormat="1" ht="20.25" customHeight="1" x14ac:dyDescent="0.2">
      <c r="A1010" s="284"/>
      <c r="B1010" s="283"/>
      <c r="C1010" s="946" t="s">
        <v>4888</v>
      </c>
      <c r="D1010" s="946"/>
      <c r="E1010" s="283"/>
      <c r="F1010" s="283"/>
      <c r="G1010" s="187"/>
      <c r="H1010" s="283"/>
      <c r="I1010" s="283"/>
      <c r="J1010" s="283"/>
      <c r="K1010" s="187"/>
      <c r="L1010" s="283"/>
      <c r="M1010" s="283"/>
      <c r="N1010" s="355"/>
      <c r="O1010" s="283"/>
      <c r="P1010" s="283"/>
      <c r="Q1010" s="187"/>
      <c r="R1010" s="283"/>
      <c r="S1010" s="283"/>
      <c r="T1010" s="283"/>
      <c r="U1010" s="353"/>
    </row>
    <row r="1011" spans="1:21" s="133" customFormat="1" ht="16.5" thickBot="1" x14ac:dyDescent="0.3">
      <c r="A1011" s="611"/>
      <c r="B1011" s="537"/>
      <c r="C1011" s="947" t="s">
        <v>4889</v>
      </c>
      <c r="D1011" s="948"/>
      <c r="E1011" s="537"/>
      <c r="F1011" s="537"/>
      <c r="G1011" s="538"/>
      <c r="H1011" s="537"/>
      <c r="I1011" s="537"/>
      <c r="J1011" s="537"/>
      <c r="K1011" s="538"/>
      <c r="L1011" s="537"/>
      <c r="M1011" s="537"/>
      <c r="N1011" s="539"/>
      <c r="O1011" s="537"/>
      <c r="P1011" s="537"/>
      <c r="Q1011" s="538"/>
      <c r="R1011" s="537"/>
      <c r="S1011" s="537"/>
      <c r="T1011" s="537"/>
      <c r="U1011" s="540"/>
    </row>
    <row r="1012" spans="1:21" s="133" customFormat="1" ht="30.4" customHeight="1" x14ac:dyDescent="0.2">
      <c r="A1012" s="446"/>
      <c r="B1012" s="156"/>
      <c r="C1012" s="949" t="s">
        <v>4890</v>
      </c>
      <c r="D1012" s="950"/>
      <c r="E1012" s="173"/>
      <c r="F1012" s="173"/>
      <c r="G1012" s="182"/>
      <c r="H1012" s="173"/>
      <c r="I1012" s="173"/>
      <c r="J1012" s="173"/>
      <c r="K1012" s="176"/>
      <c r="L1012" s="173"/>
      <c r="M1012" s="164"/>
      <c r="N1012" s="167"/>
      <c r="O1012" s="164"/>
      <c r="P1012" s="164"/>
      <c r="Q1012" s="165"/>
      <c r="R1012" s="164"/>
      <c r="S1012" s="164"/>
      <c r="T1012" s="164"/>
      <c r="U1012" s="408"/>
    </row>
    <row r="1013" spans="1:21" s="133" customFormat="1" ht="30.6" customHeight="1" x14ac:dyDescent="0.2">
      <c r="A1013" s="446" t="s">
        <v>4891</v>
      </c>
      <c r="B1013" s="156">
        <v>180000358</v>
      </c>
      <c r="C1013" s="939" t="s">
        <v>4892</v>
      </c>
      <c r="D1013" s="939"/>
      <c r="E1013" s="156">
        <v>0.15</v>
      </c>
      <c r="F1013" s="156">
        <v>1957</v>
      </c>
      <c r="G1013" s="157" t="s">
        <v>3570</v>
      </c>
      <c r="H1013" s="156"/>
      <c r="I1013" s="156"/>
      <c r="J1013" s="156"/>
      <c r="K1013" s="158" t="s">
        <v>999</v>
      </c>
      <c r="L1013" s="155">
        <v>250</v>
      </c>
      <c r="M1013" s="267">
        <v>180000397</v>
      </c>
      <c r="N1013" s="174" t="s">
        <v>4893</v>
      </c>
      <c r="O1013" s="156">
        <v>0.5</v>
      </c>
      <c r="P1013" s="156">
        <v>1960</v>
      </c>
      <c r="Q1013" s="157" t="s">
        <v>3557</v>
      </c>
      <c r="R1013" s="156"/>
      <c r="S1013" s="156"/>
      <c r="T1013" s="156"/>
      <c r="U1013" s="180"/>
    </row>
    <row r="1014" spans="1:21" s="133" customFormat="1" ht="39.6" customHeight="1" x14ac:dyDescent="0.2">
      <c r="A1014" s="446"/>
      <c r="B1014" s="156">
        <v>180000215</v>
      </c>
      <c r="C1014" s="940" t="s">
        <v>4894</v>
      </c>
      <c r="D1014" s="940"/>
      <c r="E1014" s="156">
        <v>0.56000000000000005</v>
      </c>
      <c r="F1014" s="156">
        <v>1996</v>
      </c>
      <c r="G1014" s="157" t="s">
        <v>4321</v>
      </c>
      <c r="H1014" s="156">
        <v>12</v>
      </c>
      <c r="I1014" s="156"/>
      <c r="J1014" s="156">
        <v>12</v>
      </c>
      <c r="K1014" s="175" t="s">
        <v>4895</v>
      </c>
      <c r="L1014" s="173"/>
      <c r="M1014" s="612" t="s">
        <v>4896</v>
      </c>
      <c r="N1014" s="437" t="s">
        <v>4897</v>
      </c>
      <c r="O1014" s="422"/>
      <c r="P1014" s="422">
        <v>2007</v>
      </c>
      <c r="Q1014" s="438" t="s">
        <v>3593</v>
      </c>
      <c r="R1014" s="422"/>
      <c r="S1014" s="422"/>
      <c r="T1014" s="422"/>
      <c r="U1014" s="331"/>
    </row>
    <row r="1015" spans="1:21" s="133" customFormat="1" ht="30" customHeight="1" x14ac:dyDescent="0.2">
      <c r="A1015" s="216"/>
      <c r="B1015" s="156">
        <v>180000358</v>
      </c>
      <c r="C1015" s="940" t="s">
        <v>4898</v>
      </c>
      <c r="D1015" s="940"/>
      <c r="E1015" s="156">
        <v>0.03</v>
      </c>
      <c r="F1015" s="156">
        <v>1957</v>
      </c>
      <c r="G1015" s="157" t="s">
        <v>3286</v>
      </c>
      <c r="H1015" s="156"/>
      <c r="I1015" s="156"/>
      <c r="J1015" s="156"/>
      <c r="K1015" s="165"/>
      <c r="L1015" s="164"/>
      <c r="M1015" s="267"/>
      <c r="N1015" s="174"/>
      <c r="O1015" s="156"/>
      <c r="P1015" s="156"/>
      <c r="Q1015" s="157"/>
      <c r="R1015" s="156"/>
      <c r="S1015" s="156"/>
      <c r="T1015" s="156"/>
      <c r="U1015" s="180"/>
    </row>
    <row r="1016" spans="1:21" s="133" customFormat="1" ht="46.15" customHeight="1" x14ac:dyDescent="0.2">
      <c r="A1016" s="154"/>
      <c r="B1016" s="156">
        <v>180000358</v>
      </c>
      <c r="C1016" s="941" t="s">
        <v>4899</v>
      </c>
      <c r="D1016" s="942"/>
      <c r="E1016" s="156">
        <v>2.5000000000000001E-2</v>
      </c>
      <c r="F1016" s="156">
        <v>1979</v>
      </c>
      <c r="G1016" s="157" t="s">
        <v>3286</v>
      </c>
      <c r="H1016" s="156"/>
      <c r="I1016" s="156"/>
      <c r="J1016" s="156"/>
      <c r="K1016" s="417" t="s">
        <v>2315</v>
      </c>
      <c r="L1016" s="156"/>
      <c r="M1016" s="156">
        <v>180000192</v>
      </c>
      <c r="N1016" s="174" t="s">
        <v>4900</v>
      </c>
      <c r="O1016" s="156">
        <v>1.27</v>
      </c>
      <c r="P1016" s="156">
        <v>1947</v>
      </c>
      <c r="Q1016" s="174" t="s">
        <v>4901</v>
      </c>
      <c r="R1016" s="156">
        <v>10</v>
      </c>
      <c r="S1016" s="156">
        <v>20</v>
      </c>
      <c r="T1016" s="156">
        <v>30</v>
      </c>
      <c r="U1016" s="215" t="s">
        <v>4902</v>
      </c>
    </row>
    <row r="1017" spans="1:21" s="133" customFormat="1" ht="23.65" customHeight="1" thickBot="1" x14ac:dyDescent="0.3">
      <c r="A1017" s="613"/>
      <c r="B1017" s="943" t="s">
        <v>4903</v>
      </c>
      <c r="C1017" s="943"/>
      <c r="D1017" s="943"/>
      <c r="E1017" s="943"/>
      <c r="F1017" s="537"/>
      <c r="G1017" s="538"/>
      <c r="H1017" s="537"/>
      <c r="I1017" s="537"/>
      <c r="J1017" s="537"/>
      <c r="K1017" s="538"/>
      <c r="L1017" s="537"/>
      <c r="M1017" s="537"/>
      <c r="N1017" s="539"/>
      <c r="O1017" s="537"/>
      <c r="P1017" s="537"/>
      <c r="Q1017" s="538"/>
      <c r="R1017" s="537"/>
      <c r="S1017" s="537"/>
      <c r="T1017" s="537"/>
      <c r="U1017" s="540"/>
    </row>
    <row r="1018" spans="1:21" s="133" customFormat="1" ht="30" customHeight="1" x14ac:dyDescent="0.25">
      <c r="A1018" s="544"/>
      <c r="B1018" s="283"/>
      <c r="C1018" s="944" t="s">
        <v>4904</v>
      </c>
      <c r="D1018" s="944"/>
      <c r="E1018" s="283"/>
      <c r="F1018" s="283"/>
      <c r="G1018" s="187"/>
      <c r="H1018" s="283"/>
      <c r="I1018" s="283"/>
      <c r="J1018" s="283"/>
      <c r="K1018" s="187"/>
      <c r="L1018" s="283"/>
      <c r="M1018" s="283"/>
      <c r="N1018" s="355"/>
      <c r="O1018" s="283"/>
      <c r="P1018" s="283"/>
      <c r="Q1018" s="187"/>
      <c r="R1018" s="283"/>
      <c r="S1018" s="283"/>
      <c r="T1018" s="283"/>
      <c r="U1018" s="353"/>
    </row>
    <row r="1019" spans="1:21" s="133" customFormat="1" ht="25.9" customHeight="1" x14ac:dyDescent="0.25">
      <c r="A1019" s="544"/>
      <c r="B1019" s="156">
        <v>180000358</v>
      </c>
      <c r="C1019" s="896" t="s">
        <v>4905</v>
      </c>
      <c r="D1019" s="896"/>
      <c r="E1019" s="156">
        <v>0.51800000000000002</v>
      </c>
      <c r="F1019" s="156">
        <v>1969</v>
      </c>
      <c r="G1019" s="157" t="s">
        <v>3286</v>
      </c>
      <c r="H1019" s="283"/>
      <c r="I1019" s="283"/>
      <c r="J1019" s="283"/>
      <c r="K1019" s="187"/>
      <c r="L1019" s="283"/>
      <c r="M1019" s="283"/>
      <c r="N1019" s="355"/>
      <c r="O1019" s="283"/>
      <c r="P1019" s="283"/>
      <c r="Q1019" s="187"/>
      <c r="R1019" s="283"/>
      <c r="S1019" s="283"/>
      <c r="T1019" s="283"/>
      <c r="U1019" s="353"/>
    </row>
    <row r="1020" spans="1:21" s="133" customFormat="1" ht="22.15" customHeight="1" x14ac:dyDescent="0.25">
      <c r="A1020" s="544"/>
      <c r="B1020" s="156">
        <v>180000358</v>
      </c>
      <c r="C1020" s="934" t="s">
        <v>3461</v>
      </c>
      <c r="D1020" s="934"/>
      <c r="E1020" s="156">
        <v>0.53</v>
      </c>
      <c r="F1020" s="156">
        <v>1984</v>
      </c>
      <c r="G1020" s="157" t="s">
        <v>4144</v>
      </c>
      <c r="H1020" s="283"/>
      <c r="I1020" s="283"/>
      <c r="J1020" s="283"/>
      <c r="K1020" s="187"/>
      <c r="L1020" s="283"/>
      <c r="M1020" s="283"/>
      <c r="N1020" s="355"/>
      <c r="O1020" s="283"/>
      <c r="P1020" s="283"/>
      <c r="Q1020" s="187"/>
      <c r="R1020" s="283"/>
      <c r="S1020" s="283"/>
      <c r="T1020" s="283"/>
      <c r="U1020" s="353"/>
    </row>
    <row r="1021" spans="1:21" s="187" customFormat="1" ht="21.95" customHeight="1" x14ac:dyDescent="0.25">
      <c r="A1021" s="544"/>
      <c r="B1021" s="605" t="s">
        <v>4906</v>
      </c>
      <c r="C1021" s="605"/>
      <c r="E1021" s="283"/>
      <c r="F1021" s="283"/>
      <c r="H1021" s="283"/>
      <c r="I1021" s="283"/>
      <c r="J1021" s="283"/>
      <c r="L1021" s="283"/>
      <c r="M1021" s="283"/>
      <c r="N1021" s="355"/>
      <c r="O1021" s="283"/>
      <c r="P1021" s="283"/>
      <c r="R1021" s="283"/>
      <c r="S1021" s="283"/>
      <c r="T1021" s="283"/>
      <c r="U1021" s="353"/>
    </row>
    <row r="1022" spans="1:21" s="133" customFormat="1" ht="28.9" customHeight="1" x14ac:dyDescent="0.2">
      <c r="A1022" s="162">
        <v>102</v>
      </c>
      <c r="B1022" s="267"/>
      <c r="C1022" s="935"/>
      <c r="D1022" s="935"/>
      <c r="E1022" s="156"/>
      <c r="F1022" s="156"/>
      <c r="G1022" s="157"/>
      <c r="H1022" s="156"/>
      <c r="I1022" s="156"/>
      <c r="J1022" s="156"/>
      <c r="K1022" s="936" t="s">
        <v>4907</v>
      </c>
      <c r="L1022" s="938">
        <v>250</v>
      </c>
      <c r="M1022" s="887">
        <v>180000427</v>
      </c>
      <c r="N1022" s="174" t="s">
        <v>4908</v>
      </c>
      <c r="O1022" s="156">
        <v>0.18</v>
      </c>
      <c r="P1022" s="156">
        <v>1960</v>
      </c>
      <c r="Q1022" s="157" t="s">
        <v>3557</v>
      </c>
      <c r="R1022" s="156"/>
      <c r="S1022" s="156"/>
      <c r="T1022" s="156"/>
      <c r="U1022" s="180"/>
    </row>
    <row r="1023" spans="1:21" s="133" customFormat="1" ht="23.65" customHeight="1" x14ac:dyDescent="0.2">
      <c r="A1023" s="181"/>
      <c r="B1023" s="267"/>
      <c r="C1023" s="896"/>
      <c r="D1023" s="896"/>
      <c r="E1023" s="156"/>
      <c r="F1023" s="156"/>
      <c r="G1023" s="157"/>
      <c r="H1023" s="156"/>
      <c r="I1023" s="156"/>
      <c r="J1023" s="156"/>
      <c r="K1023" s="937"/>
      <c r="L1023" s="938"/>
      <c r="M1023" s="895"/>
      <c r="N1023" s="174" t="s">
        <v>4909</v>
      </c>
      <c r="O1023" s="156">
        <v>0.28000000000000003</v>
      </c>
      <c r="P1023" s="156">
        <v>1960</v>
      </c>
      <c r="Q1023" s="157" t="s">
        <v>450</v>
      </c>
      <c r="R1023" s="156"/>
      <c r="S1023" s="156"/>
      <c r="T1023" s="156"/>
      <c r="U1023" s="180"/>
    </row>
    <row r="1024" spans="1:21" s="133" customFormat="1" ht="23.65" customHeight="1" x14ac:dyDescent="0.2">
      <c r="A1024" s="181"/>
      <c r="B1024" s="267"/>
      <c r="C1024" s="934"/>
      <c r="D1024" s="934"/>
      <c r="E1024" s="156"/>
      <c r="F1024" s="156"/>
      <c r="G1024" s="157"/>
      <c r="H1024" s="156"/>
      <c r="I1024" s="156"/>
      <c r="J1024" s="156"/>
      <c r="K1024" s="937"/>
      <c r="L1024" s="938"/>
      <c r="M1024" s="895"/>
      <c r="N1024" s="174" t="s">
        <v>4910</v>
      </c>
      <c r="O1024" s="156">
        <v>0.05</v>
      </c>
      <c r="P1024" s="156">
        <v>1960</v>
      </c>
      <c r="Q1024" s="157" t="s">
        <v>4911</v>
      </c>
      <c r="R1024" s="156"/>
      <c r="S1024" s="156"/>
      <c r="T1024" s="156"/>
      <c r="U1024" s="180"/>
    </row>
    <row r="1025" spans="1:21" s="133" customFormat="1" ht="30.6" customHeight="1" x14ac:dyDescent="0.2">
      <c r="A1025" s="181"/>
      <c r="B1025" s="156">
        <v>180000215</v>
      </c>
      <c r="C1025" s="157" t="s">
        <v>4912</v>
      </c>
      <c r="D1025" s="157"/>
      <c r="E1025" s="156">
        <v>0.63</v>
      </c>
      <c r="F1025" s="156">
        <v>1995</v>
      </c>
      <c r="G1025" s="157" t="s">
        <v>3315</v>
      </c>
      <c r="H1025" s="156">
        <v>10</v>
      </c>
      <c r="I1025" s="156"/>
      <c r="J1025" s="156">
        <v>10</v>
      </c>
      <c r="K1025" s="937"/>
      <c r="L1025" s="938"/>
      <c r="M1025" s="895"/>
      <c r="N1025" s="174" t="s">
        <v>4913</v>
      </c>
      <c r="O1025" s="156">
        <v>0.1</v>
      </c>
      <c r="P1025" s="156">
        <v>1960</v>
      </c>
      <c r="Q1025" s="157" t="s">
        <v>4914</v>
      </c>
      <c r="R1025" s="156"/>
      <c r="S1025" s="156"/>
      <c r="T1025" s="156"/>
      <c r="U1025" s="180"/>
    </row>
    <row r="1026" spans="1:21" s="133" customFormat="1" ht="23.65" customHeight="1" x14ac:dyDescent="0.2">
      <c r="A1026" s="181"/>
      <c r="B1026" s="156">
        <v>180000358</v>
      </c>
      <c r="C1026" s="157" t="s">
        <v>4915</v>
      </c>
      <c r="D1026" s="157"/>
      <c r="E1026" s="156">
        <v>0.27</v>
      </c>
      <c r="F1026" s="156">
        <v>1995</v>
      </c>
      <c r="G1026" s="157" t="s">
        <v>3106</v>
      </c>
      <c r="H1026" s="156"/>
      <c r="I1026" s="156"/>
      <c r="J1026" s="156"/>
      <c r="K1026" s="937"/>
      <c r="L1026" s="938"/>
      <c r="M1026" s="895"/>
      <c r="N1026" s="174" t="s">
        <v>4916</v>
      </c>
      <c r="O1026" s="156">
        <v>0.12</v>
      </c>
      <c r="P1026" s="156">
        <v>1980</v>
      </c>
      <c r="Q1026" s="157" t="s">
        <v>4917</v>
      </c>
      <c r="R1026" s="156"/>
      <c r="S1026" s="156"/>
      <c r="T1026" s="156"/>
      <c r="U1026" s="180"/>
    </row>
    <row r="1027" spans="1:21" s="133" customFormat="1" ht="23.65" customHeight="1" x14ac:dyDescent="0.2">
      <c r="A1027" s="181"/>
      <c r="B1027" s="158"/>
      <c r="C1027" s="197"/>
      <c r="D1027" s="198"/>
      <c r="E1027" s="158"/>
      <c r="F1027" s="158"/>
      <c r="G1027" s="158"/>
      <c r="H1027" s="158"/>
      <c r="I1027" s="158"/>
      <c r="J1027" s="158"/>
      <c r="K1027" s="937"/>
      <c r="L1027" s="938"/>
      <c r="M1027" s="888"/>
      <c r="N1027" s="174" t="s">
        <v>4918</v>
      </c>
      <c r="O1027" s="156">
        <v>0.05</v>
      </c>
      <c r="P1027" s="156">
        <v>1960</v>
      </c>
      <c r="Q1027" s="157" t="s">
        <v>4013</v>
      </c>
      <c r="R1027" s="156"/>
      <c r="S1027" s="156"/>
      <c r="T1027" s="156"/>
      <c r="U1027" s="180"/>
    </row>
    <row r="1028" spans="1:21" s="133" customFormat="1" ht="30.4" customHeight="1" x14ac:dyDescent="0.2">
      <c r="A1028" s="181"/>
      <c r="B1028" s="173"/>
      <c r="C1028" s="614"/>
      <c r="D1028" s="615"/>
      <c r="E1028" s="173"/>
      <c r="F1028" s="173"/>
      <c r="G1028" s="176"/>
      <c r="H1028" s="173"/>
      <c r="I1028" s="173"/>
      <c r="J1028" s="173"/>
      <c r="K1028" s="937"/>
      <c r="L1028" s="938"/>
      <c r="M1028" s="156" t="s">
        <v>103</v>
      </c>
      <c r="N1028" s="174" t="s">
        <v>4919</v>
      </c>
      <c r="O1028" s="156"/>
      <c r="P1028" s="156"/>
      <c r="Q1028" s="157" t="s">
        <v>4920</v>
      </c>
      <c r="R1028" s="156"/>
      <c r="S1028" s="156"/>
      <c r="T1028" s="156"/>
      <c r="U1028" s="180"/>
    </row>
    <row r="1029" spans="1:21" s="133" customFormat="1" x14ac:dyDescent="0.2">
      <c r="A1029" s="489"/>
      <c r="B1029" s="156">
        <v>180000358</v>
      </c>
      <c r="C1029" s="927" t="s">
        <v>4921</v>
      </c>
      <c r="D1029" s="927"/>
      <c r="E1029" s="156">
        <v>0.34</v>
      </c>
      <c r="F1029" s="156">
        <v>1975</v>
      </c>
      <c r="G1029" s="157" t="s">
        <v>3467</v>
      </c>
      <c r="H1029" s="156"/>
      <c r="I1029" s="156"/>
      <c r="J1029" s="156"/>
      <c r="K1029" s="616"/>
      <c r="L1029" s="391"/>
      <c r="M1029" s="156" t="s">
        <v>2315</v>
      </c>
      <c r="N1029" s="174" t="s">
        <v>2315</v>
      </c>
      <c r="O1029" s="156" t="s">
        <v>2315</v>
      </c>
      <c r="P1029" s="156" t="s">
        <v>2315</v>
      </c>
      <c r="Q1029" s="157" t="s">
        <v>2315</v>
      </c>
      <c r="R1029" s="156"/>
      <c r="S1029" s="156"/>
      <c r="T1029" s="156"/>
      <c r="U1029" s="180"/>
    </row>
    <row r="1030" spans="1:21" s="133" customFormat="1" x14ac:dyDescent="0.2">
      <c r="A1030" s="522"/>
      <c r="B1030" s="156">
        <v>180000358</v>
      </c>
      <c r="C1030" s="928" t="s">
        <v>4922</v>
      </c>
      <c r="D1030" s="929"/>
      <c r="E1030" s="164">
        <v>0.25</v>
      </c>
      <c r="F1030" s="164">
        <v>1952</v>
      </c>
      <c r="G1030" s="378" t="s">
        <v>4923</v>
      </c>
      <c r="H1030" s="156"/>
      <c r="I1030" s="156"/>
      <c r="J1030" s="156"/>
      <c r="K1030" s="617"/>
      <c r="L1030" s="298"/>
      <c r="M1030" s="156"/>
      <c r="N1030" s="174"/>
      <c r="O1030" s="156"/>
      <c r="P1030" s="156"/>
      <c r="Q1030" s="157"/>
      <c r="R1030" s="156"/>
      <c r="S1030" s="156"/>
      <c r="T1030" s="156"/>
      <c r="U1030" s="180"/>
    </row>
    <row r="1031" spans="1:21" s="133" customFormat="1" ht="30" customHeight="1" x14ac:dyDescent="0.2">
      <c r="A1031" s="162">
        <v>103</v>
      </c>
      <c r="B1031" s="156">
        <v>180000358</v>
      </c>
      <c r="C1031" s="930" t="s">
        <v>4924</v>
      </c>
      <c r="D1031" s="930"/>
      <c r="E1031" s="156">
        <v>0.55000000000000004</v>
      </c>
      <c r="F1031" s="156">
        <v>1975</v>
      </c>
      <c r="G1031" s="157" t="s">
        <v>3467</v>
      </c>
      <c r="H1031" s="156"/>
      <c r="I1031" s="156"/>
      <c r="J1031" s="156"/>
      <c r="K1031" s="357" t="s">
        <v>4925</v>
      </c>
      <c r="L1031" s="298">
        <v>160</v>
      </c>
      <c r="M1031" s="887">
        <v>180000399</v>
      </c>
      <c r="N1031" s="174" t="s">
        <v>4926</v>
      </c>
      <c r="O1031" s="156">
        <v>0.23</v>
      </c>
      <c r="P1031" s="156">
        <v>1979</v>
      </c>
      <c r="Q1031" s="157" t="s">
        <v>4405</v>
      </c>
      <c r="R1031" s="156"/>
      <c r="S1031" s="156"/>
      <c r="T1031" s="156"/>
      <c r="U1031" s="180"/>
    </row>
    <row r="1032" spans="1:21" s="133" customFormat="1" x14ac:dyDescent="0.2">
      <c r="A1032" s="299"/>
      <c r="B1032" s="904"/>
      <c r="C1032" s="931"/>
      <c r="D1032" s="932"/>
      <c r="E1032" s="904"/>
      <c r="F1032" s="904"/>
      <c r="G1032" s="904"/>
      <c r="H1032" s="688"/>
      <c r="I1032" s="688"/>
      <c r="J1032" s="688"/>
      <c r="K1032" s="266" t="s">
        <v>4927</v>
      </c>
      <c r="L1032" s="659"/>
      <c r="M1032" s="895"/>
      <c r="N1032" s="174" t="s">
        <v>4928</v>
      </c>
      <c r="O1032" s="156">
        <v>1.4999999999999999E-2</v>
      </c>
      <c r="P1032" s="156">
        <v>1972</v>
      </c>
      <c r="Q1032" s="157" t="s">
        <v>4929</v>
      </c>
      <c r="R1032" s="156"/>
      <c r="S1032" s="156"/>
      <c r="T1032" s="156"/>
      <c r="U1032" s="180"/>
    </row>
    <row r="1033" spans="1:21" s="133" customFormat="1" x14ac:dyDescent="0.2">
      <c r="A1033" s="299"/>
      <c r="B1033" s="904"/>
      <c r="C1033" s="931"/>
      <c r="D1033" s="932"/>
      <c r="E1033" s="904"/>
      <c r="F1033" s="904"/>
      <c r="G1033" s="904"/>
      <c r="H1033" s="661"/>
      <c r="I1033" s="661"/>
      <c r="J1033" s="661"/>
      <c r="K1033" s="659"/>
      <c r="L1033" s="659"/>
      <c r="M1033" s="888"/>
      <c r="N1033" s="174" t="s">
        <v>4930</v>
      </c>
      <c r="O1033" s="156">
        <v>0.31</v>
      </c>
      <c r="P1033" s="156">
        <v>1972</v>
      </c>
      <c r="Q1033" s="157"/>
      <c r="R1033" s="156"/>
      <c r="S1033" s="156"/>
      <c r="T1033" s="156"/>
      <c r="U1033" s="180"/>
    </row>
    <row r="1034" spans="1:21" s="133" customFormat="1" ht="25.5" x14ac:dyDescent="0.2">
      <c r="A1034" s="299"/>
      <c r="B1034" s="904"/>
      <c r="C1034" s="931"/>
      <c r="D1034" s="932"/>
      <c r="E1034" s="904"/>
      <c r="F1034" s="904"/>
      <c r="G1034" s="904"/>
      <c r="H1034" s="661"/>
      <c r="I1034" s="661"/>
      <c r="J1034" s="661"/>
      <c r="K1034" s="659"/>
      <c r="L1034" s="659"/>
      <c r="M1034" s="156" t="s">
        <v>103</v>
      </c>
      <c r="N1034" s="174" t="s">
        <v>4931</v>
      </c>
      <c r="O1034" s="156"/>
      <c r="P1034" s="156">
        <v>1960</v>
      </c>
      <c r="Q1034" s="157" t="s">
        <v>4932</v>
      </c>
      <c r="R1034" s="156"/>
      <c r="S1034" s="156"/>
      <c r="T1034" s="156"/>
      <c r="U1034" s="180"/>
    </row>
    <row r="1035" spans="1:21" s="133" customFormat="1" x14ac:dyDescent="0.2">
      <c r="A1035" s="299"/>
      <c r="B1035" s="904"/>
      <c r="C1035" s="931"/>
      <c r="D1035" s="932"/>
      <c r="E1035" s="904"/>
      <c r="F1035" s="904"/>
      <c r="G1035" s="904"/>
      <c r="H1035" s="661"/>
      <c r="I1035" s="661"/>
      <c r="J1035" s="661"/>
      <c r="K1035" s="659"/>
      <c r="L1035" s="659"/>
      <c r="M1035" s="156" t="s">
        <v>103</v>
      </c>
      <c r="N1035" s="174" t="s">
        <v>4933</v>
      </c>
      <c r="O1035" s="156"/>
      <c r="P1035" s="156">
        <v>1972</v>
      </c>
      <c r="Q1035" s="157" t="s">
        <v>4934</v>
      </c>
      <c r="R1035" s="156"/>
      <c r="S1035" s="156"/>
      <c r="T1035" s="156"/>
      <c r="U1035" s="180"/>
    </row>
    <row r="1036" spans="1:21" s="133" customFormat="1" ht="39.6" customHeight="1" x14ac:dyDescent="0.2">
      <c r="A1036" s="299"/>
      <c r="B1036" s="904"/>
      <c r="C1036" s="931"/>
      <c r="D1036" s="932"/>
      <c r="E1036" s="904"/>
      <c r="F1036" s="904"/>
      <c r="G1036" s="904"/>
      <c r="H1036" s="661"/>
      <c r="I1036" s="661"/>
      <c r="J1036" s="661"/>
      <c r="K1036" s="659"/>
      <c r="L1036" s="659"/>
      <c r="M1036" s="887">
        <v>180000185</v>
      </c>
      <c r="N1036" s="160" t="s">
        <v>4935</v>
      </c>
      <c r="O1036" s="156"/>
      <c r="P1036" s="212" t="s">
        <v>4936</v>
      </c>
      <c r="Q1036" s="228"/>
      <c r="R1036" s="156"/>
      <c r="S1036" s="156"/>
      <c r="T1036" s="156"/>
      <c r="U1036" s="924" t="s">
        <v>4937</v>
      </c>
    </row>
    <row r="1037" spans="1:21" s="133" customFormat="1" ht="76.5" x14ac:dyDescent="0.2">
      <c r="A1037" s="299"/>
      <c r="B1037" s="904"/>
      <c r="C1037" s="931"/>
      <c r="D1037" s="932"/>
      <c r="E1037" s="904"/>
      <c r="F1037" s="904"/>
      <c r="G1037" s="904"/>
      <c r="H1037" s="661"/>
      <c r="I1037" s="661"/>
      <c r="J1037" s="661"/>
      <c r="K1037" s="659"/>
      <c r="L1037" s="659"/>
      <c r="M1037" s="933"/>
      <c r="N1037" s="174" t="s">
        <v>4938</v>
      </c>
      <c r="O1037" s="267">
        <v>0.93600000000000005</v>
      </c>
      <c r="P1037" s="156"/>
      <c r="Q1037" s="174" t="s">
        <v>4939</v>
      </c>
      <c r="R1037" s="156">
        <v>27</v>
      </c>
      <c r="S1037" s="156"/>
      <c r="T1037" s="156">
        <v>27</v>
      </c>
      <c r="U1037" s="925"/>
    </row>
    <row r="1038" spans="1:21" s="133" customFormat="1" ht="89.25" x14ac:dyDescent="0.2">
      <c r="A1038" s="299"/>
      <c r="B1038" s="904"/>
      <c r="C1038" s="931"/>
      <c r="D1038" s="932"/>
      <c r="E1038" s="904"/>
      <c r="F1038" s="904"/>
      <c r="G1038" s="904"/>
      <c r="H1038" s="661"/>
      <c r="I1038" s="661"/>
      <c r="J1038" s="661"/>
      <c r="K1038" s="659"/>
      <c r="L1038" s="659"/>
      <c r="M1038" s="933"/>
      <c r="N1038" s="174" t="s">
        <v>4940</v>
      </c>
      <c r="O1038" s="267">
        <v>0.90500000000000003</v>
      </c>
      <c r="P1038" s="156"/>
      <c r="Q1038" s="174" t="s">
        <v>4941</v>
      </c>
      <c r="R1038" s="156">
        <v>29</v>
      </c>
      <c r="S1038" s="156"/>
      <c r="T1038" s="156">
        <v>29</v>
      </c>
      <c r="U1038" s="926"/>
    </row>
    <row r="1039" spans="1:21" s="133" customFormat="1" x14ac:dyDescent="0.2">
      <c r="A1039" s="299"/>
      <c r="B1039" s="904"/>
      <c r="C1039" s="931"/>
      <c r="D1039" s="932"/>
      <c r="E1039" s="904"/>
      <c r="F1039" s="904"/>
      <c r="G1039" s="904"/>
      <c r="H1039" s="661"/>
      <c r="I1039" s="661"/>
      <c r="J1039" s="661"/>
      <c r="K1039" s="659"/>
      <c r="L1039" s="659"/>
      <c r="M1039" s="888"/>
      <c r="N1039" s="167" t="s">
        <v>4942</v>
      </c>
      <c r="O1039" s="156">
        <v>0.33</v>
      </c>
      <c r="P1039" s="156">
        <v>1960</v>
      </c>
      <c r="Q1039" s="157" t="s">
        <v>4943</v>
      </c>
      <c r="R1039" s="156">
        <v>7</v>
      </c>
      <c r="S1039" s="156" t="s">
        <v>2315</v>
      </c>
      <c r="T1039" s="156">
        <v>7</v>
      </c>
      <c r="U1039" s="180" t="s">
        <v>4944</v>
      </c>
    </row>
    <row r="1040" spans="1:21" s="133" customFormat="1" x14ac:dyDescent="0.2">
      <c r="A1040" s="299"/>
      <c r="B1040" s="904"/>
      <c r="C1040" s="931"/>
      <c r="D1040" s="932"/>
      <c r="E1040" s="904"/>
      <c r="F1040" s="904"/>
      <c r="G1040" s="904"/>
      <c r="H1040" s="663"/>
      <c r="I1040" s="663"/>
      <c r="J1040" s="663"/>
      <c r="K1040" s="660"/>
      <c r="L1040" s="659"/>
      <c r="M1040" s="156">
        <v>180000399</v>
      </c>
      <c r="N1040" s="174" t="s">
        <v>4945</v>
      </c>
      <c r="O1040" s="156">
        <v>0.04</v>
      </c>
      <c r="P1040" s="156">
        <v>1998</v>
      </c>
      <c r="Q1040" s="157" t="s">
        <v>3522</v>
      </c>
      <c r="R1040" s="156"/>
      <c r="S1040" s="156"/>
      <c r="T1040" s="156"/>
      <c r="U1040" s="180"/>
    </row>
    <row r="1041" spans="1:21" s="133" customFormat="1" ht="41.45" customHeight="1" x14ac:dyDescent="0.2">
      <c r="A1041" s="162">
        <v>104</v>
      </c>
      <c r="B1041" s="156">
        <v>180000358</v>
      </c>
      <c r="C1041" s="896" t="s">
        <v>4946</v>
      </c>
      <c r="D1041" s="896"/>
      <c r="E1041" s="156">
        <v>1.3</v>
      </c>
      <c r="F1041" s="156">
        <v>1966</v>
      </c>
      <c r="G1041" s="157" t="s">
        <v>3168</v>
      </c>
      <c r="H1041" s="164"/>
      <c r="I1041" s="164"/>
      <c r="J1041" s="164"/>
      <c r="K1041" s="273" t="s">
        <v>4947</v>
      </c>
      <c r="L1041" s="155">
        <v>400</v>
      </c>
      <c r="M1041" s="270" t="s">
        <v>103</v>
      </c>
      <c r="N1041" s="167" t="s">
        <v>4948</v>
      </c>
      <c r="O1041" s="164"/>
      <c r="P1041" s="164"/>
      <c r="Q1041" s="165" t="s">
        <v>4949</v>
      </c>
      <c r="R1041" s="164"/>
      <c r="S1041" s="164"/>
      <c r="T1041" s="164"/>
      <c r="U1041" s="276" t="s">
        <v>4950</v>
      </c>
    </row>
    <row r="1042" spans="1:21" s="133" customFormat="1" x14ac:dyDescent="0.2">
      <c r="A1042" s="596"/>
      <c r="B1042" s="894"/>
      <c r="C1042" s="903"/>
      <c r="D1042" s="903"/>
      <c r="E1042" s="894"/>
      <c r="F1042" s="894"/>
      <c r="G1042" s="903"/>
      <c r="H1042" s="919"/>
      <c r="I1042" s="919"/>
      <c r="J1042" s="919"/>
      <c r="K1042" s="375" t="s">
        <v>4951</v>
      </c>
      <c r="L1042" s="266"/>
      <c r="M1042" s="267" t="s">
        <v>103</v>
      </c>
      <c r="N1042" s="174" t="s">
        <v>4952</v>
      </c>
      <c r="O1042" s="156"/>
      <c r="P1042" s="156">
        <v>1996</v>
      </c>
      <c r="Q1042" s="157" t="s">
        <v>4953</v>
      </c>
      <c r="R1042" s="156"/>
      <c r="S1042" s="156"/>
      <c r="T1042" s="156"/>
      <c r="U1042" s="180"/>
    </row>
    <row r="1043" spans="1:21" s="133" customFormat="1" ht="25.5" x14ac:dyDescent="0.2">
      <c r="A1043" s="596"/>
      <c r="B1043" s="894"/>
      <c r="C1043" s="903"/>
      <c r="D1043" s="903"/>
      <c r="E1043" s="894"/>
      <c r="F1043" s="894"/>
      <c r="G1043" s="903"/>
      <c r="H1043" s="919"/>
      <c r="I1043" s="919"/>
      <c r="J1043" s="919"/>
      <c r="K1043" s="375" t="s">
        <v>4954</v>
      </c>
      <c r="L1043" s="266"/>
      <c r="M1043" s="920">
        <v>180000180</v>
      </c>
      <c r="N1043" s="174" t="s">
        <v>4955</v>
      </c>
      <c r="O1043" s="156"/>
      <c r="P1043" s="156"/>
      <c r="Q1043" s="157"/>
      <c r="R1043" s="156"/>
      <c r="S1043" s="156"/>
      <c r="T1043" s="156"/>
      <c r="U1043" s="180"/>
    </row>
    <row r="1044" spans="1:21" s="133" customFormat="1" ht="41.45" customHeight="1" x14ac:dyDescent="0.2">
      <c r="A1044" s="596"/>
      <c r="B1044" s="894"/>
      <c r="C1044" s="903"/>
      <c r="D1044" s="903"/>
      <c r="E1044" s="894"/>
      <c r="F1044" s="894"/>
      <c r="G1044" s="903"/>
      <c r="H1044" s="919"/>
      <c r="I1044" s="919"/>
      <c r="J1044" s="919"/>
      <c r="K1044" s="375"/>
      <c r="L1044" s="266"/>
      <c r="M1044" s="921"/>
      <c r="N1044" s="174" t="s">
        <v>4956</v>
      </c>
      <c r="O1044" s="212">
        <v>0.182</v>
      </c>
      <c r="P1044" s="156">
        <v>1954</v>
      </c>
      <c r="Q1044" s="174" t="s">
        <v>4957</v>
      </c>
      <c r="R1044" s="156">
        <v>6</v>
      </c>
      <c r="S1044" s="156"/>
      <c r="T1044" s="156">
        <v>6</v>
      </c>
      <c r="U1044" s="180"/>
    </row>
    <row r="1045" spans="1:21" s="133" customFormat="1" ht="69.599999999999994" customHeight="1" x14ac:dyDescent="0.2">
      <c r="A1045" s="596"/>
      <c r="B1045" s="894"/>
      <c r="C1045" s="903"/>
      <c r="D1045" s="903"/>
      <c r="E1045" s="894"/>
      <c r="F1045" s="894"/>
      <c r="G1045" s="903"/>
      <c r="H1045" s="919"/>
      <c r="I1045" s="919"/>
      <c r="J1045" s="919"/>
      <c r="K1045" s="375"/>
      <c r="L1045" s="266"/>
      <c r="M1045" s="921"/>
      <c r="N1045" s="229" t="s">
        <v>4958</v>
      </c>
      <c r="O1045" s="212">
        <v>0.51700000000000002</v>
      </c>
      <c r="P1045" s="156">
        <v>2005</v>
      </c>
      <c r="Q1045" s="174" t="s">
        <v>4959</v>
      </c>
      <c r="R1045" s="156">
        <v>10</v>
      </c>
      <c r="S1045" s="156"/>
      <c r="T1045" s="156">
        <v>10</v>
      </c>
      <c r="U1045" s="180"/>
    </row>
    <row r="1046" spans="1:21" s="133" customFormat="1" ht="56.45" customHeight="1" x14ac:dyDescent="0.2">
      <c r="A1046" s="596"/>
      <c r="B1046" s="894"/>
      <c r="C1046" s="903"/>
      <c r="D1046" s="903"/>
      <c r="E1046" s="894"/>
      <c r="F1046" s="894"/>
      <c r="G1046" s="903"/>
      <c r="H1046" s="919"/>
      <c r="I1046" s="919"/>
      <c r="J1046" s="919"/>
      <c r="K1046" s="375"/>
      <c r="L1046" s="285"/>
      <c r="M1046" s="922"/>
      <c r="N1046" s="174" t="s">
        <v>4960</v>
      </c>
      <c r="O1046" s="212">
        <v>0.32900000000000001</v>
      </c>
      <c r="P1046" s="156">
        <v>2005</v>
      </c>
      <c r="Q1046" s="174" t="s">
        <v>4961</v>
      </c>
      <c r="R1046" s="156">
        <v>8</v>
      </c>
      <c r="S1046" s="156"/>
      <c r="T1046" s="156">
        <v>8</v>
      </c>
      <c r="U1046" s="180"/>
    </row>
    <row r="1047" spans="1:21" s="133" customFormat="1" x14ac:dyDescent="0.2">
      <c r="A1047" s="379" t="s">
        <v>4962</v>
      </c>
      <c r="B1047" s="156">
        <v>180000358</v>
      </c>
      <c r="C1047" s="896" t="s">
        <v>4963</v>
      </c>
      <c r="D1047" s="896"/>
      <c r="E1047" s="391">
        <v>0.23100000000000001</v>
      </c>
      <c r="F1047" s="391">
        <v>1958</v>
      </c>
      <c r="G1047" s="157" t="s">
        <v>4604</v>
      </c>
      <c r="H1047" s="155"/>
      <c r="I1047" s="155"/>
      <c r="J1047" s="155"/>
      <c r="K1047" s="158" t="s">
        <v>1009</v>
      </c>
      <c r="L1047" s="173">
        <v>250</v>
      </c>
      <c r="M1047" s="887">
        <v>180000401</v>
      </c>
      <c r="N1047" s="174" t="s">
        <v>4964</v>
      </c>
      <c r="O1047" s="156">
        <v>0.11</v>
      </c>
      <c r="P1047" s="156">
        <v>1960</v>
      </c>
      <c r="Q1047" s="157" t="s">
        <v>3057</v>
      </c>
      <c r="R1047" s="156" t="s">
        <v>2315</v>
      </c>
      <c r="S1047" s="156"/>
      <c r="T1047" s="156"/>
      <c r="U1047" s="180" t="s">
        <v>4965</v>
      </c>
    </row>
    <row r="1048" spans="1:21" s="133" customFormat="1" x14ac:dyDescent="0.2">
      <c r="A1048" s="181"/>
      <c r="B1048" s="173"/>
      <c r="C1048" s="182"/>
      <c r="D1048" s="183"/>
      <c r="E1048" s="173"/>
      <c r="F1048" s="173"/>
      <c r="G1048" s="176"/>
      <c r="H1048" s="173"/>
      <c r="I1048" s="173"/>
      <c r="J1048" s="173"/>
      <c r="K1048" s="176" t="s">
        <v>3123</v>
      </c>
      <c r="L1048" s="173"/>
      <c r="M1048" s="895"/>
      <c r="N1048" s="174" t="s">
        <v>4966</v>
      </c>
      <c r="O1048" s="156">
        <v>0.08</v>
      </c>
      <c r="P1048" s="156">
        <v>1960</v>
      </c>
      <c r="Q1048" s="157" t="s">
        <v>4967</v>
      </c>
      <c r="R1048" s="156"/>
      <c r="S1048" s="156"/>
      <c r="T1048" s="156"/>
      <c r="U1048" s="180"/>
    </row>
    <row r="1049" spans="1:21" s="133" customFormat="1" x14ac:dyDescent="0.2">
      <c r="A1049" s="181"/>
      <c r="B1049" s="173"/>
      <c r="C1049" s="182"/>
      <c r="D1049" s="183"/>
      <c r="E1049" s="173"/>
      <c r="F1049" s="173"/>
      <c r="G1049" s="176"/>
      <c r="H1049" s="173"/>
      <c r="I1049" s="173"/>
      <c r="J1049" s="173"/>
      <c r="K1049" s="176"/>
      <c r="L1049" s="173"/>
      <c r="M1049" s="888"/>
      <c r="N1049" s="174" t="s">
        <v>3216</v>
      </c>
      <c r="O1049" s="156">
        <v>0.25</v>
      </c>
      <c r="P1049" s="156">
        <v>1960</v>
      </c>
      <c r="Q1049" s="157" t="s">
        <v>794</v>
      </c>
      <c r="R1049" s="156"/>
      <c r="S1049" s="156"/>
      <c r="T1049" s="156"/>
      <c r="U1049" s="180"/>
    </row>
    <row r="1050" spans="1:21" s="133" customFormat="1" x14ac:dyDescent="0.2">
      <c r="A1050" s="181"/>
      <c r="B1050" s="173"/>
      <c r="C1050" s="182"/>
      <c r="D1050" s="183"/>
      <c r="E1050" s="173"/>
      <c r="F1050" s="173"/>
      <c r="G1050" s="176"/>
      <c r="H1050" s="173"/>
      <c r="I1050" s="173"/>
      <c r="J1050" s="173"/>
      <c r="K1050" s="176"/>
      <c r="L1050" s="173"/>
      <c r="M1050" s="156" t="s">
        <v>103</v>
      </c>
      <c r="N1050" s="174" t="s">
        <v>4968</v>
      </c>
      <c r="O1050" s="156"/>
      <c r="P1050" s="156">
        <v>1996</v>
      </c>
      <c r="Q1050" s="157" t="s">
        <v>4227</v>
      </c>
      <c r="R1050" s="156"/>
      <c r="S1050" s="156"/>
      <c r="T1050" s="156"/>
      <c r="U1050" s="180"/>
    </row>
    <row r="1051" spans="1:21" s="133" customFormat="1" x14ac:dyDescent="0.2">
      <c r="A1051" s="181"/>
      <c r="B1051" s="173"/>
      <c r="C1051" s="182"/>
      <c r="D1051" s="183"/>
      <c r="E1051" s="173"/>
      <c r="F1051" s="173"/>
      <c r="G1051" s="176"/>
      <c r="H1051" s="173"/>
      <c r="I1051" s="173"/>
      <c r="J1051" s="173"/>
      <c r="K1051" s="176"/>
      <c r="L1051" s="173"/>
      <c r="M1051" s="156" t="s">
        <v>3844</v>
      </c>
      <c r="N1051" s="174" t="s">
        <v>3223</v>
      </c>
      <c r="O1051" s="156"/>
      <c r="P1051" s="156">
        <v>1990</v>
      </c>
      <c r="Q1051" s="157" t="s">
        <v>4969</v>
      </c>
      <c r="R1051" s="156"/>
      <c r="S1051" s="156"/>
      <c r="T1051" s="156"/>
      <c r="U1051" s="180"/>
    </row>
    <row r="1052" spans="1:21" s="133" customFormat="1" ht="25.5" x14ac:dyDescent="0.2">
      <c r="A1052" s="263"/>
      <c r="B1052" s="164"/>
      <c r="C1052" s="217"/>
      <c r="D1052" s="218"/>
      <c r="E1052" s="164"/>
      <c r="F1052" s="164"/>
      <c r="G1052" s="165"/>
      <c r="H1052" s="164"/>
      <c r="I1052" s="164"/>
      <c r="J1052" s="164"/>
      <c r="K1052" s="165"/>
      <c r="L1052" s="164"/>
      <c r="M1052" s="156">
        <v>180000401</v>
      </c>
      <c r="N1052" s="261" t="s">
        <v>4970</v>
      </c>
      <c r="O1052" s="155">
        <v>7.0000000000000007E-2</v>
      </c>
      <c r="P1052" s="155">
        <v>2002</v>
      </c>
      <c r="Q1052" s="158" t="s">
        <v>3877</v>
      </c>
      <c r="R1052" s="155"/>
      <c r="S1052" s="155"/>
      <c r="T1052" s="155"/>
      <c r="U1052" s="161"/>
    </row>
    <row r="1053" spans="1:21" s="133" customFormat="1" ht="42" customHeight="1" x14ac:dyDescent="0.2">
      <c r="A1053" s="181"/>
      <c r="B1053" s="173"/>
      <c r="C1053" s="182"/>
      <c r="D1053" s="183"/>
      <c r="E1053" s="173"/>
      <c r="F1053" s="173"/>
      <c r="G1053" s="176"/>
      <c r="H1053" s="173"/>
      <c r="I1053" s="173"/>
      <c r="J1053" s="173"/>
      <c r="K1053" s="176"/>
      <c r="L1053" s="179"/>
      <c r="M1053" s="887">
        <v>180000181</v>
      </c>
      <c r="N1053" s="265" t="s">
        <v>4971</v>
      </c>
      <c r="O1053" s="156">
        <v>0.152</v>
      </c>
      <c r="P1053" s="156">
        <v>1999</v>
      </c>
      <c r="Q1053" s="157" t="s">
        <v>3209</v>
      </c>
      <c r="R1053" s="156">
        <v>4</v>
      </c>
      <c r="S1053" s="156" t="s">
        <v>2315</v>
      </c>
      <c r="T1053" s="156">
        <v>4</v>
      </c>
      <c r="U1053" s="180"/>
    </row>
    <row r="1054" spans="1:21" s="133" customFormat="1" ht="31.5" customHeight="1" x14ac:dyDescent="0.2">
      <c r="A1054" s="181"/>
      <c r="B1054" s="173"/>
      <c r="C1054" s="182"/>
      <c r="D1054" s="183"/>
      <c r="E1054" s="173"/>
      <c r="F1054" s="173"/>
      <c r="G1054" s="176"/>
      <c r="H1054" s="173"/>
      <c r="I1054" s="173"/>
      <c r="J1054" s="173"/>
      <c r="K1054" s="176"/>
      <c r="L1054" s="179"/>
      <c r="M1054" s="888"/>
      <c r="N1054" s="265" t="s">
        <v>4972</v>
      </c>
      <c r="O1054" s="156">
        <v>9.6000000000000002E-2</v>
      </c>
      <c r="P1054" s="156">
        <v>1999</v>
      </c>
      <c r="Q1054" s="157" t="s">
        <v>4973</v>
      </c>
      <c r="R1054" s="156">
        <v>3</v>
      </c>
      <c r="S1054" s="156" t="s">
        <v>2315</v>
      </c>
      <c r="T1054" s="156">
        <v>3</v>
      </c>
      <c r="U1054" s="180"/>
    </row>
    <row r="1055" spans="1:21" s="133" customFormat="1" x14ac:dyDescent="0.2">
      <c r="A1055" s="618">
        <v>106</v>
      </c>
      <c r="B1055" s="156">
        <v>180000358</v>
      </c>
      <c r="C1055" s="896" t="s">
        <v>4974</v>
      </c>
      <c r="D1055" s="896"/>
      <c r="E1055" s="156">
        <v>0.4</v>
      </c>
      <c r="F1055" s="156">
        <v>1998</v>
      </c>
      <c r="G1055" s="196" t="s">
        <v>4975</v>
      </c>
      <c r="H1055" s="156"/>
      <c r="I1055" s="156"/>
      <c r="J1055" s="156"/>
      <c r="K1055" s="905" t="s">
        <v>4976</v>
      </c>
      <c r="L1055" s="897">
        <v>400</v>
      </c>
      <c r="M1055" s="887">
        <v>180000402</v>
      </c>
      <c r="N1055" s="174" t="s">
        <v>4977</v>
      </c>
      <c r="O1055" s="156">
        <v>0.08</v>
      </c>
      <c r="P1055" s="156">
        <v>1968</v>
      </c>
      <c r="Q1055" s="157" t="s">
        <v>4978</v>
      </c>
      <c r="R1055" s="156"/>
      <c r="S1055" s="156"/>
      <c r="T1055" s="156"/>
      <c r="U1055" s="913" t="s">
        <v>4979</v>
      </c>
    </row>
    <row r="1056" spans="1:21" s="133" customFormat="1" x14ac:dyDescent="0.2">
      <c r="A1056" s="596"/>
      <c r="B1056" s="659"/>
      <c r="C1056" s="412"/>
      <c r="D1056" s="526"/>
      <c r="E1056" s="898"/>
      <c r="F1056" s="898"/>
      <c r="G1056" s="917"/>
      <c r="H1056" s="904"/>
      <c r="I1056" s="904"/>
      <c r="J1056" s="904"/>
      <c r="K1056" s="923"/>
      <c r="L1056" s="916"/>
      <c r="M1056" s="895"/>
      <c r="N1056" s="174" t="s">
        <v>4980</v>
      </c>
      <c r="O1056" s="156">
        <v>0.08</v>
      </c>
      <c r="P1056" s="156">
        <v>1968</v>
      </c>
      <c r="Q1056" s="157" t="s">
        <v>4978</v>
      </c>
      <c r="R1056" s="156"/>
      <c r="S1056" s="156"/>
      <c r="T1056" s="156"/>
      <c r="U1056" s="914"/>
    </row>
    <row r="1057" spans="1:21" s="133" customFormat="1" x14ac:dyDescent="0.2">
      <c r="A1057" s="596"/>
      <c r="B1057" s="659"/>
      <c r="C1057" s="525"/>
      <c r="D1057" s="526"/>
      <c r="E1057" s="916"/>
      <c r="F1057" s="916"/>
      <c r="G1057" s="918"/>
      <c r="H1057" s="919"/>
      <c r="I1057" s="919"/>
      <c r="J1057" s="919"/>
      <c r="K1057" s="923"/>
      <c r="L1057" s="916"/>
      <c r="M1057" s="895"/>
      <c r="N1057" s="174" t="s">
        <v>4981</v>
      </c>
      <c r="O1057" s="156">
        <v>0.2</v>
      </c>
      <c r="P1057" s="156">
        <v>1950</v>
      </c>
      <c r="Q1057" s="157" t="s">
        <v>4978</v>
      </c>
      <c r="R1057" s="156"/>
      <c r="S1057" s="156"/>
      <c r="T1057" s="156"/>
      <c r="U1057" s="915"/>
    </row>
    <row r="1058" spans="1:21" s="133" customFormat="1" x14ac:dyDescent="0.2">
      <c r="A1058" s="596"/>
      <c r="B1058" s="659"/>
      <c r="C1058" s="525"/>
      <c r="D1058" s="526"/>
      <c r="E1058" s="916"/>
      <c r="F1058" s="916"/>
      <c r="G1058" s="918"/>
      <c r="H1058" s="919"/>
      <c r="I1058" s="919"/>
      <c r="J1058" s="919"/>
      <c r="K1058" s="923"/>
      <c r="L1058" s="916"/>
      <c r="M1058" s="895"/>
      <c r="N1058" s="174" t="s">
        <v>4982</v>
      </c>
      <c r="O1058" s="156">
        <v>0.16</v>
      </c>
      <c r="P1058" s="156">
        <v>1960</v>
      </c>
      <c r="Q1058" s="157" t="s">
        <v>4978</v>
      </c>
      <c r="R1058" s="156"/>
      <c r="S1058" s="156"/>
      <c r="T1058" s="156"/>
      <c r="U1058" s="180"/>
    </row>
    <row r="1059" spans="1:21" s="133" customFormat="1" x14ac:dyDescent="0.2">
      <c r="A1059" s="596"/>
      <c r="B1059" s="659"/>
      <c r="C1059" s="525"/>
      <c r="D1059" s="526"/>
      <c r="E1059" s="916"/>
      <c r="F1059" s="916"/>
      <c r="G1059" s="918"/>
      <c r="H1059" s="919"/>
      <c r="I1059" s="919"/>
      <c r="J1059" s="919"/>
      <c r="K1059" s="923"/>
      <c r="L1059" s="916"/>
      <c r="M1059" s="895"/>
      <c r="N1059" s="174" t="s">
        <v>4983</v>
      </c>
      <c r="O1059" s="156">
        <v>0.14000000000000001</v>
      </c>
      <c r="P1059" s="156">
        <v>1992</v>
      </c>
      <c r="Q1059" s="157" t="s">
        <v>4984</v>
      </c>
      <c r="R1059" s="156"/>
      <c r="S1059" s="156"/>
      <c r="T1059" s="156"/>
      <c r="U1059" s="180"/>
    </row>
    <row r="1060" spans="1:21" s="133" customFormat="1" ht="25.5" x14ac:dyDescent="0.2">
      <c r="A1060" s="596"/>
      <c r="B1060" s="659"/>
      <c r="C1060" s="525"/>
      <c r="D1060" s="526"/>
      <c r="E1060" s="916"/>
      <c r="F1060" s="916"/>
      <c r="G1060" s="918"/>
      <c r="H1060" s="919"/>
      <c r="I1060" s="919"/>
      <c r="J1060" s="919"/>
      <c r="K1060" s="923"/>
      <c r="L1060" s="916"/>
      <c r="M1060" s="888"/>
      <c r="N1060" s="174" t="s">
        <v>4985</v>
      </c>
      <c r="O1060" s="156">
        <v>2.5000000000000001E-2</v>
      </c>
      <c r="P1060" s="156">
        <v>1960</v>
      </c>
      <c r="Q1060" s="157" t="s">
        <v>266</v>
      </c>
      <c r="R1060" s="156"/>
      <c r="S1060" s="156"/>
      <c r="T1060" s="156"/>
      <c r="U1060" s="180"/>
    </row>
    <row r="1061" spans="1:21" x14ac:dyDescent="0.2">
      <c r="A1061" s="596"/>
      <c r="B1061" s="659"/>
      <c r="C1061" s="525"/>
      <c r="D1061" s="526"/>
      <c r="E1061" s="916"/>
      <c r="F1061" s="916"/>
      <c r="G1061" s="918"/>
      <c r="H1061" s="919"/>
      <c r="I1061" s="919"/>
      <c r="J1061" s="919"/>
      <c r="K1061" s="923"/>
      <c r="L1061" s="916"/>
      <c r="M1061" s="156" t="s">
        <v>103</v>
      </c>
      <c r="N1061" s="174" t="s">
        <v>4986</v>
      </c>
      <c r="O1061" s="156"/>
      <c r="P1061" s="652"/>
      <c r="Q1061" s="157" t="s">
        <v>4987</v>
      </c>
      <c r="R1061" s="652"/>
      <c r="S1061" s="652"/>
      <c r="T1061" s="652"/>
      <c r="U1061" s="653"/>
    </row>
    <row r="1062" spans="1:21" ht="63.75" x14ac:dyDescent="0.2">
      <c r="A1062" s="596"/>
      <c r="B1062" s="659"/>
      <c r="C1062" s="525"/>
      <c r="D1062" s="526"/>
      <c r="E1062" s="689"/>
      <c r="F1062" s="689"/>
      <c r="G1062" s="525"/>
      <c r="H1062" s="645"/>
      <c r="I1062" s="645"/>
      <c r="J1062" s="645"/>
      <c r="K1062" s="654"/>
      <c r="L1062" s="689"/>
      <c r="M1062" s="156"/>
      <c r="N1062" s="174" t="s">
        <v>4988</v>
      </c>
      <c r="O1062" s="156">
        <v>2.8000000000000001E-2</v>
      </c>
      <c r="P1062" s="156">
        <v>2016</v>
      </c>
      <c r="Q1062" s="158" t="s">
        <v>4989</v>
      </c>
      <c r="R1062" s="690"/>
      <c r="S1062" s="690"/>
      <c r="T1062" s="690"/>
      <c r="U1062" s="287" t="s">
        <v>4990</v>
      </c>
    </row>
    <row r="1063" spans="1:21" s="133" customFormat="1" ht="13.5" x14ac:dyDescent="0.2">
      <c r="A1063" s="619"/>
      <c r="B1063" s="300"/>
      <c r="C1063" s="620" t="s">
        <v>4991</v>
      </c>
      <c r="D1063" s="421"/>
      <c r="E1063" s="249"/>
      <c r="F1063" s="249"/>
      <c r="G1063" s="420"/>
      <c r="H1063" s="164"/>
      <c r="I1063" s="164"/>
      <c r="J1063" s="164"/>
      <c r="K1063" s="364"/>
      <c r="L1063" s="391"/>
      <c r="M1063" s="156"/>
      <c r="N1063" s="174"/>
      <c r="O1063" s="156"/>
      <c r="P1063" s="155"/>
      <c r="Q1063" s="158"/>
      <c r="R1063" s="155"/>
      <c r="S1063" s="155"/>
      <c r="T1063" s="155"/>
      <c r="U1063" s="161"/>
    </row>
    <row r="1064" spans="1:21" s="133" customFormat="1" x14ac:dyDescent="0.2">
      <c r="A1064" s="621"/>
      <c r="B1064" s="156">
        <v>180000358</v>
      </c>
      <c r="C1064" s="417" t="s">
        <v>4992</v>
      </c>
      <c r="D1064" s="417"/>
      <c r="E1064" s="391">
        <v>0.02</v>
      </c>
      <c r="F1064" s="391">
        <v>1965</v>
      </c>
      <c r="G1064" s="165" t="s">
        <v>3286</v>
      </c>
      <c r="H1064" s="156"/>
      <c r="I1064" s="156"/>
      <c r="J1064" s="156"/>
      <c r="K1064" s="364"/>
      <c r="L1064" s="391"/>
      <c r="M1064" s="156"/>
      <c r="N1064" s="174"/>
      <c r="O1064" s="156"/>
      <c r="P1064" s="155"/>
      <c r="Q1064" s="158"/>
      <c r="R1064" s="155"/>
      <c r="S1064" s="155"/>
      <c r="T1064" s="155"/>
      <c r="U1064" s="161"/>
    </row>
    <row r="1065" spans="1:21" s="133" customFormat="1" ht="40.15" customHeight="1" x14ac:dyDescent="0.2">
      <c r="A1065" s="489">
        <v>107</v>
      </c>
      <c r="B1065" s="156">
        <v>180000215</v>
      </c>
      <c r="C1065" s="909" t="s">
        <v>4993</v>
      </c>
      <c r="D1065" s="910"/>
      <c r="E1065" s="911">
        <v>1.22</v>
      </c>
      <c r="F1065" s="897">
        <v>1995</v>
      </c>
      <c r="G1065" s="905" t="s">
        <v>4994</v>
      </c>
      <c r="H1065" s="898">
        <v>23</v>
      </c>
      <c r="I1065" s="898"/>
      <c r="J1065" s="898">
        <v>23</v>
      </c>
      <c r="K1065" s="375" t="s">
        <v>4995</v>
      </c>
      <c r="L1065" s="249">
        <v>160</v>
      </c>
      <c r="M1065" s="249">
        <v>180000150</v>
      </c>
      <c r="N1065" s="363" t="s">
        <v>4996</v>
      </c>
      <c r="O1065" s="249"/>
      <c r="P1065" s="298">
        <v>1958</v>
      </c>
      <c r="Q1065" s="524"/>
      <c r="R1065" s="298"/>
      <c r="S1065" s="298"/>
      <c r="T1065" s="298"/>
      <c r="U1065" s="287" t="s">
        <v>4997</v>
      </c>
    </row>
    <row r="1066" spans="1:21" s="133" customFormat="1" ht="17.25" customHeight="1" x14ac:dyDescent="0.2">
      <c r="A1066" s="592"/>
      <c r="B1066" s="266"/>
      <c r="C1066" s="375"/>
      <c r="D1066" s="361"/>
      <c r="E1066" s="912"/>
      <c r="F1066" s="898"/>
      <c r="G1066" s="907"/>
      <c r="H1066" s="898"/>
      <c r="I1066" s="898"/>
      <c r="J1066" s="898"/>
      <c r="K1066" s="375"/>
      <c r="L1066" s="173"/>
      <c r="M1066" s="249"/>
      <c r="N1066" s="622" t="s">
        <v>4998</v>
      </c>
      <c r="O1066" s="164"/>
      <c r="P1066" s="164"/>
      <c r="Q1066" s="167"/>
      <c r="R1066" s="378"/>
      <c r="S1066" s="164"/>
      <c r="T1066" s="164"/>
      <c r="U1066" s="168"/>
    </row>
    <row r="1067" spans="1:21" s="133" customFormat="1" ht="43.9" customHeight="1" x14ac:dyDescent="0.2">
      <c r="A1067" s="592"/>
      <c r="B1067" s="266"/>
      <c r="C1067" s="375"/>
      <c r="D1067" s="361"/>
      <c r="E1067" s="912"/>
      <c r="F1067" s="898"/>
      <c r="G1067" s="907"/>
      <c r="H1067" s="898"/>
      <c r="I1067" s="898"/>
      <c r="J1067" s="898"/>
      <c r="K1067" s="375"/>
      <c r="L1067" s="173"/>
      <c r="M1067" s="249"/>
      <c r="N1067" s="226" t="s">
        <v>4999</v>
      </c>
      <c r="O1067" s="164">
        <v>0.27400000000000002</v>
      </c>
      <c r="P1067" s="164"/>
      <c r="Q1067" s="167" t="s">
        <v>5000</v>
      </c>
      <c r="R1067" s="164">
        <v>11</v>
      </c>
      <c r="S1067" s="164"/>
      <c r="T1067" s="164">
        <v>11</v>
      </c>
      <c r="U1067" s="168"/>
    </row>
    <row r="1068" spans="1:21" s="133" customFormat="1" ht="78" customHeight="1" x14ac:dyDescent="0.2">
      <c r="A1068" s="592"/>
      <c r="B1068" s="266"/>
      <c r="C1068" s="375"/>
      <c r="D1068" s="361"/>
      <c r="E1068" s="912"/>
      <c r="F1068" s="898"/>
      <c r="G1068" s="907"/>
      <c r="H1068" s="898"/>
      <c r="I1068" s="898"/>
      <c r="J1068" s="898"/>
      <c r="K1068" s="375"/>
      <c r="L1068" s="173"/>
      <c r="M1068" s="249"/>
      <c r="N1068" s="226" t="s">
        <v>5001</v>
      </c>
      <c r="O1068" s="164">
        <v>0.59599999999999997</v>
      </c>
      <c r="P1068" s="164"/>
      <c r="Q1068" s="167" t="s">
        <v>5002</v>
      </c>
      <c r="R1068" s="164">
        <v>19</v>
      </c>
      <c r="S1068" s="164"/>
      <c r="T1068" s="164">
        <v>19</v>
      </c>
      <c r="U1068" s="168"/>
    </row>
    <row r="1069" spans="1:21" s="133" customFormat="1" ht="93.6" customHeight="1" x14ac:dyDescent="0.2">
      <c r="A1069" s="592"/>
      <c r="B1069" s="266"/>
      <c r="C1069" s="375"/>
      <c r="D1069" s="361"/>
      <c r="E1069" s="912"/>
      <c r="F1069" s="898"/>
      <c r="G1069" s="907"/>
      <c r="H1069" s="898"/>
      <c r="I1069" s="898"/>
      <c r="J1069" s="898"/>
      <c r="K1069" s="375"/>
      <c r="L1069" s="173"/>
      <c r="M1069" s="249"/>
      <c r="N1069" s="226" t="s">
        <v>5003</v>
      </c>
      <c r="O1069" s="164">
        <v>0.56499999999999995</v>
      </c>
      <c r="P1069" s="164"/>
      <c r="Q1069" s="167" t="s">
        <v>5004</v>
      </c>
      <c r="R1069" s="164">
        <v>15</v>
      </c>
      <c r="S1069" s="164"/>
      <c r="T1069" s="164">
        <v>15</v>
      </c>
      <c r="U1069" s="168"/>
    </row>
    <row r="1070" spans="1:21" s="133" customFormat="1" ht="15" customHeight="1" x14ac:dyDescent="0.2">
      <c r="A1070" s="592"/>
      <c r="B1070" s="266"/>
      <c r="C1070" s="375"/>
      <c r="D1070" s="361"/>
      <c r="E1070" s="912"/>
      <c r="F1070" s="898"/>
      <c r="G1070" s="907"/>
      <c r="H1070" s="898"/>
      <c r="I1070" s="898"/>
      <c r="J1070" s="898"/>
      <c r="K1070" s="375"/>
      <c r="L1070" s="173"/>
      <c r="M1070" s="249"/>
      <c r="N1070" s="622" t="s">
        <v>5005</v>
      </c>
      <c r="O1070" s="164"/>
      <c r="P1070" s="164"/>
      <c r="Q1070" s="167"/>
      <c r="R1070" s="164"/>
      <c r="S1070" s="164"/>
      <c r="T1070" s="164"/>
      <c r="U1070" s="168"/>
    </row>
    <row r="1071" spans="1:21" s="133" customFormat="1" ht="55.15" customHeight="1" x14ac:dyDescent="0.2">
      <c r="A1071" s="592"/>
      <c r="B1071" s="266"/>
      <c r="C1071" s="375"/>
      <c r="D1071" s="361"/>
      <c r="E1071" s="912"/>
      <c r="F1071" s="898"/>
      <c r="G1071" s="907"/>
      <c r="H1071" s="898"/>
      <c r="I1071" s="898"/>
      <c r="J1071" s="898"/>
      <c r="K1071" s="375"/>
      <c r="L1071" s="173"/>
      <c r="M1071" s="249"/>
      <c r="N1071" s="226" t="s">
        <v>5006</v>
      </c>
      <c r="O1071" s="164">
        <v>0.49099999999999999</v>
      </c>
      <c r="P1071" s="164"/>
      <c r="Q1071" s="167" t="s">
        <v>5007</v>
      </c>
      <c r="R1071" s="164">
        <v>22</v>
      </c>
      <c r="S1071" s="164"/>
      <c r="T1071" s="164">
        <v>22</v>
      </c>
      <c r="U1071" s="168"/>
    </row>
    <row r="1072" spans="1:21" s="133" customFormat="1" ht="55.9" customHeight="1" x14ac:dyDescent="0.2">
      <c r="A1072" s="592"/>
      <c r="B1072" s="266"/>
      <c r="C1072" s="375"/>
      <c r="D1072" s="361"/>
      <c r="E1072" s="912"/>
      <c r="F1072" s="898"/>
      <c r="G1072" s="907"/>
      <c r="H1072" s="898"/>
      <c r="I1072" s="898"/>
      <c r="J1072" s="898"/>
      <c r="K1072" s="375"/>
      <c r="L1072" s="173"/>
      <c r="M1072" s="249"/>
      <c r="N1072" s="226" t="s">
        <v>5008</v>
      </c>
      <c r="O1072" s="164">
        <v>0.40500000000000003</v>
      </c>
      <c r="P1072" s="164"/>
      <c r="Q1072" s="167" t="s">
        <v>5009</v>
      </c>
      <c r="R1072" s="164">
        <v>14</v>
      </c>
      <c r="S1072" s="164"/>
      <c r="T1072" s="164">
        <v>14</v>
      </c>
      <c r="U1072" s="168"/>
    </row>
    <row r="1073" spans="1:21" s="133" customFormat="1" ht="51" x14ac:dyDescent="0.2">
      <c r="A1073" s="592"/>
      <c r="B1073" s="266"/>
      <c r="C1073" s="375"/>
      <c r="D1073" s="361"/>
      <c r="E1073" s="912"/>
      <c r="F1073" s="898"/>
      <c r="G1073" s="907"/>
      <c r="H1073" s="898"/>
      <c r="I1073" s="898"/>
      <c r="J1073" s="898"/>
      <c r="K1073" s="375"/>
      <c r="L1073" s="173"/>
      <c r="M1073" s="249"/>
      <c r="N1073" s="226" t="s">
        <v>5010</v>
      </c>
      <c r="O1073" s="164">
        <v>0.46</v>
      </c>
      <c r="P1073" s="164"/>
      <c r="Q1073" s="167" t="s">
        <v>5011</v>
      </c>
      <c r="R1073" s="164">
        <v>10</v>
      </c>
      <c r="S1073" s="164"/>
      <c r="T1073" s="164">
        <v>10</v>
      </c>
      <c r="U1073" s="168"/>
    </row>
    <row r="1074" spans="1:21" s="133" customFormat="1" x14ac:dyDescent="0.2">
      <c r="A1074" s="592"/>
      <c r="B1074" s="266"/>
      <c r="C1074" s="375"/>
      <c r="D1074" s="361"/>
      <c r="E1074" s="912"/>
      <c r="F1074" s="898"/>
      <c r="G1074" s="907"/>
      <c r="H1074" s="898"/>
      <c r="I1074" s="898"/>
      <c r="J1074" s="898"/>
      <c r="K1074" s="375"/>
      <c r="L1074" s="173"/>
      <c r="M1074" s="249"/>
      <c r="N1074" s="364"/>
      <c r="O1074" s="164"/>
      <c r="P1074" s="164"/>
      <c r="Q1074" s="167"/>
      <c r="R1074" s="378"/>
      <c r="S1074" s="164"/>
      <c r="T1074" s="164"/>
      <c r="U1074" s="168"/>
    </row>
    <row r="1075" spans="1:21" s="133" customFormat="1" x14ac:dyDescent="0.2">
      <c r="A1075" s="411">
        <v>108</v>
      </c>
      <c r="B1075" s="266"/>
      <c r="C1075" s="375"/>
      <c r="D1075" s="361"/>
      <c r="E1075" s="904"/>
      <c r="F1075" s="904"/>
      <c r="G1075" s="906"/>
      <c r="H1075" s="898"/>
      <c r="I1075" s="898"/>
      <c r="J1075" s="898"/>
      <c r="K1075" s="905" t="s">
        <v>5012</v>
      </c>
      <c r="L1075" s="897">
        <v>180</v>
      </c>
      <c r="M1075" s="897"/>
      <c r="N1075" s="905"/>
      <c r="O1075" s="164"/>
      <c r="P1075" s="164"/>
      <c r="Q1075" s="165"/>
      <c r="R1075" s="164"/>
      <c r="S1075" s="164"/>
      <c r="T1075" s="164"/>
      <c r="U1075" s="168"/>
    </row>
    <row r="1076" spans="1:21" s="133" customFormat="1" x14ac:dyDescent="0.2">
      <c r="A1076" s="595"/>
      <c r="B1076" s="285"/>
      <c r="C1076" s="393"/>
      <c r="D1076" s="367"/>
      <c r="E1076" s="904"/>
      <c r="F1076" s="904"/>
      <c r="G1076" s="906"/>
      <c r="H1076" s="904"/>
      <c r="I1076" s="904"/>
      <c r="J1076" s="904"/>
      <c r="K1076" s="906"/>
      <c r="L1076" s="898"/>
      <c r="M1076" s="901"/>
      <c r="N1076" s="907"/>
      <c r="O1076" s="155"/>
      <c r="P1076" s="155"/>
      <c r="Q1076" s="158"/>
      <c r="R1076" s="155"/>
      <c r="S1076" s="155"/>
      <c r="T1076" s="155"/>
      <c r="U1076" s="161"/>
    </row>
    <row r="1077" spans="1:21" s="133" customFormat="1" x14ac:dyDescent="0.2">
      <c r="A1077" s="489"/>
      <c r="B1077" s="391"/>
      <c r="C1077" s="908"/>
      <c r="D1077" s="908"/>
      <c r="E1077" s="156"/>
      <c r="F1077" s="156"/>
      <c r="G1077" s="170"/>
      <c r="H1077" s="156"/>
      <c r="I1077" s="156"/>
      <c r="J1077" s="156"/>
      <c r="K1077" s="170"/>
      <c r="L1077" s="391"/>
      <c r="M1077" s="391"/>
      <c r="N1077" s="364"/>
      <c r="O1077" s="155"/>
      <c r="P1077" s="155"/>
      <c r="Q1077" s="158"/>
      <c r="R1077" s="155"/>
      <c r="S1077" s="155"/>
      <c r="T1077" s="155"/>
      <c r="U1077" s="161"/>
    </row>
    <row r="1078" spans="1:21" s="133" customFormat="1" ht="25.5" x14ac:dyDescent="0.2">
      <c r="A1078" s="489"/>
      <c r="B1078" s="391"/>
      <c r="C1078" s="623"/>
      <c r="D1078" s="623"/>
      <c r="E1078" s="156"/>
      <c r="F1078" s="156"/>
      <c r="G1078" s="170"/>
      <c r="H1078" s="156"/>
      <c r="I1078" s="156"/>
      <c r="J1078" s="156"/>
      <c r="K1078" s="170"/>
      <c r="L1078" s="298"/>
      <c r="M1078" s="391">
        <v>180000415</v>
      </c>
      <c r="N1078" s="364" t="s">
        <v>5013</v>
      </c>
      <c r="O1078" s="155"/>
      <c r="P1078" s="155"/>
      <c r="Q1078" s="158"/>
      <c r="R1078" s="155"/>
      <c r="S1078" s="155"/>
      <c r="T1078" s="155"/>
      <c r="U1078" s="161"/>
    </row>
    <row r="1079" spans="1:21" s="133" customFormat="1" x14ac:dyDescent="0.2">
      <c r="A1079" s="489">
        <v>109</v>
      </c>
      <c r="B1079" s="156">
        <v>180000358</v>
      </c>
      <c r="C1079" s="896" t="s">
        <v>5014</v>
      </c>
      <c r="D1079" s="896"/>
      <c r="E1079" s="156">
        <v>0.4</v>
      </c>
      <c r="F1079" s="156">
        <v>1968</v>
      </c>
      <c r="G1079" s="170" t="s">
        <v>5015</v>
      </c>
      <c r="H1079" s="170"/>
      <c r="I1079" s="170"/>
      <c r="J1079" s="170"/>
      <c r="K1079" s="364" t="s">
        <v>615</v>
      </c>
      <c r="L1079" s="897">
        <v>630</v>
      </c>
      <c r="M1079" s="887">
        <v>180000415</v>
      </c>
      <c r="N1079" s="174" t="s">
        <v>5016</v>
      </c>
      <c r="O1079" s="156">
        <v>0.23</v>
      </c>
      <c r="P1079" s="156">
        <v>1972</v>
      </c>
      <c r="Q1079" s="157" t="s">
        <v>5017</v>
      </c>
      <c r="R1079" s="156"/>
      <c r="S1079" s="156"/>
      <c r="T1079" s="156"/>
      <c r="U1079" s="180"/>
    </row>
    <row r="1080" spans="1:21" s="133" customFormat="1" x14ac:dyDescent="0.2">
      <c r="A1080" s="592"/>
      <c r="B1080" s="363"/>
      <c r="C1080" s="899"/>
      <c r="D1080" s="899"/>
      <c r="E1080" s="901"/>
      <c r="F1080" s="901"/>
      <c r="G1080" s="902"/>
      <c r="H1080" s="304"/>
      <c r="I1080" s="304"/>
      <c r="J1080" s="304"/>
      <c r="K1080" s="363"/>
      <c r="L1080" s="898"/>
      <c r="M1080" s="895"/>
      <c r="N1080" s="174" t="s">
        <v>4473</v>
      </c>
      <c r="O1080" s="156">
        <v>0.12</v>
      </c>
      <c r="P1080" s="156">
        <v>1960</v>
      </c>
      <c r="Q1080" s="157" t="s">
        <v>4911</v>
      </c>
      <c r="R1080" s="156"/>
      <c r="S1080" s="156"/>
      <c r="T1080" s="156"/>
      <c r="U1080" s="180"/>
    </row>
    <row r="1081" spans="1:21" s="133" customFormat="1" x14ac:dyDescent="0.2">
      <c r="A1081" s="592"/>
      <c r="B1081" s="363"/>
      <c r="C1081" s="900"/>
      <c r="D1081" s="900"/>
      <c r="E1081" s="894"/>
      <c r="F1081" s="894"/>
      <c r="G1081" s="903"/>
      <c r="H1081" s="304"/>
      <c r="I1081" s="304"/>
      <c r="J1081" s="304"/>
      <c r="K1081" s="363"/>
      <c r="L1081" s="898"/>
      <c r="M1081" s="888"/>
      <c r="N1081" s="174" t="s">
        <v>5018</v>
      </c>
      <c r="O1081" s="156">
        <v>0.14000000000000001</v>
      </c>
      <c r="P1081" s="156">
        <v>1960</v>
      </c>
      <c r="Q1081" s="157" t="s">
        <v>354</v>
      </c>
      <c r="R1081" s="156"/>
      <c r="S1081" s="156"/>
      <c r="T1081" s="156"/>
      <c r="U1081" s="180"/>
    </row>
    <row r="1082" spans="1:21" s="133" customFormat="1" x14ac:dyDescent="0.2">
      <c r="A1082" s="592"/>
      <c r="B1082" s="363"/>
      <c r="C1082" s="900"/>
      <c r="D1082" s="900"/>
      <c r="E1082" s="894"/>
      <c r="F1082" s="894"/>
      <c r="G1082" s="903"/>
      <c r="H1082" s="304"/>
      <c r="I1082" s="304"/>
      <c r="J1082" s="304"/>
      <c r="K1082" s="363"/>
      <c r="L1082" s="898"/>
      <c r="M1082" s="156" t="s">
        <v>103</v>
      </c>
      <c r="N1082" s="174" t="s">
        <v>5019</v>
      </c>
      <c r="O1082" s="156"/>
      <c r="P1082" s="156"/>
      <c r="Q1082" s="157" t="s">
        <v>5020</v>
      </c>
      <c r="R1082" s="156"/>
      <c r="S1082" s="156"/>
      <c r="T1082" s="156"/>
      <c r="U1082" s="180"/>
    </row>
    <row r="1083" spans="1:21" s="133" customFormat="1" x14ac:dyDescent="0.2">
      <c r="A1083" s="592"/>
      <c r="B1083" s="363"/>
      <c r="C1083" s="900"/>
      <c r="D1083" s="900"/>
      <c r="E1083" s="894"/>
      <c r="F1083" s="894"/>
      <c r="G1083" s="903"/>
      <c r="H1083" s="304"/>
      <c r="I1083" s="304"/>
      <c r="J1083" s="304"/>
      <c r="K1083" s="363"/>
      <c r="L1083" s="898"/>
      <c r="M1083" s="887">
        <v>180000415</v>
      </c>
      <c r="N1083" s="174" t="s">
        <v>5021</v>
      </c>
      <c r="O1083" s="156">
        <v>0.15</v>
      </c>
      <c r="P1083" s="156">
        <v>68</v>
      </c>
      <c r="Q1083" s="157" t="s">
        <v>871</v>
      </c>
      <c r="R1083" s="156"/>
      <c r="S1083" s="156"/>
      <c r="T1083" s="156"/>
      <c r="U1083" s="180"/>
    </row>
    <row r="1084" spans="1:21" s="133" customFormat="1" x14ac:dyDescent="0.2">
      <c r="A1084" s="592"/>
      <c r="B1084" s="363"/>
      <c r="C1084" s="900"/>
      <c r="D1084" s="900"/>
      <c r="E1084" s="894"/>
      <c r="F1084" s="894"/>
      <c r="G1084" s="903"/>
      <c r="H1084" s="304"/>
      <c r="I1084" s="304"/>
      <c r="J1084" s="304"/>
      <c r="K1084" s="363"/>
      <c r="L1084" s="898"/>
      <c r="M1084" s="895"/>
      <c r="N1084" s="174" t="s">
        <v>5022</v>
      </c>
      <c r="O1084" s="156">
        <v>0.11</v>
      </c>
      <c r="P1084" s="894">
        <v>1963</v>
      </c>
      <c r="Q1084" s="157" t="s">
        <v>479</v>
      </c>
      <c r="R1084" s="156"/>
      <c r="S1084" s="156"/>
      <c r="T1084" s="156"/>
      <c r="U1084" s="180"/>
    </row>
    <row r="1085" spans="1:21" s="133" customFormat="1" x14ac:dyDescent="0.2">
      <c r="A1085" s="592"/>
      <c r="B1085" s="363"/>
      <c r="C1085" s="900"/>
      <c r="D1085" s="900"/>
      <c r="E1085" s="894"/>
      <c r="F1085" s="894"/>
      <c r="G1085" s="903"/>
      <c r="H1085" s="304"/>
      <c r="I1085" s="304"/>
      <c r="J1085" s="304"/>
      <c r="K1085" s="363"/>
      <c r="L1085" s="898"/>
      <c r="M1085" s="895"/>
      <c r="N1085" s="174" t="s">
        <v>5023</v>
      </c>
      <c r="O1085" s="156">
        <v>7.0000000000000007E-2</v>
      </c>
      <c r="P1085" s="894"/>
      <c r="Q1085" s="157" t="s">
        <v>3927</v>
      </c>
      <c r="R1085" s="156"/>
      <c r="S1085" s="156"/>
      <c r="T1085" s="156"/>
      <c r="U1085" s="180"/>
    </row>
    <row r="1086" spans="1:21" s="133" customFormat="1" ht="38.25" x14ac:dyDescent="0.2">
      <c r="A1086" s="592"/>
      <c r="B1086" s="363"/>
      <c r="C1086" s="900"/>
      <c r="D1086" s="900"/>
      <c r="E1086" s="894"/>
      <c r="F1086" s="894"/>
      <c r="G1086" s="903"/>
      <c r="H1086" s="304"/>
      <c r="I1086" s="304"/>
      <c r="J1086" s="304"/>
      <c r="K1086" s="363"/>
      <c r="L1086" s="898"/>
      <c r="M1086" s="895"/>
      <c r="N1086" s="174" t="s">
        <v>5024</v>
      </c>
      <c r="O1086" s="156">
        <v>0.12</v>
      </c>
      <c r="P1086" s="894"/>
      <c r="Q1086" s="157" t="s">
        <v>5025</v>
      </c>
      <c r="R1086" s="156"/>
      <c r="S1086" s="156"/>
      <c r="T1086" s="156"/>
      <c r="U1086" s="215" t="s">
        <v>5026</v>
      </c>
    </row>
    <row r="1087" spans="1:21" s="133" customFormat="1" x14ac:dyDescent="0.2">
      <c r="A1087" s="592"/>
      <c r="B1087" s="363"/>
      <c r="C1087" s="900"/>
      <c r="D1087" s="900"/>
      <c r="E1087" s="894"/>
      <c r="F1087" s="894"/>
      <c r="G1087" s="903"/>
      <c r="H1087" s="304"/>
      <c r="I1087" s="304"/>
      <c r="J1087" s="304"/>
      <c r="K1087" s="363"/>
      <c r="L1087" s="898"/>
      <c r="M1087" s="888"/>
      <c r="N1087" s="174" t="s">
        <v>5027</v>
      </c>
      <c r="O1087" s="156">
        <v>0.15</v>
      </c>
      <c r="P1087" s="156">
        <v>1960</v>
      </c>
      <c r="Q1087" s="157" t="s">
        <v>3927</v>
      </c>
      <c r="R1087" s="156"/>
      <c r="S1087" s="156"/>
      <c r="T1087" s="156"/>
      <c r="U1087" s="180"/>
    </row>
    <row r="1088" spans="1:21" s="133" customFormat="1" ht="25.5" x14ac:dyDescent="0.2">
      <c r="A1088" s="592"/>
      <c r="B1088" s="363"/>
      <c r="C1088" s="900"/>
      <c r="D1088" s="900"/>
      <c r="E1088" s="894"/>
      <c r="F1088" s="894"/>
      <c r="G1088" s="903"/>
      <c r="H1088" s="304"/>
      <c r="I1088" s="304"/>
      <c r="J1088" s="304"/>
      <c r="K1088" s="363"/>
      <c r="L1088" s="898"/>
      <c r="M1088" s="338"/>
      <c r="N1088" s="174" t="s">
        <v>5028</v>
      </c>
      <c r="O1088" s="156">
        <v>0.56999999999999995</v>
      </c>
      <c r="P1088" s="156">
        <v>2016</v>
      </c>
      <c r="Q1088" s="157" t="s">
        <v>5029</v>
      </c>
      <c r="R1088" s="156"/>
      <c r="S1088" s="156"/>
      <c r="T1088" s="156"/>
      <c r="U1088" s="215" t="s">
        <v>5030</v>
      </c>
    </row>
    <row r="1089" spans="1:21" s="133" customFormat="1" ht="25.5" x14ac:dyDescent="0.2">
      <c r="A1089" s="592"/>
      <c r="B1089" s="363"/>
      <c r="C1089" s="900"/>
      <c r="D1089" s="900"/>
      <c r="E1089" s="894"/>
      <c r="F1089" s="894"/>
      <c r="G1089" s="903"/>
      <c r="H1089" s="304"/>
      <c r="I1089" s="304"/>
      <c r="J1089" s="304"/>
      <c r="K1089" s="363"/>
      <c r="L1089" s="898"/>
      <c r="M1089" s="156" t="s">
        <v>103</v>
      </c>
      <c r="N1089" s="174" t="s">
        <v>5031</v>
      </c>
      <c r="O1089" s="156"/>
      <c r="P1089" s="156"/>
      <c r="Q1089" s="157" t="s">
        <v>5032</v>
      </c>
      <c r="R1089" s="156"/>
      <c r="S1089" s="156"/>
      <c r="T1089" s="156"/>
      <c r="U1089" s="180"/>
    </row>
    <row r="1090" spans="1:21" s="133" customFormat="1" ht="25.5" x14ac:dyDescent="0.2">
      <c r="A1090" s="592"/>
      <c r="B1090" s="363"/>
      <c r="C1090" s="900"/>
      <c r="D1090" s="900"/>
      <c r="E1090" s="894"/>
      <c r="F1090" s="894"/>
      <c r="G1090" s="903"/>
      <c r="H1090" s="304"/>
      <c r="I1090" s="304"/>
      <c r="J1090" s="304"/>
      <c r="K1090" s="363"/>
      <c r="L1090" s="898"/>
      <c r="M1090" s="887">
        <v>180000415</v>
      </c>
      <c r="N1090" s="174" t="s">
        <v>5033</v>
      </c>
      <c r="O1090" s="156">
        <v>0.11</v>
      </c>
      <c r="P1090" s="156">
        <v>1968</v>
      </c>
      <c r="Q1090" s="157" t="s">
        <v>247</v>
      </c>
      <c r="R1090" s="156"/>
      <c r="S1090" s="156"/>
      <c r="T1090" s="156"/>
      <c r="U1090" s="215"/>
    </row>
    <row r="1091" spans="1:21" s="133" customFormat="1" ht="25.5" x14ac:dyDescent="0.2">
      <c r="A1091" s="592"/>
      <c r="B1091" s="363"/>
      <c r="C1091" s="900"/>
      <c r="D1091" s="900"/>
      <c r="E1091" s="894"/>
      <c r="F1091" s="894"/>
      <c r="G1091" s="903"/>
      <c r="H1091" s="304"/>
      <c r="I1091" s="304"/>
      <c r="J1091" s="304"/>
      <c r="K1091" s="363"/>
      <c r="L1091" s="898"/>
      <c r="M1091" s="895"/>
      <c r="N1091" s="174" t="s">
        <v>5034</v>
      </c>
      <c r="O1091" s="156">
        <v>0.12</v>
      </c>
      <c r="P1091" s="156">
        <v>1968</v>
      </c>
      <c r="Q1091" s="157" t="s">
        <v>247</v>
      </c>
      <c r="R1091" s="156"/>
      <c r="S1091" s="156"/>
      <c r="T1091" s="156"/>
      <c r="U1091" s="180"/>
    </row>
    <row r="1092" spans="1:21" s="133" customFormat="1" ht="25.5" x14ac:dyDescent="0.2">
      <c r="A1092" s="592"/>
      <c r="B1092" s="363"/>
      <c r="C1092" s="900"/>
      <c r="D1092" s="900"/>
      <c r="E1092" s="894"/>
      <c r="F1092" s="894"/>
      <c r="G1092" s="903"/>
      <c r="H1092" s="304"/>
      <c r="I1092" s="304"/>
      <c r="J1092" s="304"/>
      <c r="K1092" s="363"/>
      <c r="L1092" s="898"/>
      <c r="M1092" s="895"/>
      <c r="N1092" s="174" t="s">
        <v>5035</v>
      </c>
      <c r="O1092" s="156">
        <v>4.4999999999999998E-2</v>
      </c>
      <c r="P1092" s="156">
        <v>1968</v>
      </c>
      <c r="Q1092" s="157" t="s">
        <v>481</v>
      </c>
      <c r="R1092" s="156"/>
      <c r="S1092" s="156"/>
      <c r="T1092" s="156"/>
      <c r="U1092" s="180"/>
    </row>
    <row r="1093" spans="1:21" s="133" customFormat="1" ht="25.5" x14ac:dyDescent="0.2">
      <c r="A1093" s="592"/>
      <c r="B1093" s="363"/>
      <c r="C1093" s="900"/>
      <c r="D1093" s="900"/>
      <c r="E1093" s="894"/>
      <c r="F1093" s="894"/>
      <c r="G1093" s="903"/>
      <c r="H1093" s="304"/>
      <c r="I1093" s="304"/>
      <c r="J1093" s="304"/>
      <c r="K1093" s="363"/>
      <c r="L1093" s="898"/>
      <c r="M1093" s="895"/>
      <c r="N1093" s="174" t="s">
        <v>5036</v>
      </c>
      <c r="O1093" s="156">
        <v>0.1</v>
      </c>
      <c r="P1093" s="156">
        <v>1968</v>
      </c>
      <c r="Q1093" s="157" t="s">
        <v>481</v>
      </c>
      <c r="R1093" s="156"/>
      <c r="S1093" s="156"/>
      <c r="T1093" s="156"/>
      <c r="U1093" s="180"/>
    </row>
    <row r="1094" spans="1:21" s="133" customFormat="1" ht="25.5" x14ac:dyDescent="0.2">
      <c r="A1094" s="592"/>
      <c r="B1094" s="363"/>
      <c r="C1094" s="900"/>
      <c r="D1094" s="900"/>
      <c r="E1094" s="894"/>
      <c r="F1094" s="894"/>
      <c r="G1094" s="903"/>
      <c r="H1094" s="304"/>
      <c r="I1094" s="304"/>
      <c r="J1094" s="304"/>
      <c r="K1094" s="363"/>
      <c r="L1094" s="898"/>
      <c r="M1094" s="895"/>
      <c r="N1094" s="174" t="s">
        <v>5037</v>
      </c>
      <c r="O1094" s="156">
        <v>0.16</v>
      </c>
      <c r="P1094" s="156">
        <v>1968</v>
      </c>
      <c r="Q1094" s="157" t="s">
        <v>481</v>
      </c>
      <c r="R1094" s="156"/>
      <c r="S1094" s="156"/>
      <c r="T1094" s="156"/>
      <c r="U1094" s="180"/>
    </row>
    <row r="1095" spans="1:21" s="133" customFormat="1" ht="25.5" x14ac:dyDescent="0.2">
      <c r="A1095" s="592"/>
      <c r="B1095" s="363"/>
      <c r="C1095" s="900"/>
      <c r="D1095" s="900"/>
      <c r="E1095" s="894"/>
      <c r="F1095" s="894"/>
      <c r="G1095" s="903"/>
      <c r="H1095" s="304"/>
      <c r="I1095" s="304"/>
      <c r="J1095" s="304"/>
      <c r="K1095" s="363"/>
      <c r="L1095" s="898"/>
      <c r="M1095" s="895"/>
      <c r="N1095" s="174" t="s">
        <v>5038</v>
      </c>
      <c r="O1095" s="156">
        <v>2.5000000000000001E-2</v>
      </c>
      <c r="P1095" s="156">
        <v>1968</v>
      </c>
      <c r="Q1095" s="157" t="s">
        <v>247</v>
      </c>
      <c r="R1095" s="156"/>
      <c r="S1095" s="156"/>
      <c r="T1095" s="156"/>
      <c r="U1095" s="180"/>
    </row>
    <row r="1096" spans="1:21" s="133" customFormat="1" ht="25.5" x14ac:dyDescent="0.2">
      <c r="A1096" s="592"/>
      <c r="B1096" s="363"/>
      <c r="C1096" s="900"/>
      <c r="D1096" s="900"/>
      <c r="E1096" s="894"/>
      <c r="F1096" s="894"/>
      <c r="G1096" s="903"/>
      <c r="H1096" s="304"/>
      <c r="I1096" s="304"/>
      <c r="J1096" s="304"/>
      <c r="K1096" s="363"/>
      <c r="L1096" s="898"/>
      <c r="M1096" s="888"/>
      <c r="N1096" s="174" t="s">
        <v>5039</v>
      </c>
      <c r="O1096" s="156">
        <v>0.06</v>
      </c>
      <c r="P1096" s="156">
        <v>1960</v>
      </c>
      <c r="Q1096" s="157" t="s">
        <v>221</v>
      </c>
      <c r="R1096" s="156"/>
      <c r="S1096" s="156"/>
      <c r="T1096" s="156"/>
      <c r="U1096" s="180"/>
    </row>
    <row r="1097" spans="1:21" s="133" customFormat="1" ht="21" customHeight="1" x14ac:dyDescent="0.2">
      <c r="A1097" s="489">
        <v>110</v>
      </c>
      <c r="B1097" s="156">
        <v>180000358</v>
      </c>
      <c r="C1097" s="896" t="s">
        <v>5040</v>
      </c>
      <c r="D1097" s="896"/>
      <c r="E1097" s="156">
        <v>0.7</v>
      </c>
      <c r="F1097" s="156">
        <v>1958</v>
      </c>
      <c r="G1097" s="157" t="s">
        <v>3467</v>
      </c>
      <c r="H1097" s="155"/>
      <c r="I1097" s="155"/>
      <c r="J1097" s="155"/>
      <c r="K1097" s="245" t="s">
        <v>5041</v>
      </c>
      <c r="L1097" s="894">
        <v>400</v>
      </c>
      <c r="M1097" s="887">
        <v>180000409</v>
      </c>
      <c r="N1097" s="174" t="s">
        <v>5042</v>
      </c>
      <c r="O1097" s="156">
        <v>7.0000000000000007E-2</v>
      </c>
      <c r="P1097" s="156">
        <v>1960</v>
      </c>
      <c r="Q1097" s="157" t="s">
        <v>4914</v>
      </c>
      <c r="R1097" s="156"/>
      <c r="S1097" s="156"/>
      <c r="T1097" s="156"/>
      <c r="U1097" s="180"/>
    </row>
    <row r="1098" spans="1:21" s="133" customFormat="1" ht="25.5" x14ac:dyDescent="0.2">
      <c r="A1098" s="411"/>
      <c r="B1098" s="316"/>
      <c r="C1098" s="624"/>
      <c r="D1098" s="625"/>
      <c r="E1098" s="249"/>
      <c r="F1098" s="249"/>
      <c r="G1098" s="626"/>
      <c r="H1098" s="173"/>
      <c r="I1098" s="173"/>
      <c r="J1098" s="173"/>
      <c r="K1098" s="316" t="s">
        <v>5043</v>
      </c>
      <c r="L1098" s="894"/>
      <c r="M1098" s="888"/>
      <c r="N1098" s="174" t="s">
        <v>5044</v>
      </c>
      <c r="O1098" s="156">
        <v>7.0000000000000007E-2</v>
      </c>
      <c r="P1098" s="156">
        <v>1960</v>
      </c>
      <c r="Q1098" s="157" t="s">
        <v>4034</v>
      </c>
      <c r="R1098" s="156"/>
      <c r="S1098" s="156"/>
      <c r="T1098" s="156"/>
      <c r="U1098" s="180"/>
    </row>
    <row r="1099" spans="1:21" s="133" customFormat="1" ht="34.15" customHeight="1" x14ac:dyDescent="0.2">
      <c r="A1099" s="411"/>
      <c r="B1099" s="316"/>
      <c r="C1099" s="624"/>
      <c r="D1099" s="625"/>
      <c r="E1099" s="249"/>
      <c r="F1099" s="249"/>
      <c r="G1099" s="626"/>
      <c r="H1099" s="173"/>
      <c r="I1099" s="173"/>
      <c r="J1099" s="173"/>
      <c r="K1099" s="316"/>
      <c r="L1099" s="894"/>
      <c r="M1099" s="568" t="s">
        <v>5045</v>
      </c>
      <c r="N1099" s="226" t="s">
        <v>5046</v>
      </c>
      <c r="O1099" s="156"/>
      <c r="P1099" s="156"/>
      <c r="Q1099" s="157"/>
      <c r="R1099" s="156"/>
      <c r="S1099" s="156"/>
      <c r="T1099" s="156"/>
      <c r="U1099" s="303"/>
    </row>
    <row r="1100" spans="1:21" s="133" customFormat="1" ht="43.9" customHeight="1" x14ac:dyDescent="0.2">
      <c r="A1100" s="411"/>
      <c r="B1100" s="316"/>
      <c r="C1100" s="624"/>
      <c r="D1100" s="625"/>
      <c r="E1100" s="249"/>
      <c r="F1100" s="249"/>
      <c r="G1100" s="626"/>
      <c r="H1100" s="173"/>
      <c r="I1100" s="173"/>
      <c r="J1100" s="173"/>
      <c r="K1100" s="316"/>
      <c r="L1100" s="894"/>
      <c r="M1100" s="565"/>
      <c r="N1100" s="174" t="s">
        <v>5047</v>
      </c>
      <c r="O1100" s="156">
        <v>0.34</v>
      </c>
      <c r="P1100" s="156">
        <v>2007</v>
      </c>
      <c r="Q1100" s="157" t="s">
        <v>3155</v>
      </c>
      <c r="R1100" s="156">
        <v>11</v>
      </c>
      <c r="S1100" s="156"/>
      <c r="T1100" s="156">
        <v>11</v>
      </c>
      <c r="U1100" s="303"/>
    </row>
    <row r="1101" spans="1:21" s="133" customFormat="1" ht="33" customHeight="1" x14ac:dyDescent="0.2">
      <c r="A1101" s="411"/>
      <c r="B1101" s="316"/>
      <c r="C1101" s="624"/>
      <c r="D1101" s="625"/>
      <c r="E1101" s="249"/>
      <c r="F1101" s="249"/>
      <c r="G1101" s="626"/>
      <c r="H1101" s="173"/>
      <c r="I1101" s="173"/>
      <c r="J1101" s="173"/>
      <c r="K1101" s="316"/>
      <c r="L1101" s="894"/>
      <c r="M1101" s="368" t="s">
        <v>5048</v>
      </c>
      <c r="N1101" s="174" t="s">
        <v>5049</v>
      </c>
      <c r="O1101" s="156">
        <v>0.39</v>
      </c>
      <c r="P1101" s="156">
        <v>2007</v>
      </c>
      <c r="Q1101" s="157" t="s">
        <v>3155</v>
      </c>
      <c r="R1101" s="156">
        <v>12</v>
      </c>
      <c r="S1101" s="156"/>
      <c r="T1101" s="156">
        <f>SUM(R1101:S1101)</f>
        <v>12</v>
      </c>
      <c r="U1101" s="303"/>
    </row>
    <row r="1102" spans="1:21" s="133" customFormat="1" x14ac:dyDescent="0.2">
      <c r="A1102" s="411"/>
      <c r="B1102" s="316"/>
      <c r="C1102" s="624"/>
      <c r="D1102" s="625"/>
      <c r="E1102" s="249"/>
      <c r="F1102" s="249"/>
      <c r="G1102" s="626"/>
      <c r="H1102" s="173"/>
      <c r="I1102" s="173"/>
      <c r="J1102" s="173"/>
      <c r="K1102" s="316"/>
      <c r="L1102" s="894"/>
      <c r="M1102" s="368" t="s">
        <v>5048</v>
      </c>
      <c r="N1102" s="174" t="s">
        <v>5050</v>
      </c>
      <c r="O1102" s="156">
        <v>0.28999999999999998</v>
      </c>
      <c r="P1102" s="156">
        <v>2007</v>
      </c>
      <c r="Q1102" s="157" t="s">
        <v>3155</v>
      </c>
      <c r="R1102" s="156">
        <v>4</v>
      </c>
      <c r="S1102" s="156"/>
      <c r="T1102" s="156">
        <f>SUM(R1102:S1102)</f>
        <v>4</v>
      </c>
      <c r="U1102" s="303"/>
    </row>
    <row r="1103" spans="1:21" s="133" customFormat="1" x14ac:dyDescent="0.2">
      <c r="A1103" s="411"/>
      <c r="B1103" s="316"/>
      <c r="C1103" s="624"/>
      <c r="D1103" s="625"/>
      <c r="E1103" s="249"/>
      <c r="F1103" s="249"/>
      <c r="G1103" s="626"/>
      <c r="H1103" s="173"/>
      <c r="I1103" s="173"/>
      <c r="J1103" s="173"/>
      <c r="K1103" s="316"/>
      <c r="L1103" s="894"/>
      <c r="M1103" s="156" t="s">
        <v>103</v>
      </c>
      <c r="N1103" s="174" t="s">
        <v>5051</v>
      </c>
      <c r="O1103" s="156"/>
      <c r="P1103" s="156">
        <v>1984</v>
      </c>
      <c r="Q1103" s="157" t="s">
        <v>5052</v>
      </c>
      <c r="R1103" s="156"/>
      <c r="S1103" s="156"/>
      <c r="T1103" s="156"/>
      <c r="U1103" s="180"/>
    </row>
    <row r="1104" spans="1:21" s="133" customFormat="1" x14ac:dyDescent="0.2">
      <c r="A1104" s="411"/>
      <c r="B1104" s="316"/>
      <c r="C1104" s="624"/>
      <c r="D1104" s="625"/>
      <c r="E1104" s="249"/>
      <c r="F1104" s="249"/>
      <c r="G1104" s="626"/>
      <c r="H1104" s="173"/>
      <c r="I1104" s="173"/>
      <c r="J1104" s="173"/>
      <c r="K1104" s="316"/>
      <c r="L1104" s="894"/>
      <c r="M1104" s="156" t="s">
        <v>103</v>
      </c>
      <c r="N1104" s="174" t="s">
        <v>5053</v>
      </c>
      <c r="O1104" s="156"/>
      <c r="P1104" s="156"/>
      <c r="Q1104" s="157" t="s">
        <v>5054</v>
      </c>
      <c r="R1104" s="156"/>
      <c r="S1104" s="156"/>
      <c r="T1104" s="156"/>
      <c r="U1104" s="180"/>
    </row>
    <row r="1105" spans="1:21" s="133" customFormat="1" ht="25.5" x14ac:dyDescent="0.2">
      <c r="A1105" s="411"/>
      <c r="B1105" s="316"/>
      <c r="C1105" s="624"/>
      <c r="D1105" s="625"/>
      <c r="E1105" s="249"/>
      <c r="F1105" s="249"/>
      <c r="G1105" s="626"/>
      <c r="H1105" s="173"/>
      <c r="I1105" s="173"/>
      <c r="J1105" s="173"/>
      <c r="K1105" s="316"/>
      <c r="L1105" s="894"/>
      <c r="M1105" s="156" t="s">
        <v>103</v>
      </c>
      <c r="N1105" s="174" t="s">
        <v>5055</v>
      </c>
      <c r="O1105" s="156"/>
      <c r="P1105" s="156">
        <v>1984</v>
      </c>
      <c r="Q1105" s="157" t="s">
        <v>5056</v>
      </c>
      <c r="R1105" s="156"/>
      <c r="S1105" s="156"/>
      <c r="T1105" s="156"/>
      <c r="U1105" s="180"/>
    </row>
    <row r="1106" spans="1:21" s="133" customFormat="1" ht="25.5" x14ac:dyDescent="0.2">
      <c r="A1106" s="411"/>
      <c r="B1106" s="316"/>
      <c r="C1106" s="624"/>
      <c r="D1106" s="625"/>
      <c r="E1106" s="249"/>
      <c r="F1106" s="249"/>
      <c r="G1106" s="626"/>
      <c r="H1106" s="173"/>
      <c r="I1106" s="173"/>
      <c r="J1106" s="173"/>
      <c r="K1106" s="316"/>
      <c r="L1106" s="894"/>
      <c r="M1106" s="156" t="s">
        <v>103</v>
      </c>
      <c r="N1106" s="174" t="s">
        <v>5057</v>
      </c>
      <c r="O1106" s="156"/>
      <c r="P1106" s="156">
        <v>1984</v>
      </c>
      <c r="Q1106" s="157" t="s">
        <v>5058</v>
      </c>
      <c r="R1106" s="156"/>
      <c r="S1106" s="156"/>
      <c r="T1106" s="156"/>
      <c r="U1106" s="180"/>
    </row>
    <row r="1107" spans="1:21" s="133" customFormat="1" x14ac:dyDescent="0.2">
      <c r="A1107" s="411"/>
      <c r="B1107" s="316"/>
      <c r="C1107" s="624"/>
      <c r="D1107" s="625"/>
      <c r="E1107" s="249"/>
      <c r="F1107" s="249"/>
      <c r="G1107" s="626"/>
      <c r="H1107" s="173"/>
      <c r="I1107" s="173"/>
      <c r="J1107" s="173"/>
      <c r="K1107" s="316"/>
      <c r="L1107" s="894"/>
      <c r="M1107" s="156" t="s">
        <v>103</v>
      </c>
      <c r="N1107" s="174" t="s">
        <v>5059</v>
      </c>
      <c r="O1107" s="156"/>
      <c r="P1107" s="156">
        <v>1984</v>
      </c>
      <c r="Q1107" s="157" t="s">
        <v>5060</v>
      </c>
      <c r="R1107" s="156"/>
      <c r="S1107" s="156"/>
      <c r="T1107" s="156"/>
      <c r="U1107" s="180"/>
    </row>
    <row r="1108" spans="1:21" s="133" customFormat="1" x14ac:dyDescent="0.2">
      <c r="A1108" s="530"/>
      <c r="B1108" s="314"/>
      <c r="C1108" s="627"/>
      <c r="D1108" s="628"/>
      <c r="E1108" s="300"/>
      <c r="F1108" s="300"/>
      <c r="G1108" s="629"/>
      <c r="H1108" s="164"/>
      <c r="I1108" s="164"/>
      <c r="J1108" s="164"/>
      <c r="K1108" s="314"/>
      <c r="L1108" s="894"/>
      <c r="M1108" s="156"/>
      <c r="N1108" s="174"/>
      <c r="O1108" s="156"/>
      <c r="P1108" s="156"/>
      <c r="Q1108" s="157"/>
      <c r="R1108" s="156"/>
      <c r="S1108" s="156"/>
      <c r="T1108" s="156"/>
      <c r="U1108" s="180"/>
    </row>
    <row r="1109" spans="1:21" s="133" customFormat="1" ht="13.35" customHeight="1" x14ac:dyDescent="0.2">
      <c r="A1109" s="489"/>
      <c r="B1109" s="156">
        <v>180000358</v>
      </c>
      <c r="C1109" s="896" t="s">
        <v>5061</v>
      </c>
      <c r="D1109" s="896"/>
      <c r="E1109" s="156">
        <v>0.4</v>
      </c>
      <c r="F1109" s="156">
        <v>1994</v>
      </c>
      <c r="G1109" s="196" t="s">
        <v>3852</v>
      </c>
      <c r="H1109" s="159"/>
      <c r="I1109" s="159"/>
      <c r="J1109" s="155"/>
      <c r="K1109" s="608"/>
      <c r="L1109" s="391"/>
      <c r="M1109" s="156"/>
      <c r="N1109" s="174"/>
      <c r="O1109" s="156"/>
      <c r="P1109" s="156"/>
      <c r="Q1109" s="157"/>
      <c r="R1109" s="156"/>
      <c r="S1109" s="156"/>
      <c r="T1109" s="156"/>
      <c r="U1109" s="180"/>
    </row>
    <row r="1110" spans="1:21" s="133" customFormat="1" ht="13.5" thickBot="1" x14ac:dyDescent="0.25">
      <c r="A1110" s="630"/>
      <c r="B1110" s="188">
        <v>180000358</v>
      </c>
      <c r="C1110" s="884" t="s">
        <v>5062</v>
      </c>
      <c r="D1110" s="885"/>
      <c r="E1110" s="631">
        <v>0.8</v>
      </c>
      <c r="F1110" s="631">
        <v>1968</v>
      </c>
      <c r="G1110" s="632" t="s">
        <v>5063</v>
      </c>
      <c r="H1110" s="633"/>
      <c r="I1110" s="633"/>
      <c r="J1110" s="202"/>
      <c r="K1110" s="634"/>
      <c r="L1110" s="635"/>
      <c r="M1110" s="537"/>
      <c r="N1110" s="539"/>
      <c r="O1110" s="537"/>
      <c r="P1110" s="537"/>
      <c r="Q1110" s="538"/>
      <c r="R1110" s="537"/>
      <c r="S1110" s="537"/>
      <c r="T1110" s="537"/>
      <c r="U1110" s="540"/>
    </row>
    <row r="1111" spans="1:21" s="187" customFormat="1" ht="34.15" customHeight="1" x14ac:dyDescent="0.3">
      <c r="A1111" s="636"/>
      <c r="B1111" s="886" t="s">
        <v>5064</v>
      </c>
      <c r="C1111" s="886"/>
      <c r="D1111" s="886"/>
      <c r="E1111" s="886"/>
      <c r="F1111" s="886"/>
      <c r="G1111" s="886"/>
      <c r="H1111" s="886"/>
      <c r="I1111" s="886"/>
      <c r="J1111" s="886"/>
      <c r="L1111" s="283"/>
      <c r="M1111" s="283"/>
      <c r="N1111" s="355"/>
      <c r="O1111" s="283"/>
      <c r="P1111" s="283"/>
      <c r="R1111" s="283"/>
      <c r="S1111" s="283"/>
      <c r="T1111" s="283"/>
      <c r="U1111" s="409"/>
    </row>
    <row r="1112" spans="1:21" s="133" customFormat="1" ht="59.45" customHeight="1" x14ac:dyDescent="0.2">
      <c r="A1112" s="181"/>
      <c r="B1112" s="887">
        <v>180000531</v>
      </c>
      <c r="C1112" s="889" t="s">
        <v>5065</v>
      </c>
      <c r="D1112" s="890"/>
      <c r="E1112" s="267">
        <v>1.79</v>
      </c>
      <c r="F1112" s="156">
        <v>2013</v>
      </c>
      <c r="G1112" s="156" t="s">
        <v>3812</v>
      </c>
      <c r="H1112" s="156">
        <v>38</v>
      </c>
      <c r="I1112" s="156"/>
      <c r="J1112" s="156"/>
      <c r="K1112" s="363"/>
      <c r="L1112" s="173"/>
      <c r="M1112" s="637"/>
      <c r="N1112" s="160"/>
      <c r="O1112" s="155"/>
      <c r="P1112" s="155"/>
      <c r="Q1112" s="160"/>
      <c r="R1112" s="155"/>
      <c r="S1112" s="155"/>
      <c r="T1112" s="155"/>
      <c r="U1112" s="215" t="s">
        <v>5066</v>
      </c>
    </row>
    <row r="1113" spans="1:21" s="133" customFormat="1" ht="43.9" customHeight="1" x14ac:dyDescent="0.2">
      <c r="A1113" s="263">
        <v>111</v>
      </c>
      <c r="B1113" s="888"/>
      <c r="C1113" s="889" t="s">
        <v>5067</v>
      </c>
      <c r="D1113" s="890"/>
      <c r="E1113" s="267">
        <v>0.184</v>
      </c>
      <c r="F1113" s="156">
        <v>2013</v>
      </c>
      <c r="G1113" s="156" t="s">
        <v>4738</v>
      </c>
      <c r="H1113" s="156"/>
      <c r="I1113" s="156"/>
      <c r="J1113" s="156"/>
      <c r="K1113" s="158" t="s">
        <v>5068</v>
      </c>
      <c r="L1113" s="155">
        <v>630</v>
      </c>
      <c r="M1113" s="891" t="s">
        <v>5069</v>
      </c>
      <c r="N1113" s="174" t="s">
        <v>5070</v>
      </c>
      <c r="O1113" s="156"/>
      <c r="P1113" s="156"/>
      <c r="Q1113" s="157"/>
      <c r="R1113" s="156"/>
      <c r="S1113" s="156"/>
      <c r="T1113" s="156"/>
      <c r="U1113" s="303"/>
    </row>
    <row r="1114" spans="1:21" s="133" customFormat="1" ht="43.9" customHeight="1" x14ac:dyDescent="0.2">
      <c r="A1114" s="181"/>
      <c r="B1114" s="173"/>
      <c r="C1114" s="247"/>
      <c r="D1114" s="638"/>
      <c r="E1114" s="288"/>
      <c r="F1114" s="173"/>
      <c r="G1114" s="173"/>
      <c r="H1114" s="173"/>
      <c r="I1114" s="173"/>
      <c r="J1114" s="173"/>
      <c r="K1114" s="363" t="s">
        <v>5071</v>
      </c>
      <c r="L1114" s="173"/>
      <c r="M1114" s="892"/>
      <c r="N1114" s="174" t="s">
        <v>5072</v>
      </c>
      <c r="O1114" s="156">
        <v>0.48399999999999999</v>
      </c>
      <c r="P1114" s="156">
        <v>2007</v>
      </c>
      <c r="Q1114" s="174" t="s">
        <v>5073</v>
      </c>
      <c r="R1114" s="156">
        <v>15</v>
      </c>
      <c r="S1114" s="156"/>
      <c r="T1114" s="156">
        <v>15</v>
      </c>
      <c r="U1114" s="303"/>
    </row>
    <row r="1115" spans="1:21" s="133" customFormat="1" ht="69" customHeight="1" thickBot="1" x14ac:dyDescent="0.25">
      <c r="A1115" s="181"/>
      <c r="B1115" s="179"/>
      <c r="C1115" s="247"/>
      <c r="D1115" s="638"/>
      <c r="E1115" s="288"/>
      <c r="F1115" s="173"/>
      <c r="G1115" s="173"/>
      <c r="H1115" s="173"/>
      <c r="I1115" s="173"/>
      <c r="J1115" s="173"/>
      <c r="K1115" s="363"/>
      <c r="L1115" s="173"/>
      <c r="M1115" s="893"/>
      <c r="N1115" s="189" t="s">
        <v>5074</v>
      </c>
      <c r="O1115" s="188">
        <v>0.52</v>
      </c>
      <c r="P1115" s="188">
        <v>2007</v>
      </c>
      <c r="Q1115" s="189" t="s">
        <v>5075</v>
      </c>
      <c r="R1115" s="188">
        <v>19</v>
      </c>
      <c r="S1115" s="188"/>
      <c r="T1115" s="188">
        <v>19</v>
      </c>
      <c r="U1115" s="639"/>
    </row>
    <row r="1116" spans="1:21" s="133" customFormat="1" ht="50.25" customHeight="1" thickBot="1" x14ac:dyDescent="0.25">
      <c r="A1116" s="201"/>
      <c r="B1116" s="633"/>
      <c r="C1116" s="203"/>
      <c r="D1116" s="204"/>
      <c r="E1116" s="640"/>
      <c r="F1116" s="202"/>
      <c r="G1116" s="202"/>
      <c r="H1116" s="202"/>
      <c r="I1116" s="202"/>
      <c r="J1116" s="202"/>
      <c r="K1116" s="206"/>
      <c r="L1116" s="202"/>
      <c r="M1116" s="641"/>
      <c r="N1116" s="189" t="s">
        <v>5076</v>
      </c>
      <c r="O1116" s="188">
        <v>8.8999999999999996E-2</v>
      </c>
      <c r="P1116" s="188">
        <v>2016</v>
      </c>
      <c r="Q1116" s="189" t="s">
        <v>5077</v>
      </c>
      <c r="R1116" s="188">
        <v>3</v>
      </c>
      <c r="S1116" s="188"/>
      <c r="T1116" s="188">
        <v>3</v>
      </c>
      <c r="U1116" s="191" t="s">
        <v>2973</v>
      </c>
    </row>
    <row r="1117" spans="1:21" s="133" customFormat="1" x14ac:dyDescent="0.2">
      <c r="A1117" s="404"/>
      <c r="B1117" s="283"/>
      <c r="C1117" s="187"/>
      <c r="D1117" s="187"/>
      <c r="E1117" s="283"/>
      <c r="F1117" s="283"/>
      <c r="G1117" s="283"/>
      <c r="H1117" s="283"/>
      <c r="I1117" s="283"/>
      <c r="J1117" s="283"/>
      <c r="K1117" s="187"/>
      <c r="L1117" s="283"/>
      <c r="M1117" s="642"/>
      <c r="N1117" s="355"/>
      <c r="O1117" s="283"/>
      <c r="P1117" s="283"/>
      <c r="Q1117" s="355"/>
      <c r="R1117" s="283"/>
      <c r="S1117" s="283"/>
      <c r="T1117" s="283"/>
      <c r="U1117" s="405"/>
    </row>
    <row r="1118" spans="1:21" s="133" customFormat="1" x14ac:dyDescent="0.2">
      <c r="A1118" s="404"/>
      <c r="B1118" s="133" t="s">
        <v>5078</v>
      </c>
      <c r="E1118" s="187"/>
      <c r="F1118" s="187"/>
      <c r="G1118" s="187"/>
      <c r="H1118" s="187"/>
      <c r="I1118" s="187"/>
      <c r="J1118" s="187"/>
      <c r="K1118" s="187"/>
      <c r="L1118" s="187"/>
      <c r="M1118" s="283"/>
      <c r="N1118" s="187"/>
      <c r="O1118" s="283"/>
      <c r="P1118" s="283"/>
      <c r="Q1118" s="187"/>
      <c r="R1118" s="643"/>
      <c r="S1118" s="643"/>
      <c r="T1118" s="643"/>
      <c r="U1118" s="187"/>
    </row>
    <row r="1119" spans="1:21" s="133" customFormat="1" x14ac:dyDescent="0.2">
      <c r="A1119" s="129"/>
      <c r="B1119" s="133" t="s">
        <v>5079</v>
      </c>
    </row>
  </sheetData>
  <mergeCells count="386">
    <mergeCell ref="A8:A10"/>
    <mergeCell ref="B8:B10"/>
    <mergeCell ref="C8:D10"/>
    <mergeCell ref="E8:E10"/>
    <mergeCell ref="F8:F10"/>
    <mergeCell ref="G8:G10"/>
    <mergeCell ref="Q8:Q10"/>
    <mergeCell ref="R8:T8"/>
    <mergeCell ref="U8:U10"/>
    <mergeCell ref="H9:H10"/>
    <mergeCell ref="I9:I10"/>
    <mergeCell ref="J9:J10"/>
    <mergeCell ref="R9:R10"/>
    <mergeCell ref="S9:S10"/>
    <mergeCell ref="T9:T10"/>
    <mergeCell ref="K8:K10"/>
    <mergeCell ref="L8:L10"/>
    <mergeCell ref="M8:M10"/>
    <mergeCell ref="N8:N10"/>
    <mergeCell ref="O8:O10"/>
    <mergeCell ref="P8:P10"/>
    <mergeCell ref="C33:D33"/>
    <mergeCell ref="C34:D34"/>
    <mergeCell ref="C37:D37"/>
    <mergeCell ref="M37:M39"/>
    <mergeCell ref="N37:N39"/>
    <mergeCell ref="C38:D38"/>
    <mergeCell ref="C39:D39"/>
    <mergeCell ref="C11:D11"/>
    <mergeCell ref="C13:D14"/>
    <mergeCell ref="C16:D16"/>
    <mergeCell ref="C17:D18"/>
    <mergeCell ref="M17:M24"/>
    <mergeCell ref="C28:D28"/>
    <mergeCell ref="C70:D70"/>
    <mergeCell ref="M70:M71"/>
    <mergeCell ref="C75:D75"/>
    <mergeCell ref="U76:U81"/>
    <mergeCell ref="M84:M85"/>
    <mergeCell ref="R97:T97"/>
    <mergeCell ref="C40:D40"/>
    <mergeCell ref="U44:U46"/>
    <mergeCell ref="M47:M49"/>
    <mergeCell ref="N52:N53"/>
    <mergeCell ref="Q52:Q53"/>
    <mergeCell ref="C58:D58"/>
    <mergeCell ref="C145:D145"/>
    <mergeCell ref="M149:M154"/>
    <mergeCell ref="U149:U152"/>
    <mergeCell ref="A159:A160"/>
    <mergeCell ref="B159:B160"/>
    <mergeCell ref="C159:D160"/>
    <mergeCell ref="C98:D98"/>
    <mergeCell ref="M98:M104"/>
    <mergeCell ref="L100:L107"/>
    <mergeCell ref="M108:M114"/>
    <mergeCell ref="C142:D142"/>
    <mergeCell ref="C144:D144"/>
    <mergeCell ref="H161:H163"/>
    <mergeCell ref="I161:I163"/>
    <mergeCell ref="J161:J163"/>
    <mergeCell ref="C164:D164"/>
    <mergeCell ref="A165:A167"/>
    <mergeCell ref="C165:D165"/>
    <mergeCell ref="B166:B167"/>
    <mergeCell ref="C166:D167"/>
    <mergeCell ref="A161:A164"/>
    <mergeCell ref="B161:B163"/>
    <mergeCell ref="C161:D163"/>
    <mergeCell ref="E161:E163"/>
    <mergeCell ref="F161:F163"/>
    <mergeCell ref="G161:G163"/>
    <mergeCell ref="S168:S169"/>
    <mergeCell ref="T168:T169"/>
    <mergeCell ref="U168:U169"/>
    <mergeCell ref="C174:D174"/>
    <mergeCell ref="C179:D179"/>
    <mergeCell ref="C180:D180"/>
    <mergeCell ref="C168:D168"/>
    <mergeCell ref="M168:M171"/>
    <mergeCell ref="N168:N169"/>
    <mergeCell ref="O168:O169"/>
    <mergeCell ref="P168:P169"/>
    <mergeCell ref="R168:R169"/>
    <mergeCell ref="M190:M192"/>
    <mergeCell ref="C193:D193"/>
    <mergeCell ref="C199:D199"/>
    <mergeCell ref="C201:D201"/>
    <mergeCell ref="C202:D202"/>
    <mergeCell ref="M205:M213"/>
    <mergeCell ref="C181:D181"/>
    <mergeCell ref="U181:U182"/>
    <mergeCell ref="C182:D182"/>
    <mergeCell ref="C183:D183"/>
    <mergeCell ref="M183:M188"/>
    <mergeCell ref="C184:D184"/>
    <mergeCell ref="M228:M234"/>
    <mergeCell ref="L230:L238"/>
    <mergeCell ref="K231:K238"/>
    <mergeCell ref="U232:U233"/>
    <mergeCell ref="M237:M238"/>
    <mergeCell ref="A240:A246"/>
    <mergeCell ref="C240:D240"/>
    <mergeCell ref="K242:K246"/>
    <mergeCell ref="M243:M245"/>
    <mergeCell ref="P244:P245"/>
    <mergeCell ref="M254:M257"/>
    <mergeCell ref="C260:D260"/>
    <mergeCell ref="M260:M266"/>
    <mergeCell ref="M269:M275"/>
    <mergeCell ref="C277:D277"/>
    <mergeCell ref="M277:M288"/>
    <mergeCell ref="R244:R245"/>
    <mergeCell ref="T244:T245"/>
    <mergeCell ref="R247:T247"/>
    <mergeCell ref="C248:D248"/>
    <mergeCell ref="C249:D249"/>
    <mergeCell ref="M250:M253"/>
    <mergeCell ref="C376:D376"/>
    <mergeCell ref="C377:D377"/>
    <mergeCell ref="B381:B382"/>
    <mergeCell ref="U381:U382"/>
    <mergeCell ref="U385:U386"/>
    <mergeCell ref="M387:M388"/>
    <mergeCell ref="M289:M300"/>
    <mergeCell ref="M301:M303"/>
    <mergeCell ref="M305:M308"/>
    <mergeCell ref="M312:M315"/>
    <mergeCell ref="C374:D374"/>
    <mergeCell ref="C375:D375"/>
    <mergeCell ref="C425:D425"/>
    <mergeCell ref="U425:U426"/>
    <mergeCell ref="K426:K427"/>
    <mergeCell ref="M426:M427"/>
    <mergeCell ref="C428:D428"/>
    <mergeCell ref="B431:B432"/>
    <mergeCell ref="C431:D431"/>
    <mergeCell ref="M391:M392"/>
    <mergeCell ref="U399:U404"/>
    <mergeCell ref="U407:U412"/>
    <mergeCell ref="M415:M416"/>
    <mergeCell ref="M418:M422"/>
    <mergeCell ref="M423:M424"/>
    <mergeCell ref="N423:N424"/>
    <mergeCell ref="M442:M445"/>
    <mergeCell ref="N445:N446"/>
    <mergeCell ref="M447:M451"/>
    <mergeCell ref="N450:N452"/>
    <mergeCell ref="N453:N454"/>
    <mergeCell ref="M455:M456"/>
    <mergeCell ref="B433:B434"/>
    <mergeCell ref="C436:D436"/>
    <mergeCell ref="C439:D439"/>
    <mergeCell ref="C440:D440"/>
    <mergeCell ref="C441:D441"/>
    <mergeCell ref="C442:D443"/>
    <mergeCell ref="C478:D478"/>
    <mergeCell ref="M478:M479"/>
    <mergeCell ref="L479:L500"/>
    <mergeCell ref="M481:M482"/>
    <mergeCell ref="M483:M488"/>
    <mergeCell ref="M490:M491"/>
    <mergeCell ref="M493:M498"/>
    <mergeCell ref="U457:U460"/>
    <mergeCell ref="C461:D461"/>
    <mergeCell ref="M464:M465"/>
    <mergeCell ref="K468:K477"/>
    <mergeCell ref="L468:L477"/>
    <mergeCell ref="C470:D470"/>
    <mergeCell ref="M472:M475"/>
    <mergeCell ref="P506:P507"/>
    <mergeCell ref="P510:P511"/>
    <mergeCell ref="B540:B541"/>
    <mergeCell ref="C540:D541"/>
    <mergeCell ref="K542:K558"/>
    <mergeCell ref="B559:B560"/>
    <mergeCell ref="C559:D560"/>
    <mergeCell ref="A502:A503"/>
    <mergeCell ref="B502:B503"/>
    <mergeCell ref="C502:D502"/>
    <mergeCell ref="C503:D503"/>
    <mergeCell ref="C504:D504"/>
    <mergeCell ref="C505:D505"/>
    <mergeCell ref="C591:D592"/>
    <mergeCell ref="C619:D619"/>
    <mergeCell ref="A620:A621"/>
    <mergeCell ref="C620:D621"/>
    <mergeCell ref="C630:D630"/>
    <mergeCell ref="M630:M641"/>
    <mergeCell ref="C561:D561"/>
    <mergeCell ref="U565:U567"/>
    <mergeCell ref="C568:D568"/>
    <mergeCell ref="M569:M574"/>
    <mergeCell ref="M576:M579"/>
    <mergeCell ref="C581:D582"/>
    <mergeCell ref="M678:M691"/>
    <mergeCell ref="C693:D693"/>
    <mergeCell ref="C694:D694"/>
    <mergeCell ref="M694:M696"/>
    <mergeCell ref="M700:M701"/>
    <mergeCell ref="C709:D709"/>
    <mergeCell ref="M643:M645"/>
    <mergeCell ref="M646:M656"/>
    <mergeCell ref="M659:M660"/>
    <mergeCell ref="M661:M665"/>
    <mergeCell ref="C662:D662"/>
    <mergeCell ref="M666:M676"/>
    <mergeCell ref="C785:D785"/>
    <mergeCell ref="C787:D787"/>
    <mergeCell ref="C788:D788"/>
    <mergeCell ref="C789:D789"/>
    <mergeCell ref="C791:D791"/>
    <mergeCell ref="M795:M796"/>
    <mergeCell ref="C710:D710"/>
    <mergeCell ref="C714:D714"/>
    <mergeCell ref="R715:T715"/>
    <mergeCell ref="N736:N737"/>
    <mergeCell ref="M770:M771"/>
    <mergeCell ref="M775:M782"/>
    <mergeCell ref="C847:D847"/>
    <mergeCell ref="C849:D849"/>
    <mergeCell ref="U853:U855"/>
    <mergeCell ref="L854:L871"/>
    <mergeCell ref="C872:D872"/>
    <mergeCell ref="C873:D873"/>
    <mergeCell ref="N801:N802"/>
    <mergeCell ref="C842:D842"/>
    <mergeCell ref="C843:D843"/>
    <mergeCell ref="C844:D844"/>
    <mergeCell ref="L844:L845"/>
    <mergeCell ref="C846:D846"/>
    <mergeCell ref="R920:T920"/>
    <mergeCell ref="C921:D921"/>
    <mergeCell ref="B926:D926"/>
    <mergeCell ref="M875:M880"/>
    <mergeCell ref="C884:D884"/>
    <mergeCell ref="C885:D885"/>
    <mergeCell ref="M885:M901"/>
    <mergeCell ref="B909:B910"/>
    <mergeCell ref="C909:D909"/>
    <mergeCell ref="B927:B928"/>
    <mergeCell ref="C927:D928"/>
    <mergeCell ref="F927:F928"/>
    <mergeCell ref="C929:D929"/>
    <mergeCell ref="C932:D932"/>
    <mergeCell ref="M932:M934"/>
    <mergeCell ref="C933:D933"/>
    <mergeCell ref="C934:D934"/>
    <mergeCell ref="B912:B913"/>
    <mergeCell ref="C919:D919"/>
    <mergeCell ref="C920:D920"/>
    <mergeCell ref="H953:H954"/>
    <mergeCell ref="I953:I954"/>
    <mergeCell ref="J953:J954"/>
    <mergeCell ref="H955:H962"/>
    <mergeCell ref="I955:I962"/>
    <mergeCell ref="J955:J962"/>
    <mergeCell ref="C935:D935"/>
    <mergeCell ref="C936:D936"/>
    <mergeCell ref="M939:M948"/>
    <mergeCell ref="H940:H952"/>
    <mergeCell ref="I940:I952"/>
    <mergeCell ref="J940:J952"/>
    <mergeCell ref="L940:L952"/>
    <mergeCell ref="K941:K952"/>
    <mergeCell ref="M950:M952"/>
    <mergeCell ref="M955:M956"/>
    <mergeCell ref="A956:A962"/>
    <mergeCell ref="L956:L962"/>
    <mergeCell ref="B957:B962"/>
    <mergeCell ref="C957:D962"/>
    <mergeCell ref="E957:E962"/>
    <mergeCell ref="F957:F962"/>
    <mergeCell ref="G957:G962"/>
    <mergeCell ref="K957:K962"/>
    <mergeCell ref="M957:M959"/>
    <mergeCell ref="M960:M962"/>
    <mergeCell ref="N961:N962"/>
    <mergeCell ref="C963:D963"/>
    <mergeCell ref="M964:M967"/>
    <mergeCell ref="M970:M973"/>
    <mergeCell ref="H974:H981"/>
    <mergeCell ref="I974:I981"/>
    <mergeCell ref="J974:J981"/>
    <mergeCell ref="M974:M977"/>
    <mergeCell ref="L975:L981"/>
    <mergeCell ref="K976:K981"/>
    <mergeCell ref="U978:U981"/>
    <mergeCell ref="C982:D982"/>
    <mergeCell ref="C983:D983"/>
    <mergeCell ref="M984:M986"/>
    <mergeCell ref="A985:A987"/>
    <mergeCell ref="C985:D985"/>
    <mergeCell ref="A975:A981"/>
    <mergeCell ref="B975:B981"/>
    <mergeCell ref="C975:D981"/>
    <mergeCell ref="E975:E981"/>
    <mergeCell ref="F975:F981"/>
    <mergeCell ref="G975:G981"/>
    <mergeCell ref="C1013:D1013"/>
    <mergeCell ref="C1014:D1014"/>
    <mergeCell ref="C1015:D1015"/>
    <mergeCell ref="C1016:D1016"/>
    <mergeCell ref="B1017:E1017"/>
    <mergeCell ref="C1018:D1018"/>
    <mergeCell ref="C993:D993"/>
    <mergeCell ref="C997:D997"/>
    <mergeCell ref="M1006:M1007"/>
    <mergeCell ref="C1010:D1010"/>
    <mergeCell ref="C1011:D1011"/>
    <mergeCell ref="C1012:D1012"/>
    <mergeCell ref="M1031:M1033"/>
    <mergeCell ref="B1032:B1040"/>
    <mergeCell ref="C1032:D1040"/>
    <mergeCell ref="E1032:E1040"/>
    <mergeCell ref="F1032:F1040"/>
    <mergeCell ref="G1032:G1040"/>
    <mergeCell ref="M1036:M1039"/>
    <mergeCell ref="C1019:D1019"/>
    <mergeCell ref="C1020:D1020"/>
    <mergeCell ref="C1022:D1022"/>
    <mergeCell ref="K1022:K1028"/>
    <mergeCell ref="L1022:L1028"/>
    <mergeCell ref="M1022:M1027"/>
    <mergeCell ref="C1023:D1023"/>
    <mergeCell ref="C1024:D1024"/>
    <mergeCell ref="B1042:B1046"/>
    <mergeCell ref="C1042:D1046"/>
    <mergeCell ref="E1042:E1046"/>
    <mergeCell ref="F1042:F1046"/>
    <mergeCell ref="G1042:G1046"/>
    <mergeCell ref="H1042:H1046"/>
    <mergeCell ref="I1042:I1046"/>
    <mergeCell ref="J1042:J1046"/>
    <mergeCell ref="C1029:D1029"/>
    <mergeCell ref="C1030:D1030"/>
    <mergeCell ref="C1031:D1031"/>
    <mergeCell ref="M1043:M1046"/>
    <mergeCell ref="C1047:D1047"/>
    <mergeCell ref="M1047:M1049"/>
    <mergeCell ref="M1053:M1054"/>
    <mergeCell ref="C1055:D1055"/>
    <mergeCell ref="K1055:K1061"/>
    <mergeCell ref="L1055:L1061"/>
    <mergeCell ref="M1055:M1060"/>
    <mergeCell ref="U1036:U1038"/>
    <mergeCell ref="C1041:D1041"/>
    <mergeCell ref="N1075:N1076"/>
    <mergeCell ref="C1077:D1077"/>
    <mergeCell ref="C1065:D1065"/>
    <mergeCell ref="E1065:E1076"/>
    <mergeCell ref="F1065:F1076"/>
    <mergeCell ref="G1065:G1076"/>
    <mergeCell ref="H1065:H1076"/>
    <mergeCell ref="I1065:I1076"/>
    <mergeCell ref="U1055:U1057"/>
    <mergeCell ref="E1056:E1061"/>
    <mergeCell ref="F1056:F1061"/>
    <mergeCell ref="G1056:G1061"/>
    <mergeCell ref="H1056:H1061"/>
    <mergeCell ref="I1056:I1061"/>
    <mergeCell ref="J1056:J1061"/>
    <mergeCell ref="C1079:D1079"/>
    <mergeCell ref="L1079:L1096"/>
    <mergeCell ref="M1079:M1081"/>
    <mergeCell ref="C1080:D1096"/>
    <mergeCell ref="E1080:E1096"/>
    <mergeCell ref="F1080:F1096"/>
    <mergeCell ref="G1080:G1096"/>
    <mergeCell ref="M1083:M1087"/>
    <mergeCell ref="J1065:J1076"/>
    <mergeCell ref="K1075:K1076"/>
    <mergeCell ref="L1075:L1076"/>
    <mergeCell ref="M1075:M1076"/>
    <mergeCell ref="C1110:D1110"/>
    <mergeCell ref="B1111:J1111"/>
    <mergeCell ref="B1112:B1113"/>
    <mergeCell ref="C1112:D1112"/>
    <mergeCell ref="C1113:D1113"/>
    <mergeCell ref="M1113:M1115"/>
    <mergeCell ref="P1084:P1086"/>
    <mergeCell ref="M1090:M1096"/>
    <mergeCell ref="C1097:D1097"/>
    <mergeCell ref="L1097:L1108"/>
    <mergeCell ref="M1097:M1098"/>
    <mergeCell ref="C1109:D1109"/>
  </mergeCells>
  <pageMargins left="0.78740157480314965" right="0" top="0.39370078740157483" bottom="0.39370078740157483" header="0.51181102362204722" footer="0.51181102362204722"/>
  <pageSetup paperSize="9" scale="58" fitToHeight="31" orientation="landscape" horizontalDpi="300" verticalDpi="300" r:id="rId1"/>
  <headerFooter alignWithMargins="0"/>
  <rowBreaks count="2" manualBreakCount="2">
    <brk id="868" max="20" man="1"/>
    <brk id="899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45"/>
  <sheetViews>
    <sheetView view="pageBreakPreview" zoomScale="70" zoomScaleNormal="100" zoomScaleSheetLayoutView="70" workbookViewId="0">
      <selection activeCell="O9" sqref="O9"/>
    </sheetView>
  </sheetViews>
  <sheetFormatPr defaultColWidth="9" defaultRowHeight="12.75" x14ac:dyDescent="0.2"/>
  <cols>
    <col min="1" max="1" width="9" style="693" customWidth="1"/>
    <col min="2" max="2" width="18.5703125" style="693" customWidth="1"/>
    <col min="3" max="3" width="5.42578125" style="693" customWidth="1"/>
    <col min="4" max="4" width="26.28515625" style="693" customWidth="1"/>
    <col min="5" max="5" width="8.28515625" style="693" customWidth="1"/>
    <col min="6" max="6" width="11.5703125" style="693" customWidth="1"/>
    <col min="7" max="7" width="3.7109375" style="693" customWidth="1"/>
    <col min="8" max="8" width="2.7109375" style="693" customWidth="1"/>
    <col min="9" max="9" width="3.7109375" style="693" customWidth="1"/>
    <col min="10" max="10" width="5.140625" style="693" customWidth="1"/>
    <col min="11" max="11" width="23.5703125" style="693" customWidth="1"/>
    <col min="12" max="12" width="7.85546875" style="693" customWidth="1"/>
    <col min="13" max="13" width="17.85546875" style="693" customWidth="1"/>
    <col min="14" max="14" width="12.5703125" style="693" customWidth="1"/>
    <col min="15" max="15" width="10.140625" style="693" customWidth="1"/>
    <col min="16" max="16" width="6.85546875" style="693" customWidth="1"/>
    <col min="17" max="17" width="5.7109375" style="693" customWidth="1"/>
    <col min="18" max="18" width="6.28515625" style="693" customWidth="1"/>
    <col min="19" max="19" width="7.140625" style="693" customWidth="1"/>
    <col min="20" max="20" width="21.42578125" style="693" customWidth="1"/>
    <col min="21" max="21" width="4.28515625" style="693" customWidth="1"/>
    <col min="22" max="22" width="3.7109375" style="693" customWidth="1"/>
    <col min="23" max="23" width="4.28515625" style="693" customWidth="1"/>
    <col min="24" max="24" width="31.7109375" style="693" customWidth="1"/>
    <col min="25" max="25" width="8.7109375" style="693" customWidth="1"/>
    <col min="26" max="26" width="8.42578125" style="738" customWidth="1"/>
    <col min="27" max="27" width="20.7109375" style="693" customWidth="1"/>
    <col min="28" max="28" width="5" style="693" customWidth="1"/>
    <col min="29" max="256" width="9" style="693"/>
    <col min="257" max="257" width="9" style="693" customWidth="1"/>
    <col min="258" max="258" width="18.5703125" style="693" customWidth="1"/>
    <col min="259" max="259" width="5.42578125" style="693" customWidth="1"/>
    <col min="260" max="260" width="26.28515625" style="693" customWidth="1"/>
    <col min="261" max="261" width="8.28515625" style="693" customWidth="1"/>
    <col min="262" max="262" width="11.5703125" style="693" customWidth="1"/>
    <col min="263" max="263" width="3.7109375" style="693" customWidth="1"/>
    <col min="264" max="264" width="2.7109375" style="693" customWidth="1"/>
    <col min="265" max="265" width="3.7109375" style="693" customWidth="1"/>
    <col min="266" max="266" width="5.140625" style="693" customWidth="1"/>
    <col min="267" max="267" width="23.5703125" style="693" customWidth="1"/>
    <col min="268" max="268" width="7.85546875" style="693" customWidth="1"/>
    <col min="269" max="269" width="17.85546875" style="693" customWidth="1"/>
    <col min="270" max="270" width="12.5703125" style="693" customWidth="1"/>
    <col min="271" max="271" width="10.140625" style="693" customWidth="1"/>
    <col min="272" max="272" width="6.85546875" style="693" customWidth="1"/>
    <col min="273" max="273" width="5.7109375" style="693" customWidth="1"/>
    <col min="274" max="274" width="6.28515625" style="693" customWidth="1"/>
    <col min="275" max="275" width="7.140625" style="693" customWidth="1"/>
    <col min="276" max="276" width="21.42578125" style="693" customWidth="1"/>
    <col min="277" max="277" width="4.28515625" style="693" customWidth="1"/>
    <col min="278" max="278" width="3.7109375" style="693" customWidth="1"/>
    <col min="279" max="279" width="4.28515625" style="693" customWidth="1"/>
    <col min="280" max="280" width="31.7109375" style="693" customWidth="1"/>
    <col min="281" max="281" width="8.7109375" style="693" customWidth="1"/>
    <col min="282" max="282" width="8.42578125" style="693" customWidth="1"/>
    <col min="283" max="283" width="20.7109375" style="693" customWidth="1"/>
    <col min="284" max="284" width="5" style="693" customWidth="1"/>
    <col min="285" max="512" width="9" style="693"/>
    <col min="513" max="513" width="9" style="693" customWidth="1"/>
    <col min="514" max="514" width="18.5703125" style="693" customWidth="1"/>
    <col min="515" max="515" width="5.42578125" style="693" customWidth="1"/>
    <col min="516" max="516" width="26.28515625" style="693" customWidth="1"/>
    <col min="517" max="517" width="8.28515625" style="693" customWidth="1"/>
    <col min="518" max="518" width="11.5703125" style="693" customWidth="1"/>
    <col min="519" max="519" width="3.7109375" style="693" customWidth="1"/>
    <col min="520" max="520" width="2.7109375" style="693" customWidth="1"/>
    <col min="521" max="521" width="3.7109375" style="693" customWidth="1"/>
    <col min="522" max="522" width="5.140625" style="693" customWidth="1"/>
    <col min="523" max="523" width="23.5703125" style="693" customWidth="1"/>
    <col min="524" max="524" width="7.85546875" style="693" customWidth="1"/>
    <col min="525" max="525" width="17.85546875" style="693" customWidth="1"/>
    <col min="526" max="526" width="12.5703125" style="693" customWidth="1"/>
    <col min="527" max="527" width="10.140625" style="693" customWidth="1"/>
    <col min="528" max="528" width="6.85546875" style="693" customWidth="1"/>
    <col min="529" max="529" width="5.7109375" style="693" customWidth="1"/>
    <col min="530" max="530" width="6.28515625" style="693" customWidth="1"/>
    <col min="531" max="531" width="7.140625" style="693" customWidth="1"/>
    <col min="532" max="532" width="21.42578125" style="693" customWidth="1"/>
    <col min="533" max="533" width="4.28515625" style="693" customWidth="1"/>
    <col min="534" max="534" width="3.7109375" style="693" customWidth="1"/>
    <col min="535" max="535" width="4.28515625" style="693" customWidth="1"/>
    <col min="536" max="536" width="31.7109375" style="693" customWidth="1"/>
    <col min="537" max="537" width="8.7109375" style="693" customWidth="1"/>
    <col min="538" max="538" width="8.42578125" style="693" customWidth="1"/>
    <col min="539" max="539" width="20.7109375" style="693" customWidth="1"/>
    <col min="540" max="540" width="5" style="693" customWidth="1"/>
    <col min="541" max="768" width="9" style="693"/>
    <col min="769" max="769" width="9" style="693" customWidth="1"/>
    <col min="770" max="770" width="18.5703125" style="693" customWidth="1"/>
    <col min="771" max="771" width="5.42578125" style="693" customWidth="1"/>
    <col min="772" max="772" width="26.28515625" style="693" customWidth="1"/>
    <col min="773" max="773" width="8.28515625" style="693" customWidth="1"/>
    <col min="774" max="774" width="11.5703125" style="693" customWidth="1"/>
    <col min="775" max="775" width="3.7109375" style="693" customWidth="1"/>
    <col min="776" max="776" width="2.7109375" style="693" customWidth="1"/>
    <col min="777" max="777" width="3.7109375" style="693" customWidth="1"/>
    <col min="778" max="778" width="5.140625" style="693" customWidth="1"/>
    <col min="779" max="779" width="23.5703125" style="693" customWidth="1"/>
    <col min="780" max="780" width="7.85546875" style="693" customWidth="1"/>
    <col min="781" max="781" width="17.85546875" style="693" customWidth="1"/>
    <col min="782" max="782" width="12.5703125" style="693" customWidth="1"/>
    <col min="783" max="783" width="10.140625" style="693" customWidth="1"/>
    <col min="784" max="784" width="6.85546875" style="693" customWidth="1"/>
    <col min="785" max="785" width="5.7109375" style="693" customWidth="1"/>
    <col min="786" max="786" width="6.28515625" style="693" customWidth="1"/>
    <col min="787" max="787" width="7.140625" style="693" customWidth="1"/>
    <col min="788" max="788" width="21.42578125" style="693" customWidth="1"/>
    <col min="789" max="789" width="4.28515625" style="693" customWidth="1"/>
    <col min="790" max="790" width="3.7109375" style="693" customWidth="1"/>
    <col min="791" max="791" width="4.28515625" style="693" customWidth="1"/>
    <col min="792" max="792" width="31.7109375" style="693" customWidth="1"/>
    <col min="793" max="793" width="8.7109375" style="693" customWidth="1"/>
    <col min="794" max="794" width="8.42578125" style="693" customWidth="1"/>
    <col min="795" max="795" width="20.7109375" style="693" customWidth="1"/>
    <col min="796" max="796" width="5" style="693" customWidth="1"/>
    <col min="797" max="1024" width="9" style="693"/>
    <col min="1025" max="1025" width="9" style="693" customWidth="1"/>
    <col min="1026" max="1026" width="18.5703125" style="693" customWidth="1"/>
    <col min="1027" max="1027" width="5.42578125" style="693" customWidth="1"/>
    <col min="1028" max="1028" width="26.28515625" style="693" customWidth="1"/>
    <col min="1029" max="1029" width="8.28515625" style="693" customWidth="1"/>
    <col min="1030" max="1030" width="11.5703125" style="693" customWidth="1"/>
    <col min="1031" max="1031" width="3.7109375" style="693" customWidth="1"/>
    <col min="1032" max="1032" width="2.7109375" style="693" customWidth="1"/>
    <col min="1033" max="1033" width="3.7109375" style="693" customWidth="1"/>
    <col min="1034" max="1034" width="5.140625" style="693" customWidth="1"/>
    <col min="1035" max="1035" width="23.5703125" style="693" customWidth="1"/>
    <col min="1036" max="1036" width="7.85546875" style="693" customWidth="1"/>
    <col min="1037" max="1037" width="17.85546875" style="693" customWidth="1"/>
    <col min="1038" max="1038" width="12.5703125" style="693" customWidth="1"/>
    <col min="1039" max="1039" width="10.140625" style="693" customWidth="1"/>
    <col min="1040" max="1040" width="6.85546875" style="693" customWidth="1"/>
    <col min="1041" max="1041" width="5.7109375" style="693" customWidth="1"/>
    <col min="1042" max="1042" width="6.28515625" style="693" customWidth="1"/>
    <col min="1043" max="1043" width="7.140625" style="693" customWidth="1"/>
    <col min="1044" max="1044" width="21.42578125" style="693" customWidth="1"/>
    <col min="1045" max="1045" width="4.28515625" style="693" customWidth="1"/>
    <col min="1046" max="1046" width="3.7109375" style="693" customWidth="1"/>
    <col min="1047" max="1047" width="4.28515625" style="693" customWidth="1"/>
    <col min="1048" max="1048" width="31.7109375" style="693" customWidth="1"/>
    <col min="1049" max="1049" width="8.7109375" style="693" customWidth="1"/>
    <col min="1050" max="1050" width="8.42578125" style="693" customWidth="1"/>
    <col min="1051" max="1051" width="20.7109375" style="693" customWidth="1"/>
    <col min="1052" max="1052" width="5" style="693" customWidth="1"/>
    <col min="1053" max="1280" width="9" style="693"/>
    <col min="1281" max="1281" width="9" style="693" customWidth="1"/>
    <col min="1282" max="1282" width="18.5703125" style="693" customWidth="1"/>
    <col min="1283" max="1283" width="5.42578125" style="693" customWidth="1"/>
    <col min="1284" max="1284" width="26.28515625" style="693" customWidth="1"/>
    <col min="1285" max="1285" width="8.28515625" style="693" customWidth="1"/>
    <col min="1286" max="1286" width="11.5703125" style="693" customWidth="1"/>
    <col min="1287" max="1287" width="3.7109375" style="693" customWidth="1"/>
    <col min="1288" max="1288" width="2.7109375" style="693" customWidth="1"/>
    <col min="1289" max="1289" width="3.7109375" style="693" customWidth="1"/>
    <col min="1290" max="1290" width="5.140625" style="693" customWidth="1"/>
    <col min="1291" max="1291" width="23.5703125" style="693" customWidth="1"/>
    <col min="1292" max="1292" width="7.85546875" style="693" customWidth="1"/>
    <col min="1293" max="1293" width="17.85546875" style="693" customWidth="1"/>
    <col min="1294" max="1294" width="12.5703125" style="693" customWidth="1"/>
    <col min="1295" max="1295" width="10.140625" style="693" customWidth="1"/>
    <col min="1296" max="1296" width="6.85546875" style="693" customWidth="1"/>
    <col min="1297" max="1297" width="5.7109375" style="693" customWidth="1"/>
    <col min="1298" max="1298" width="6.28515625" style="693" customWidth="1"/>
    <col min="1299" max="1299" width="7.140625" style="693" customWidth="1"/>
    <col min="1300" max="1300" width="21.42578125" style="693" customWidth="1"/>
    <col min="1301" max="1301" width="4.28515625" style="693" customWidth="1"/>
    <col min="1302" max="1302" width="3.7109375" style="693" customWidth="1"/>
    <col min="1303" max="1303" width="4.28515625" style="693" customWidth="1"/>
    <col min="1304" max="1304" width="31.7109375" style="693" customWidth="1"/>
    <col min="1305" max="1305" width="8.7109375" style="693" customWidth="1"/>
    <col min="1306" max="1306" width="8.42578125" style="693" customWidth="1"/>
    <col min="1307" max="1307" width="20.7109375" style="693" customWidth="1"/>
    <col min="1308" max="1308" width="5" style="693" customWidth="1"/>
    <col min="1309" max="1536" width="9" style="693"/>
    <col min="1537" max="1537" width="9" style="693" customWidth="1"/>
    <col min="1538" max="1538" width="18.5703125" style="693" customWidth="1"/>
    <col min="1539" max="1539" width="5.42578125" style="693" customWidth="1"/>
    <col min="1540" max="1540" width="26.28515625" style="693" customWidth="1"/>
    <col min="1541" max="1541" width="8.28515625" style="693" customWidth="1"/>
    <col min="1542" max="1542" width="11.5703125" style="693" customWidth="1"/>
    <col min="1543" max="1543" width="3.7109375" style="693" customWidth="1"/>
    <col min="1544" max="1544" width="2.7109375" style="693" customWidth="1"/>
    <col min="1545" max="1545" width="3.7109375" style="693" customWidth="1"/>
    <col min="1546" max="1546" width="5.140625" style="693" customWidth="1"/>
    <col min="1547" max="1547" width="23.5703125" style="693" customWidth="1"/>
    <col min="1548" max="1548" width="7.85546875" style="693" customWidth="1"/>
    <col min="1549" max="1549" width="17.85546875" style="693" customWidth="1"/>
    <col min="1550" max="1550" width="12.5703125" style="693" customWidth="1"/>
    <col min="1551" max="1551" width="10.140625" style="693" customWidth="1"/>
    <col min="1552" max="1552" width="6.85546875" style="693" customWidth="1"/>
    <col min="1553" max="1553" width="5.7109375" style="693" customWidth="1"/>
    <col min="1554" max="1554" width="6.28515625" style="693" customWidth="1"/>
    <col min="1555" max="1555" width="7.140625" style="693" customWidth="1"/>
    <col min="1556" max="1556" width="21.42578125" style="693" customWidth="1"/>
    <col min="1557" max="1557" width="4.28515625" style="693" customWidth="1"/>
    <col min="1558" max="1558" width="3.7109375" style="693" customWidth="1"/>
    <col min="1559" max="1559" width="4.28515625" style="693" customWidth="1"/>
    <col min="1560" max="1560" width="31.7109375" style="693" customWidth="1"/>
    <col min="1561" max="1561" width="8.7109375" style="693" customWidth="1"/>
    <col min="1562" max="1562" width="8.42578125" style="693" customWidth="1"/>
    <col min="1563" max="1563" width="20.7109375" style="693" customWidth="1"/>
    <col min="1564" max="1564" width="5" style="693" customWidth="1"/>
    <col min="1565" max="1792" width="9" style="693"/>
    <col min="1793" max="1793" width="9" style="693" customWidth="1"/>
    <col min="1794" max="1794" width="18.5703125" style="693" customWidth="1"/>
    <col min="1795" max="1795" width="5.42578125" style="693" customWidth="1"/>
    <col min="1796" max="1796" width="26.28515625" style="693" customWidth="1"/>
    <col min="1797" max="1797" width="8.28515625" style="693" customWidth="1"/>
    <col min="1798" max="1798" width="11.5703125" style="693" customWidth="1"/>
    <col min="1799" max="1799" width="3.7109375" style="693" customWidth="1"/>
    <col min="1800" max="1800" width="2.7109375" style="693" customWidth="1"/>
    <col min="1801" max="1801" width="3.7109375" style="693" customWidth="1"/>
    <col min="1802" max="1802" width="5.140625" style="693" customWidth="1"/>
    <col min="1803" max="1803" width="23.5703125" style="693" customWidth="1"/>
    <col min="1804" max="1804" width="7.85546875" style="693" customWidth="1"/>
    <col min="1805" max="1805" width="17.85546875" style="693" customWidth="1"/>
    <col min="1806" max="1806" width="12.5703125" style="693" customWidth="1"/>
    <col min="1807" max="1807" width="10.140625" style="693" customWidth="1"/>
    <col min="1808" max="1808" width="6.85546875" style="693" customWidth="1"/>
    <col min="1809" max="1809" width="5.7109375" style="693" customWidth="1"/>
    <col min="1810" max="1810" width="6.28515625" style="693" customWidth="1"/>
    <col min="1811" max="1811" width="7.140625" style="693" customWidth="1"/>
    <col min="1812" max="1812" width="21.42578125" style="693" customWidth="1"/>
    <col min="1813" max="1813" width="4.28515625" style="693" customWidth="1"/>
    <col min="1814" max="1814" width="3.7109375" style="693" customWidth="1"/>
    <col min="1815" max="1815" width="4.28515625" style="693" customWidth="1"/>
    <col min="1816" max="1816" width="31.7109375" style="693" customWidth="1"/>
    <col min="1817" max="1817" width="8.7109375" style="693" customWidth="1"/>
    <col min="1818" max="1818" width="8.42578125" style="693" customWidth="1"/>
    <col min="1819" max="1819" width="20.7109375" style="693" customWidth="1"/>
    <col min="1820" max="1820" width="5" style="693" customWidth="1"/>
    <col min="1821" max="2048" width="9" style="693"/>
    <col min="2049" max="2049" width="9" style="693" customWidth="1"/>
    <col min="2050" max="2050" width="18.5703125" style="693" customWidth="1"/>
    <col min="2051" max="2051" width="5.42578125" style="693" customWidth="1"/>
    <col min="2052" max="2052" width="26.28515625" style="693" customWidth="1"/>
    <col min="2053" max="2053" width="8.28515625" style="693" customWidth="1"/>
    <col min="2054" max="2054" width="11.5703125" style="693" customWidth="1"/>
    <col min="2055" max="2055" width="3.7109375" style="693" customWidth="1"/>
    <col min="2056" max="2056" width="2.7109375" style="693" customWidth="1"/>
    <col min="2057" max="2057" width="3.7109375" style="693" customWidth="1"/>
    <col min="2058" max="2058" width="5.140625" style="693" customWidth="1"/>
    <col min="2059" max="2059" width="23.5703125" style="693" customWidth="1"/>
    <col min="2060" max="2060" width="7.85546875" style="693" customWidth="1"/>
    <col min="2061" max="2061" width="17.85546875" style="693" customWidth="1"/>
    <col min="2062" max="2062" width="12.5703125" style="693" customWidth="1"/>
    <col min="2063" max="2063" width="10.140625" style="693" customWidth="1"/>
    <col min="2064" max="2064" width="6.85546875" style="693" customWidth="1"/>
    <col min="2065" max="2065" width="5.7109375" style="693" customWidth="1"/>
    <col min="2066" max="2066" width="6.28515625" style="693" customWidth="1"/>
    <col min="2067" max="2067" width="7.140625" style="693" customWidth="1"/>
    <col min="2068" max="2068" width="21.42578125" style="693" customWidth="1"/>
    <col min="2069" max="2069" width="4.28515625" style="693" customWidth="1"/>
    <col min="2070" max="2070" width="3.7109375" style="693" customWidth="1"/>
    <col min="2071" max="2071" width="4.28515625" style="693" customWidth="1"/>
    <col min="2072" max="2072" width="31.7109375" style="693" customWidth="1"/>
    <col min="2073" max="2073" width="8.7109375" style="693" customWidth="1"/>
    <col min="2074" max="2074" width="8.42578125" style="693" customWidth="1"/>
    <col min="2075" max="2075" width="20.7109375" style="693" customWidth="1"/>
    <col min="2076" max="2076" width="5" style="693" customWidth="1"/>
    <col min="2077" max="2304" width="9" style="693"/>
    <col min="2305" max="2305" width="9" style="693" customWidth="1"/>
    <col min="2306" max="2306" width="18.5703125" style="693" customWidth="1"/>
    <col min="2307" max="2307" width="5.42578125" style="693" customWidth="1"/>
    <col min="2308" max="2308" width="26.28515625" style="693" customWidth="1"/>
    <col min="2309" max="2309" width="8.28515625" style="693" customWidth="1"/>
    <col min="2310" max="2310" width="11.5703125" style="693" customWidth="1"/>
    <col min="2311" max="2311" width="3.7109375" style="693" customWidth="1"/>
    <col min="2312" max="2312" width="2.7109375" style="693" customWidth="1"/>
    <col min="2313" max="2313" width="3.7109375" style="693" customWidth="1"/>
    <col min="2314" max="2314" width="5.140625" style="693" customWidth="1"/>
    <col min="2315" max="2315" width="23.5703125" style="693" customWidth="1"/>
    <col min="2316" max="2316" width="7.85546875" style="693" customWidth="1"/>
    <col min="2317" max="2317" width="17.85546875" style="693" customWidth="1"/>
    <col min="2318" max="2318" width="12.5703125" style="693" customWidth="1"/>
    <col min="2319" max="2319" width="10.140625" style="693" customWidth="1"/>
    <col min="2320" max="2320" width="6.85546875" style="693" customWidth="1"/>
    <col min="2321" max="2321" width="5.7109375" style="693" customWidth="1"/>
    <col min="2322" max="2322" width="6.28515625" style="693" customWidth="1"/>
    <col min="2323" max="2323" width="7.140625" style="693" customWidth="1"/>
    <col min="2324" max="2324" width="21.42578125" style="693" customWidth="1"/>
    <col min="2325" max="2325" width="4.28515625" style="693" customWidth="1"/>
    <col min="2326" max="2326" width="3.7109375" style="693" customWidth="1"/>
    <col min="2327" max="2327" width="4.28515625" style="693" customWidth="1"/>
    <col min="2328" max="2328" width="31.7109375" style="693" customWidth="1"/>
    <col min="2329" max="2329" width="8.7109375" style="693" customWidth="1"/>
    <col min="2330" max="2330" width="8.42578125" style="693" customWidth="1"/>
    <col min="2331" max="2331" width="20.7109375" style="693" customWidth="1"/>
    <col min="2332" max="2332" width="5" style="693" customWidth="1"/>
    <col min="2333" max="2560" width="9" style="693"/>
    <col min="2561" max="2561" width="9" style="693" customWidth="1"/>
    <col min="2562" max="2562" width="18.5703125" style="693" customWidth="1"/>
    <col min="2563" max="2563" width="5.42578125" style="693" customWidth="1"/>
    <col min="2564" max="2564" width="26.28515625" style="693" customWidth="1"/>
    <col min="2565" max="2565" width="8.28515625" style="693" customWidth="1"/>
    <col min="2566" max="2566" width="11.5703125" style="693" customWidth="1"/>
    <col min="2567" max="2567" width="3.7109375" style="693" customWidth="1"/>
    <col min="2568" max="2568" width="2.7109375" style="693" customWidth="1"/>
    <col min="2569" max="2569" width="3.7109375" style="693" customWidth="1"/>
    <col min="2570" max="2570" width="5.140625" style="693" customWidth="1"/>
    <col min="2571" max="2571" width="23.5703125" style="693" customWidth="1"/>
    <col min="2572" max="2572" width="7.85546875" style="693" customWidth="1"/>
    <col min="2573" max="2573" width="17.85546875" style="693" customWidth="1"/>
    <col min="2574" max="2574" width="12.5703125" style="693" customWidth="1"/>
    <col min="2575" max="2575" width="10.140625" style="693" customWidth="1"/>
    <col min="2576" max="2576" width="6.85546875" style="693" customWidth="1"/>
    <col min="2577" max="2577" width="5.7109375" style="693" customWidth="1"/>
    <col min="2578" max="2578" width="6.28515625" style="693" customWidth="1"/>
    <col min="2579" max="2579" width="7.140625" style="693" customWidth="1"/>
    <col min="2580" max="2580" width="21.42578125" style="693" customWidth="1"/>
    <col min="2581" max="2581" width="4.28515625" style="693" customWidth="1"/>
    <col min="2582" max="2582" width="3.7109375" style="693" customWidth="1"/>
    <col min="2583" max="2583" width="4.28515625" style="693" customWidth="1"/>
    <col min="2584" max="2584" width="31.7109375" style="693" customWidth="1"/>
    <col min="2585" max="2585" width="8.7109375" style="693" customWidth="1"/>
    <col min="2586" max="2586" width="8.42578125" style="693" customWidth="1"/>
    <col min="2587" max="2587" width="20.7109375" style="693" customWidth="1"/>
    <col min="2588" max="2588" width="5" style="693" customWidth="1"/>
    <col min="2589" max="2816" width="9" style="693"/>
    <col min="2817" max="2817" width="9" style="693" customWidth="1"/>
    <col min="2818" max="2818" width="18.5703125" style="693" customWidth="1"/>
    <col min="2819" max="2819" width="5.42578125" style="693" customWidth="1"/>
    <col min="2820" max="2820" width="26.28515625" style="693" customWidth="1"/>
    <col min="2821" max="2821" width="8.28515625" style="693" customWidth="1"/>
    <col min="2822" max="2822" width="11.5703125" style="693" customWidth="1"/>
    <col min="2823" max="2823" width="3.7109375" style="693" customWidth="1"/>
    <col min="2824" max="2824" width="2.7109375" style="693" customWidth="1"/>
    <col min="2825" max="2825" width="3.7109375" style="693" customWidth="1"/>
    <col min="2826" max="2826" width="5.140625" style="693" customWidth="1"/>
    <col min="2827" max="2827" width="23.5703125" style="693" customWidth="1"/>
    <col min="2828" max="2828" width="7.85546875" style="693" customWidth="1"/>
    <col min="2829" max="2829" width="17.85546875" style="693" customWidth="1"/>
    <col min="2830" max="2830" width="12.5703125" style="693" customWidth="1"/>
    <col min="2831" max="2831" width="10.140625" style="693" customWidth="1"/>
    <col min="2832" max="2832" width="6.85546875" style="693" customWidth="1"/>
    <col min="2833" max="2833" width="5.7109375" style="693" customWidth="1"/>
    <col min="2834" max="2834" width="6.28515625" style="693" customWidth="1"/>
    <col min="2835" max="2835" width="7.140625" style="693" customWidth="1"/>
    <col min="2836" max="2836" width="21.42578125" style="693" customWidth="1"/>
    <col min="2837" max="2837" width="4.28515625" style="693" customWidth="1"/>
    <col min="2838" max="2838" width="3.7109375" style="693" customWidth="1"/>
    <col min="2839" max="2839" width="4.28515625" style="693" customWidth="1"/>
    <col min="2840" max="2840" width="31.7109375" style="693" customWidth="1"/>
    <col min="2841" max="2841" width="8.7109375" style="693" customWidth="1"/>
    <col min="2842" max="2842" width="8.42578125" style="693" customWidth="1"/>
    <col min="2843" max="2843" width="20.7109375" style="693" customWidth="1"/>
    <col min="2844" max="2844" width="5" style="693" customWidth="1"/>
    <col min="2845" max="3072" width="9" style="693"/>
    <col min="3073" max="3073" width="9" style="693" customWidth="1"/>
    <col min="3074" max="3074" width="18.5703125" style="693" customWidth="1"/>
    <col min="3075" max="3075" width="5.42578125" style="693" customWidth="1"/>
    <col min="3076" max="3076" width="26.28515625" style="693" customWidth="1"/>
    <col min="3077" max="3077" width="8.28515625" style="693" customWidth="1"/>
    <col min="3078" max="3078" width="11.5703125" style="693" customWidth="1"/>
    <col min="3079" max="3079" width="3.7109375" style="693" customWidth="1"/>
    <col min="3080" max="3080" width="2.7109375" style="693" customWidth="1"/>
    <col min="3081" max="3081" width="3.7109375" style="693" customWidth="1"/>
    <col min="3082" max="3082" width="5.140625" style="693" customWidth="1"/>
    <col min="3083" max="3083" width="23.5703125" style="693" customWidth="1"/>
    <col min="3084" max="3084" width="7.85546875" style="693" customWidth="1"/>
    <col min="3085" max="3085" width="17.85546875" style="693" customWidth="1"/>
    <col min="3086" max="3086" width="12.5703125" style="693" customWidth="1"/>
    <col min="3087" max="3087" width="10.140625" style="693" customWidth="1"/>
    <col min="3088" max="3088" width="6.85546875" style="693" customWidth="1"/>
    <col min="3089" max="3089" width="5.7109375" style="693" customWidth="1"/>
    <col min="3090" max="3090" width="6.28515625" style="693" customWidth="1"/>
    <col min="3091" max="3091" width="7.140625" style="693" customWidth="1"/>
    <col min="3092" max="3092" width="21.42578125" style="693" customWidth="1"/>
    <col min="3093" max="3093" width="4.28515625" style="693" customWidth="1"/>
    <col min="3094" max="3094" width="3.7109375" style="693" customWidth="1"/>
    <col min="3095" max="3095" width="4.28515625" style="693" customWidth="1"/>
    <col min="3096" max="3096" width="31.7109375" style="693" customWidth="1"/>
    <col min="3097" max="3097" width="8.7109375" style="693" customWidth="1"/>
    <col min="3098" max="3098" width="8.42578125" style="693" customWidth="1"/>
    <col min="3099" max="3099" width="20.7109375" style="693" customWidth="1"/>
    <col min="3100" max="3100" width="5" style="693" customWidth="1"/>
    <col min="3101" max="3328" width="9" style="693"/>
    <col min="3329" max="3329" width="9" style="693" customWidth="1"/>
    <col min="3330" max="3330" width="18.5703125" style="693" customWidth="1"/>
    <col min="3331" max="3331" width="5.42578125" style="693" customWidth="1"/>
    <col min="3332" max="3332" width="26.28515625" style="693" customWidth="1"/>
    <col min="3333" max="3333" width="8.28515625" style="693" customWidth="1"/>
    <col min="3334" max="3334" width="11.5703125" style="693" customWidth="1"/>
    <col min="3335" max="3335" width="3.7109375" style="693" customWidth="1"/>
    <col min="3336" max="3336" width="2.7109375" style="693" customWidth="1"/>
    <col min="3337" max="3337" width="3.7109375" style="693" customWidth="1"/>
    <col min="3338" max="3338" width="5.140625" style="693" customWidth="1"/>
    <col min="3339" max="3339" width="23.5703125" style="693" customWidth="1"/>
    <col min="3340" max="3340" width="7.85546875" style="693" customWidth="1"/>
    <col min="3341" max="3341" width="17.85546875" style="693" customWidth="1"/>
    <col min="3342" max="3342" width="12.5703125" style="693" customWidth="1"/>
    <col min="3343" max="3343" width="10.140625" style="693" customWidth="1"/>
    <col min="3344" max="3344" width="6.85546875" style="693" customWidth="1"/>
    <col min="3345" max="3345" width="5.7109375" style="693" customWidth="1"/>
    <col min="3346" max="3346" width="6.28515625" style="693" customWidth="1"/>
    <col min="3347" max="3347" width="7.140625" style="693" customWidth="1"/>
    <col min="3348" max="3348" width="21.42578125" style="693" customWidth="1"/>
    <col min="3349" max="3349" width="4.28515625" style="693" customWidth="1"/>
    <col min="3350" max="3350" width="3.7109375" style="693" customWidth="1"/>
    <col min="3351" max="3351" width="4.28515625" style="693" customWidth="1"/>
    <col min="3352" max="3352" width="31.7109375" style="693" customWidth="1"/>
    <col min="3353" max="3353" width="8.7109375" style="693" customWidth="1"/>
    <col min="3354" max="3354" width="8.42578125" style="693" customWidth="1"/>
    <col min="3355" max="3355" width="20.7109375" style="693" customWidth="1"/>
    <col min="3356" max="3356" width="5" style="693" customWidth="1"/>
    <col min="3357" max="3584" width="9" style="693"/>
    <col min="3585" max="3585" width="9" style="693" customWidth="1"/>
    <col min="3586" max="3586" width="18.5703125" style="693" customWidth="1"/>
    <col min="3587" max="3587" width="5.42578125" style="693" customWidth="1"/>
    <col min="3588" max="3588" width="26.28515625" style="693" customWidth="1"/>
    <col min="3589" max="3589" width="8.28515625" style="693" customWidth="1"/>
    <col min="3590" max="3590" width="11.5703125" style="693" customWidth="1"/>
    <col min="3591" max="3591" width="3.7109375" style="693" customWidth="1"/>
    <col min="3592" max="3592" width="2.7109375" style="693" customWidth="1"/>
    <col min="3593" max="3593" width="3.7109375" style="693" customWidth="1"/>
    <col min="3594" max="3594" width="5.140625" style="693" customWidth="1"/>
    <col min="3595" max="3595" width="23.5703125" style="693" customWidth="1"/>
    <col min="3596" max="3596" width="7.85546875" style="693" customWidth="1"/>
    <col min="3597" max="3597" width="17.85546875" style="693" customWidth="1"/>
    <col min="3598" max="3598" width="12.5703125" style="693" customWidth="1"/>
    <col min="3599" max="3599" width="10.140625" style="693" customWidth="1"/>
    <col min="3600" max="3600" width="6.85546875" style="693" customWidth="1"/>
    <col min="3601" max="3601" width="5.7109375" style="693" customWidth="1"/>
    <col min="3602" max="3602" width="6.28515625" style="693" customWidth="1"/>
    <col min="3603" max="3603" width="7.140625" style="693" customWidth="1"/>
    <col min="3604" max="3604" width="21.42578125" style="693" customWidth="1"/>
    <col min="3605" max="3605" width="4.28515625" style="693" customWidth="1"/>
    <col min="3606" max="3606" width="3.7109375" style="693" customWidth="1"/>
    <col min="3607" max="3607" width="4.28515625" style="693" customWidth="1"/>
    <col min="3608" max="3608" width="31.7109375" style="693" customWidth="1"/>
    <col min="3609" max="3609" width="8.7109375" style="693" customWidth="1"/>
    <col min="3610" max="3610" width="8.42578125" style="693" customWidth="1"/>
    <col min="3611" max="3611" width="20.7109375" style="693" customWidth="1"/>
    <col min="3612" max="3612" width="5" style="693" customWidth="1"/>
    <col min="3613" max="3840" width="9" style="693"/>
    <col min="3841" max="3841" width="9" style="693" customWidth="1"/>
    <col min="3842" max="3842" width="18.5703125" style="693" customWidth="1"/>
    <col min="3843" max="3843" width="5.42578125" style="693" customWidth="1"/>
    <col min="3844" max="3844" width="26.28515625" style="693" customWidth="1"/>
    <col min="3845" max="3845" width="8.28515625" style="693" customWidth="1"/>
    <col min="3846" max="3846" width="11.5703125" style="693" customWidth="1"/>
    <col min="3847" max="3847" width="3.7109375" style="693" customWidth="1"/>
    <col min="3848" max="3848" width="2.7109375" style="693" customWidth="1"/>
    <col min="3849" max="3849" width="3.7109375" style="693" customWidth="1"/>
    <col min="3850" max="3850" width="5.140625" style="693" customWidth="1"/>
    <col min="3851" max="3851" width="23.5703125" style="693" customWidth="1"/>
    <col min="3852" max="3852" width="7.85546875" style="693" customWidth="1"/>
    <col min="3853" max="3853" width="17.85546875" style="693" customWidth="1"/>
    <col min="3854" max="3854" width="12.5703125" style="693" customWidth="1"/>
    <col min="3855" max="3855" width="10.140625" style="693" customWidth="1"/>
    <col min="3856" max="3856" width="6.85546875" style="693" customWidth="1"/>
    <col min="3857" max="3857" width="5.7109375" style="693" customWidth="1"/>
    <col min="3858" max="3858" width="6.28515625" style="693" customWidth="1"/>
    <col min="3859" max="3859" width="7.140625" style="693" customWidth="1"/>
    <col min="3860" max="3860" width="21.42578125" style="693" customWidth="1"/>
    <col min="3861" max="3861" width="4.28515625" style="693" customWidth="1"/>
    <col min="3862" max="3862" width="3.7109375" style="693" customWidth="1"/>
    <col min="3863" max="3863" width="4.28515625" style="693" customWidth="1"/>
    <col min="3864" max="3864" width="31.7109375" style="693" customWidth="1"/>
    <col min="3865" max="3865" width="8.7109375" style="693" customWidth="1"/>
    <col min="3866" max="3866" width="8.42578125" style="693" customWidth="1"/>
    <col min="3867" max="3867" width="20.7109375" style="693" customWidth="1"/>
    <col min="3868" max="3868" width="5" style="693" customWidth="1"/>
    <col min="3869" max="4096" width="9" style="693"/>
    <col min="4097" max="4097" width="9" style="693" customWidth="1"/>
    <col min="4098" max="4098" width="18.5703125" style="693" customWidth="1"/>
    <col min="4099" max="4099" width="5.42578125" style="693" customWidth="1"/>
    <col min="4100" max="4100" width="26.28515625" style="693" customWidth="1"/>
    <col min="4101" max="4101" width="8.28515625" style="693" customWidth="1"/>
    <col min="4102" max="4102" width="11.5703125" style="693" customWidth="1"/>
    <col min="4103" max="4103" width="3.7109375" style="693" customWidth="1"/>
    <col min="4104" max="4104" width="2.7109375" style="693" customWidth="1"/>
    <col min="4105" max="4105" width="3.7109375" style="693" customWidth="1"/>
    <col min="4106" max="4106" width="5.140625" style="693" customWidth="1"/>
    <col min="4107" max="4107" width="23.5703125" style="693" customWidth="1"/>
    <col min="4108" max="4108" width="7.85546875" style="693" customWidth="1"/>
    <col min="4109" max="4109" width="17.85546875" style="693" customWidth="1"/>
    <col min="4110" max="4110" width="12.5703125" style="693" customWidth="1"/>
    <col min="4111" max="4111" width="10.140625" style="693" customWidth="1"/>
    <col min="4112" max="4112" width="6.85546875" style="693" customWidth="1"/>
    <col min="4113" max="4113" width="5.7109375" style="693" customWidth="1"/>
    <col min="4114" max="4114" width="6.28515625" style="693" customWidth="1"/>
    <col min="4115" max="4115" width="7.140625" style="693" customWidth="1"/>
    <col min="4116" max="4116" width="21.42578125" style="693" customWidth="1"/>
    <col min="4117" max="4117" width="4.28515625" style="693" customWidth="1"/>
    <col min="4118" max="4118" width="3.7109375" style="693" customWidth="1"/>
    <col min="4119" max="4119" width="4.28515625" style="693" customWidth="1"/>
    <col min="4120" max="4120" width="31.7109375" style="693" customWidth="1"/>
    <col min="4121" max="4121" width="8.7109375" style="693" customWidth="1"/>
    <col min="4122" max="4122" width="8.42578125" style="693" customWidth="1"/>
    <col min="4123" max="4123" width="20.7109375" style="693" customWidth="1"/>
    <col min="4124" max="4124" width="5" style="693" customWidth="1"/>
    <col min="4125" max="4352" width="9" style="693"/>
    <col min="4353" max="4353" width="9" style="693" customWidth="1"/>
    <col min="4354" max="4354" width="18.5703125" style="693" customWidth="1"/>
    <col min="4355" max="4355" width="5.42578125" style="693" customWidth="1"/>
    <col min="4356" max="4356" width="26.28515625" style="693" customWidth="1"/>
    <col min="4357" max="4357" width="8.28515625" style="693" customWidth="1"/>
    <col min="4358" max="4358" width="11.5703125" style="693" customWidth="1"/>
    <col min="4359" max="4359" width="3.7109375" style="693" customWidth="1"/>
    <col min="4360" max="4360" width="2.7109375" style="693" customWidth="1"/>
    <col min="4361" max="4361" width="3.7109375" style="693" customWidth="1"/>
    <col min="4362" max="4362" width="5.140625" style="693" customWidth="1"/>
    <col min="4363" max="4363" width="23.5703125" style="693" customWidth="1"/>
    <col min="4364" max="4364" width="7.85546875" style="693" customWidth="1"/>
    <col min="4365" max="4365" width="17.85546875" style="693" customWidth="1"/>
    <col min="4366" max="4366" width="12.5703125" style="693" customWidth="1"/>
    <col min="4367" max="4367" width="10.140625" style="693" customWidth="1"/>
    <col min="4368" max="4368" width="6.85546875" style="693" customWidth="1"/>
    <col min="4369" max="4369" width="5.7109375" style="693" customWidth="1"/>
    <col min="4370" max="4370" width="6.28515625" style="693" customWidth="1"/>
    <col min="4371" max="4371" width="7.140625" style="693" customWidth="1"/>
    <col min="4372" max="4372" width="21.42578125" style="693" customWidth="1"/>
    <col min="4373" max="4373" width="4.28515625" style="693" customWidth="1"/>
    <col min="4374" max="4374" width="3.7109375" style="693" customWidth="1"/>
    <col min="4375" max="4375" width="4.28515625" style="693" customWidth="1"/>
    <col min="4376" max="4376" width="31.7109375" style="693" customWidth="1"/>
    <col min="4377" max="4377" width="8.7109375" style="693" customWidth="1"/>
    <col min="4378" max="4378" width="8.42578125" style="693" customWidth="1"/>
    <col min="4379" max="4379" width="20.7109375" style="693" customWidth="1"/>
    <col min="4380" max="4380" width="5" style="693" customWidth="1"/>
    <col min="4381" max="4608" width="9" style="693"/>
    <col min="4609" max="4609" width="9" style="693" customWidth="1"/>
    <col min="4610" max="4610" width="18.5703125" style="693" customWidth="1"/>
    <col min="4611" max="4611" width="5.42578125" style="693" customWidth="1"/>
    <col min="4612" max="4612" width="26.28515625" style="693" customWidth="1"/>
    <col min="4613" max="4613" width="8.28515625" style="693" customWidth="1"/>
    <col min="4614" max="4614" width="11.5703125" style="693" customWidth="1"/>
    <col min="4615" max="4615" width="3.7109375" style="693" customWidth="1"/>
    <col min="4616" max="4616" width="2.7109375" style="693" customWidth="1"/>
    <col min="4617" max="4617" width="3.7109375" style="693" customWidth="1"/>
    <col min="4618" max="4618" width="5.140625" style="693" customWidth="1"/>
    <col min="4619" max="4619" width="23.5703125" style="693" customWidth="1"/>
    <col min="4620" max="4620" width="7.85546875" style="693" customWidth="1"/>
    <col min="4621" max="4621" width="17.85546875" style="693" customWidth="1"/>
    <col min="4622" max="4622" width="12.5703125" style="693" customWidth="1"/>
    <col min="4623" max="4623" width="10.140625" style="693" customWidth="1"/>
    <col min="4624" max="4624" width="6.85546875" style="693" customWidth="1"/>
    <col min="4625" max="4625" width="5.7109375" style="693" customWidth="1"/>
    <col min="4626" max="4626" width="6.28515625" style="693" customWidth="1"/>
    <col min="4627" max="4627" width="7.140625" style="693" customWidth="1"/>
    <col min="4628" max="4628" width="21.42578125" style="693" customWidth="1"/>
    <col min="4629" max="4629" width="4.28515625" style="693" customWidth="1"/>
    <col min="4630" max="4630" width="3.7109375" style="693" customWidth="1"/>
    <col min="4631" max="4631" width="4.28515625" style="693" customWidth="1"/>
    <col min="4632" max="4632" width="31.7109375" style="693" customWidth="1"/>
    <col min="4633" max="4633" width="8.7109375" style="693" customWidth="1"/>
    <col min="4634" max="4634" width="8.42578125" style="693" customWidth="1"/>
    <col min="4635" max="4635" width="20.7109375" style="693" customWidth="1"/>
    <col min="4636" max="4636" width="5" style="693" customWidth="1"/>
    <col min="4637" max="4864" width="9" style="693"/>
    <col min="4865" max="4865" width="9" style="693" customWidth="1"/>
    <col min="4866" max="4866" width="18.5703125" style="693" customWidth="1"/>
    <col min="4867" max="4867" width="5.42578125" style="693" customWidth="1"/>
    <col min="4868" max="4868" width="26.28515625" style="693" customWidth="1"/>
    <col min="4869" max="4869" width="8.28515625" style="693" customWidth="1"/>
    <col min="4870" max="4870" width="11.5703125" style="693" customWidth="1"/>
    <col min="4871" max="4871" width="3.7109375" style="693" customWidth="1"/>
    <col min="4872" max="4872" width="2.7109375" style="693" customWidth="1"/>
    <col min="4873" max="4873" width="3.7109375" style="693" customWidth="1"/>
    <col min="4874" max="4874" width="5.140625" style="693" customWidth="1"/>
    <col min="4875" max="4875" width="23.5703125" style="693" customWidth="1"/>
    <col min="4876" max="4876" width="7.85546875" style="693" customWidth="1"/>
    <col min="4877" max="4877" width="17.85546875" style="693" customWidth="1"/>
    <col min="4878" max="4878" width="12.5703125" style="693" customWidth="1"/>
    <col min="4879" max="4879" width="10.140625" style="693" customWidth="1"/>
    <col min="4880" max="4880" width="6.85546875" style="693" customWidth="1"/>
    <col min="4881" max="4881" width="5.7109375" style="693" customWidth="1"/>
    <col min="4882" max="4882" width="6.28515625" style="693" customWidth="1"/>
    <col min="4883" max="4883" width="7.140625" style="693" customWidth="1"/>
    <col min="4884" max="4884" width="21.42578125" style="693" customWidth="1"/>
    <col min="4885" max="4885" width="4.28515625" style="693" customWidth="1"/>
    <col min="4886" max="4886" width="3.7109375" style="693" customWidth="1"/>
    <col min="4887" max="4887" width="4.28515625" style="693" customWidth="1"/>
    <col min="4888" max="4888" width="31.7109375" style="693" customWidth="1"/>
    <col min="4889" max="4889" width="8.7109375" style="693" customWidth="1"/>
    <col min="4890" max="4890" width="8.42578125" style="693" customWidth="1"/>
    <col min="4891" max="4891" width="20.7109375" style="693" customWidth="1"/>
    <col min="4892" max="4892" width="5" style="693" customWidth="1"/>
    <col min="4893" max="5120" width="9" style="693"/>
    <col min="5121" max="5121" width="9" style="693" customWidth="1"/>
    <col min="5122" max="5122" width="18.5703125" style="693" customWidth="1"/>
    <col min="5123" max="5123" width="5.42578125" style="693" customWidth="1"/>
    <col min="5124" max="5124" width="26.28515625" style="693" customWidth="1"/>
    <col min="5125" max="5125" width="8.28515625" style="693" customWidth="1"/>
    <col min="5126" max="5126" width="11.5703125" style="693" customWidth="1"/>
    <col min="5127" max="5127" width="3.7109375" style="693" customWidth="1"/>
    <col min="5128" max="5128" width="2.7109375" style="693" customWidth="1"/>
    <col min="5129" max="5129" width="3.7109375" style="693" customWidth="1"/>
    <col min="5130" max="5130" width="5.140625" style="693" customWidth="1"/>
    <col min="5131" max="5131" width="23.5703125" style="693" customWidth="1"/>
    <col min="5132" max="5132" width="7.85546875" style="693" customWidth="1"/>
    <col min="5133" max="5133" width="17.85546875" style="693" customWidth="1"/>
    <col min="5134" max="5134" width="12.5703125" style="693" customWidth="1"/>
    <col min="5135" max="5135" width="10.140625" style="693" customWidth="1"/>
    <col min="5136" max="5136" width="6.85546875" style="693" customWidth="1"/>
    <col min="5137" max="5137" width="5.7109375" style="693" customWidth="1"/>
    <col min="5138" max="5138" width="6.28515625" style="693" customWidth="1"/>
    <col min="5139" max="5139" width="7.140625" style="693" customWidth="1"/>
    <col min="5140" max="5140" width="21.42578125" style="693" customWidth="1"/>
    <col min="5141" max="5141" width="4.28515625" style="693" customWidth="1"/>
    <col min="5142" max="5142" width="3.7109375" style="693" customWidth="1"/>
    <col min="5143" max="5143" width="4.28515625" style="693" customWidth="1"/>
    <col min="5144" max="5144" width="31.7109375" style="693" customWidth="1"/>
    <col min="5145" max="5145" width="8.7109375" style="693" customWidth="1"/>
    <col min="5146" max="5146" width="8.42578125" style="693" customWidth="1"/>
    <col min="5147" max="5147" width="20.7109375" style="693" customWidth="1"/>
    <col min="5148" max="5148" width="5" style="693" customWidth="1"/>
    <col min="5149" max="5376" width="9" style="693"/>
    <col min="5377" max="5377" width="9" style="693" customWidth="1"/>
    <col min="5378" max="5378" width="18.5703125" style="693" customWidth="1"/>
    <col min="5379" max="5379" width="5.42578125" style="693" customWidth="1"/>
    <col min="5380" max="5380" width="26.28515625" style="693" customWidth="1"/>
    <col min="5381" max="5381" width="8.28515625" style="693" customWidth="1"/>
    <col min="5382" max="5382" width="11.5703125" style="693" customWidth="1"/>
    <col min="5383" max="5383" width="3.7109375" style="693" customWidth="1"/>
    <col min="5384" max="5384" width="2.7109375" style="693" customWidth="1"/>
    <col min="5385" max="5385" width="3.7109375" style="693" customWidth="1"/>
    <col min="5386" max="5386" width="5.140625" style="693" customWidth="1"/>
    <col min="5387" max="5387" width="23.5703125" style="693" customWidth="1"/>
    <col min="5388" max="5388" width="7.85546875" style="693" customWidth="1"/>
    <col min="5389" max="5389" width="17.85546875" style="693" customWidth="1"/>
    <col min="5390" max="5390" width="12.5703125" style="693" customWidth="1"/>
    <col min="5391" max="5391" width="10.140625" style="693" customWidth="1"/>
    <col min="5392" max="5392" width="6.85546875" style="693" customWidth="1"/>
    <col min="5393" max="5393" width="5.7109375" style="693" customWidth="1"/>
    <col min="5394" max="5394" width="6.28515625" style="693" customWidth="1"/>
    <col min="5395" max="5395" width="7.140625" style="693" customWidth="1"/>
    <col min="5396" max="5396" width="21.42578125" style="693" customWidth="1"/>
    <col min="5397" max="5397" width="4.28515625" style="693" customWidth="1"/>
    <col min="5398" max="5398" width="3.7109375" style="693" customWidth="1"/>
    <col min="5399" max="5399" width="4.28515625" style="693" customWidth="1"/>
    <col min="5400" max="5400" width="31.7109375" style="693" customWidth="1"/>
    <col min="5401" max="5401" width="8.7109375" style="693" customWidth="1"/>
    <col min="5402" max="5402" width="8.42578125" style="693" customWidth="1"/>
    <col min="5403" max="5403" width="20.7109375" style="693" customWidth="1"/>
    <col min="5404" max="5404" width="5" style="693" customWidth="1"/>
    <col min="5405" max="5632" width="9" style="693"/>
    <col min="5633" max="5633" width="9" style="693" customWidth="1"/>
    <col min="5634" max="5634" width="18.5703125" style="693" customWidth="1"/>
    <col min="5635" max="5635" width="5.42578125" style="693" customWidth="1"/>
    <col min="5636" max="5636" width="26.28515625" style="693" customWidth="1"/>
    <col min="5637" max="5637" width="8.28515625" style="693" customWidth="1"/>
    <col min="5638" max="5638" width="11.5703125" style="693" customWidth="1"/>
    <col min="5639" max="5639" width="3.7109375" style="693" customWidth="1"/>
    <col min="5640" max="5640" width="2.7109375" style="693" customWidth="1"/>
    <col min="5641" max="5641" width="3.7109375" style="693" customWidth="1"/>
    <col min="5642" max="5642" width="5.140625" style="693" customWidth="1"/>
    <col min="5643" max="5643" width="23.5703125" style="693" customWidth="1"/>
    <col min="5644" max="5644" width="7.85546875" style="693" customWidth="1"/>
    <col min="5645" max="5645" width="17.85546875" style="693" customWidth="1"/>
    <col min="5646" max="5646" width="12.5703125" style="693" customWidth="1"/>
    <col min="5647" max="5647" width="10.140625" style="693" customWidth="1"/>
    <col min="5648" max="5648" width="6.85546875" style="693" customWidth="1"/>
    <col min="5649" max="5649" width="5.7109375" style="693" customWidth="1"/>
    <col min="5650" max="5650" width="6.28515625" style="693" customWidth="1"/>
    <col min="5651" max="5651" width="7.140625" style="693" customWidth="1"/>
    <col min="5652" max="5652" width="21.42578125" style="693" customWidth="1"/>
    <col min="5653" max="5653" width="4.28515625" style="693" customWidth="1"/>
    <col min="5654" max="5654" width="3.7109375" style="693" customWidth="1"/>
    <col min="5655" max="5655" width="4.28515625" style="693" customWidth="1"/>
    <col min="5656" max="5656" width="31.7109375" style="693" customWidth="1"/>
    <col min="5657" max="5657" width="8.7109375" style="693" customWidth="1"/>
    <col min="5658" max="5658" width="8.42578125" style="693" customWidth="1"/>
    <col min="5659" max="5659" width="20.7109375" style="693" customWidth="1"/>
    <col min="5660" max="5660" width="5" style="693" customWidth="1"/>
    <col min="5661" max="5888" width="9" style="693"/>
    <col min="5889" max="5889" width="9" style="693" customWidth="1"/>
    <col min="5890" max="5890" width="18.5703125" style="693" customWidth="1"/>
    <col min="5891" max="5891" width="5.42578125" style="693" customWidth="1"/>
    <col min="5892" max="5892" width="26.28515625" style="693" customWidth="1"/>
    <col min="5893" max="5893" width="8.28515625" style="693" customWidth="1"/>
    <col min="5894" max="5894" width="11.5703125" style="693" customWidth="1"/>
    <col min="5895" max="5895" width="3.7109375" style="693" customWidth="1"/>
    <col min="5896" max="5896" width="2.7109375" style="693" customWidth="1"/>
    <col min="5897" max="5897" width="3.7109375" style="693" customWidth="1"/>
    <col min="5898" max="5898" width="5.140625" style="693" customWidth="1"/>
    <col min="5899" max="5899" width="23.5703125" style="693" customWidth="1"/>
    <col min="5900" max="5900" width="7.85546875" style="693" customWidth="1"/>
    <col min="5901" max="5901" width="17.85546875" style="693" customWidth="1"/>
    <col min="5902" max="5902" width="12.5703125" style="693" customWidth="1"/>
    <col min="5903" max="5903" width="10.140625" style="693" customWidth="1"/>
    <col min="5904" max="5904" width="6.85546875" style="693" customWidth="1"/>
    <col min="5905" max="5905" width="5.7109375" style="693" customWidth="1"/>
    <col min="5906" max="5906" width="6.28515625" style="693" customWidth="1"/>
    <col min="5907" max="5907" width="7.140625" style="693" customWidth="1"/>
    <col min="5908" max="5908" width="21.42578125" style="693" customWidth="1"/>
    <col min="5909" max="5909" width="4.28515625" style="693" customWidth="1"/>
    <col min="5910" max="5910" width="3.7109375" style="693" customWidth="1"/>
    <col min="5911" max="5911" width="4.28515625" style="693" customWidth="1"/>
    <col min="5912" max="5912" width="31.7109375" style="693" customWidth="1"/>
    <col min="5913" max="5913" width="8.7109375" style="693" customWidth="1"/>
    <col min="5914" max="5914" width="8.42578125" style="693" customWidth="1"/>
    <col min="5915" max="5915" width="20.7109375" style="693" customWidth="1"/>
    <col min="5916" max="5916" width="5" style="693" customWidth="1"/>
    <col min="5917" max="6144" width="9" style="693"/>
    <col min="6145" max="6145" width="9" style="693" customWidth="1"/>
    <col min="6146" max="6146" width="18.5703125" style="693" customWidth="1"/>
    <col min="6147" max="6147" width="5.42578125" style="693" customWidth="1"/>
    <col min="6148" max="6148" width="26.28515625" style="693" customWidth="1"/>
    <col min="6149" max="6149" width="8.28515625" style="693" customWidth="1"/>
    <col min="6150" max="6150" width="11.5703125" style="693" customWidth="1"/>
    <col min="6151" max="6151" width="3.7109375" style="693" customWidth="1"/>
    <col min="6152" max="6152" width="2.7109375" style="693" customWidth="1"/>
    <col min="6153" max="6153" width="3.7109375" style="693" customWidth="1"/>
    <col min="6154" max="6154" width="5.140625" style="693" customWidth="1"/>
    <col min="6155" max="6155" width="23.5703125" style="693" customWidth="1"/>
    <col min="6156" max="6156" width="7.85546875" style="693" customWidth="1"/>
    <col min="6157" max="6157" width="17.85546875" style="693" customWidth="1"/>
    <col min="6158" max="6158" width="12.5703125" style="693" customWidth="1"/>
    <col min="6159" max="6159" width="10.140625" style="693" customWidth="1"/>
    <col min="6160" max="6160" width="6.85546875" style="693" customWidth="1"/>
    <col min="6161" max="6161" width="5.7109375" style="693" customWidth="1"/>
    <col min="6162" max="6162" width="6.28515625" style="693" customWidth="1"/>
    <col min="6163" max="6163" width="7.140625" style="693" customWidth="1"/>
    <col min="6164" max="6164" width="21.42578125" style="693" customWidth="1"/>
    <col min="6165" max="6165" width="4.28515625" style="693" customWidth="1"/>
    <col min="6166" max="6166" width="3.7109375" style="693" customWidth="1"/>
    <col min="6167" max="6167" width="4.28515625" style="693" customWidth="1"/>
    <col min="6168" max="6168" width="31.7109375" style="693" customWidth="1"/>
    <col min="6169" max="6169" width="8.7109375" style="693" customWidth="1"/>
    <col min="6170" max="6170" width="8.42578125" style="693" customWidth="1"/>
    <col min="6171" max="6171" width="20.7109375" style="693" customWidth="1"/>
    <col min="6172" max="6172" width="5" style="693" customWidth="1"/>
    <col min="6173" max="6400" width="9" style="693"/>
    <col min="6401" max="6401" width="9" style="693" customWidth="1"/>
    <col min="6402" max="6402" width="18.5703125" style="693" customWidth="1"/>
    <col min="6403" max="6403" width="5.42578125" style="693" customWidth="1"/>
    <col min="6404" max="6404" width="26.28515625" style="693" customWidth="1"/>
    <col min="6405" max="6405" width="8.28515625" style="693" customWidth="1"/>
    <col min="6406" max="6406" width="11.5703125" style="693" customWidth="1"/>
    <col min="6407" max="6407" width="3.7109375" style="693" customWidth="1"/>
    <col min="6408" max="6408" width="2.7109375" style="693" customWidth="1"/>
    <col min="6409" max="6409" width="3.7109375" style="693" customWidth="1"/>
    <col min="6410" max="6410" width="5.140625" style="693" customWidth="1"/>
    <col min="6411" max="6411" width="23.5703125" style="693" customWidth="1"/>
    <col min="6412" max="6412" width="7.85546875" style="693" customWidth="1"/>
    <col min="6413" max="6413" width="17.85546875" style="693" customWidth="1"/>
    <col min="6414" max="6414" width="12.5703125" style="693" customWidth="1"/>
    <col min="6415" max="6415" width="10.140625" style="693" customWidth="1"/>
    <col min="6416" max="6416" width="6.85546875" style="693" customWidth="1"/>
    <col min="6417" max="6417" width="5.7109375" style="693" customWidth="1"/>
    <col min="6418" max="6418" width="6.28515625" style="693" customWidth="1"/>
    <col min="6419" max="6419" width="7.140625" style="693" customWidth="1"/>
    <col min="6420" max="6420" width="21.42578125" style="693" customWidth="1"/>
    <col min="6421" max="6421" width="4.28515625" style="693" customWidth="1"/>
    <col min="6422" max="6422" width="3.7109375" style="693" customWidth="1"/>
    <col min="6423" max="6423" width="4.28515625" style="693" customWidth="1"/>
    <col min="6424" max="6424" width="31.7109375" style="693" customWidth="1"/>
    <col min="6425" max="6425" width="8.7109375" style="693" customWidth="1"/>
    <col min="6426" max="6426" width="8.42578125" style="693" customWidth="1"/>
    <col min="6427" max="6427" width="20.7109375" style="693" customWidth="1"/>
    <col min="6428" max="6428" width="5" style="693" customWidth="1"/>
    <col min="6429" max="6656" width="9" style="693"/>
    <col min="6657" max="6657" width="9" style="693" customWidth="1"/>
    <col min="6658" max="6658" width="18.5703125" style="693" customWidth="1"/>
    <col min="6659" max="6659" width="5.42578125" style="693" customWidth="1"/>
    <col min="6660" max="6660" width="26.28515625" style="693" customWidth="1"/>
    <col min="6661" max="6661" width="8.28515625" style="693" customWidth="1"/>
    <col min="6662" max="6662" width="11.5703125" style="693" customWidth="1"/>
    <col min="6663" max="6663" width="3.7109375" style="693" customWidth="1"/>
    <col min="6664" max="6664" width="2.7109375" style="693" customWidth="1"/>
    <col min="6665" max="6665" width="3.7109375" style="693" customWidth="1"/>
    <col min="6666" max="6666" width="5.140625" style="693" customWidth="1"/>
    <col min="6667" max="6667" width="23.5703125" style="693" customWidth="1"/>
    <col min="6668" max="6668" width="7.85546875" style="693" customWidth="1"/>
    <col min="6669" max="6669" width="17.85546875" style="693" customWidth="1"/>
    <col min="6670" max="6670" width="12.5703125" style="693" customWidth="1"/>
    <col min="6671" max="6671" width="10.140625" style="693" customWidth="1"/>
    <col min="6672" max="6672" width="6.85546875" style="693" customWidth="1"/>
    <col min="6673" max="6673" width="5.7109375" style="693" customWidth="1"/>
    <col min="6674" max="6674" width="6.28515625" style="693" customWidth="1"/>
    <col min="6675" max="6675" width="7.140625" style="693" customWidth="1"/>
    <col min="6676" max="6676" width="21.42578125" style="693" customWidth="1"/>
    <col min="6677" max="6677" width="4.28515625" style="693" customWidth="1"/>
    <col min="6678" max="6678" width="3.7109375" style="693" customWidth="1"/>
    <col min="6679" max="6679" width="4.28515625" style="693" customWidth="1"/>
    <col min="6680" max="6680" width="31.7109375" style="693" customWidth="1"/>
    <col min="6681" max="6681" width="8.7109375" style="693" customWidth="1"/>
    <col min="6682" max="6682" width="8.42578125" style="693" customWidth="1"/>
    <col min="6683" max="6683" width="20.7109375" style="693" customWidth="1"/>
    <col min="6684" max="6684" width="5" style="693" customWidth="1"/>
    <col min="6685" max="6912" width="9" style="693"/>
    <col min="6913" max="6913" width="9" style="693" customWidth="1"/>
    <col min="6914" max="6914" width="18.5703125" style="693" customWidth="1"/>
    <col min="6915" max="6915" width="5.42578125" style="693" customWidth="1"/>
    <col min="6916" max="6916" width="26.28515625" style="693" customWidth="1"/>
    <col min="6917" max="6917" width="8.28515625" style="693" customWidth="1"/>
    <col min="6918" max="6918" width="11.5703125" style="693" customWidth="1"/>
    <col min="6919" max="6919" width="3.7109375" style="693" customWidth="1"/>
    <col min="6920" max="6920" width="2.7109375" style="693" customWidth="1"/>
    <col min="6921" max="6921" width="3.7109375" style="693" customWidth="1"/>
    <col min="6922" max="6922" width="5.140625" style="693" customWidth="1"/>
    <col min="6923" max="6923" width="23.5703125" style="693" customWidth="1"/>
    <col min="6924" max="6924" width="7.85546875" style="693" customWidth="1"/>
    <col min="6925" max="6925" width="17.85546875" style="693" customWidth="1"/>
    <col min="6926" max="6926" width="12.5703125" style="693" customWidth="1"/>
    <col min="6927" max="6927" width="10.140625" style="693" customWidth="1"/>
    <col min="6928" max="6928" width="6.85546875" style="693" customWidth="1"/>
    <col min="6929" max="6929" width="5.7109375" style="693" customWidth="1"/>
    <col min="6930" max="6930" width="6.28515625" style="693" customWidth="1"/>
    <col min="6931" max="6931" width="7.140625" style="693" customWidth="1"/>
    <col min="6932" max="6932" width="21.42578125" style="693" customWidth="1"/>
    <col min="6933" max="6933" width="4.28515625" style="693" customWidth="1"/>
    <col min="6934" max="6934" width="3.7109375" style="693" customWidth="1"/>
    <col min="6935" max="6935" width="4.28515625" style="693" customWidth="1"/>
    <col min="6936" max="6936" width="31.7109375" style="693" customWidth="1"/>
    <col min="6937" max="6937" width="8.7109375" style="693" customWidth="1"/>
    <col min="6938" max="6938" width="8.42578125" style="693" customWidth="1"/>
    <col min="6939" max="6939" width="20.7109375" style="693" customWidth="1"/>
    <col min="6940" max="6940" width="5" style="693" customWidth="1"/>
    <col min="6941" max="7168" width="9" style="693"/>
    <col min="7169" max="7169" width="9" style="693" customWidth="1"/>
    <col min="7170" max="7170" width="18.5703125" style="693" customWidth="1"/>
    <col min="7171" max="7171" width="5.42578125" style="693" customWidth="1"/>
    <col min="7172" max="7172" width="26.28515625" style="693" customWidth="1"/>
    <col min="7173" max="7173" width="8.28515625" style="693" customWidth="1"/>
    <col min="7174" max="7174" width="11.5703125" style="693" customWidth="1"/>
    <col min="7175" max="7175" width="3.7109375" style="693" customWidth="1"/>
    <col min="7176" max="7176" width="2.7109375" style="693" customWidth="1"/>
    <col min="7177" max="7177" width="3.7109375" style="693" customWidth="1"/>
    <col min="7178" max="7178" width="5.140625" style="693" customWidth="1"/>
    <col min="7179" max="7179" width="23.5703125" style="693" customWidth="1"/>
    <col min="7180" max="7180" width="7.85546875" style="693" customWidth="1"/>
    <col min="7181" max="7181" width="17.85546875" style="693" customWidth="1"/>
    <col min="7182" max="7182" width="12.5703125" style="693" customWidth="1"/>
    <col min="7183" max="7183" width="10.140625" style="693" customWidth="1"/>
    <col min="7184" max="7184" width="6.85546875" style="693" customWidth="1"/>
    <col min="7185" max="7185" width="5.7109375" style="693" customWidth="1"/>
    <col min="7186" max="7186" width="6.28515625" style="693" customWidth="1"/>
    <col min="7187" max="7187" width="7.140625" style="693" customWidth="1"/>
    <col min="7188" max="7188" width="21.42578125" style="693" customWidth="1"/>
    <col min="7189" max="7189" width="4.28515625" style="693" customWidth="1"/>
    <col min="7190" max="7190" width="3.7109375" style="693" customWidth="1"/>
    <col min="7191" max="7191" width="4.28515625" style="693" customWidth="1"/>
    <col min="7192" max="7192" width="31.7109375" style="693" customWidth="1"/>
    <col min="7193" max="7193" width="8.7109375" style="693" customWidth="1"/>
    <col min="7194" max="7194" width="8.42578125" style="693" customWidth="1"/>
    <col min="7195" max="7195" width="20.7109375" style="693" customWidth="1"/>
    <col min="7196" max="7196" width="5" style="693" customWidth="1"/>
    <col min="7197" max="7424" width="9" style="693"/>
    <col min="7425" max="7425" width="9" style="693" customWidth="1"/>
    <col min="7426" max="7426" width="18.5703125" style="693" customWidth="1"/>
    <col min="7427" max="7427" width="5.42578125" style="693" customWidth="1"/>
    <col min="7428" max="7428" width="26.28515625" style="693" customWidth="1"/>
    <col min="7429" max="7429" width="8.28515625" style="693" customWidth="1"/>
    <col min="7430" max="7430" width="11.5703125" style="693" customWidth="1"/>
    <col min="7431" max="7431" width="3.7109375" style="693" customWidth="1"/>
    <col min="7432" max="7432" width="2.7109375" style="693" customWidth="1"/>
    <col min="7433" max="7433" width="3.7109375" style="693" customWidth="1"/>
    <col min="7434" max="7434" width="5.140625" style="693" customWidth="1"/>
    <col min="7435" max="7435" width="23.5703125" style="693" customWidth="1"/>
    <col min="7436" max="7436" width="7.85546875" style="693" customWidth="1"/>
    <col min="7437" max="7437" width="17.85546875" style="693" customWidth="1"/>
    <col min="7438" max="7438" width="12.5703125" style="693" customWidth="1"/>
    <col min="7439" max="7439" width="10.140625" style="693" customWidth="1"/>
    <col min="7440" max="7440" width="6.85546875" style="693" customWidth="1"/>
    <col min="7441" max="7441" width="5.7109375" style="693" customWidth="1"/>
    <col min="7442" max="7442" width="6.28515625" style="693" customWidth="1"/>
    <col min="7443" max="7443" width="7.140625" style="693" customWidth="1"/>
    <col min="7444" max="7444" width="21.42578125" style="693" customWidth="1"/>
    <col min="7445" max="7445" width="4.28515625" style="693" customWidth="1"/>
    <col min="7446" max="7446" width="3.7109375" style="693" customWidth="1"/>
    <col min="7447" max="7447" width="4.28515625" style="693" customWidth="1"/>
    <col min="7448" max="7448" width="31.7109375" style="693" customWidth="1"/>
    <col min="7449" max="7449" width="8.7109375" style="693" customWidth="1"/>
    <col min="7450" max="7450" width="8.42578125" style="693" customWidth="1"/>
    <col min="7451" max="7451" width="20.7109375" style="693" customWidth="1"/>
    <col min="7452" max="7452" width="5" style="693" customWidth="1"/>
    <col min="7453" max="7680" width="9" style="693"/>
    <col min="7681" max="7681" width="9" style="693" customWidth="1"/>
    <col min="7682" max="7682" width="18.5703125" style="693" customWidth="1"/>
    <col min="7683" max="7683" width="5.42578125" style="693" customWidth="1"/>
    <col min="7684" max="7684" width="26.28515625" style="693" customWidth="1"/>
    <col min="7685" max="7685" width="8.28515625" style="693" customWidth="1"/>
    <col min="7686" max="7686" width="11.5703125" style="693" customWidth="1"/>
    <col min="7687" max="7687" width="3.7109375" style="693" customWidth="1"/>
    <col min="7688" max="7688" width="2.7109375" style="693" customWidth="1"/>
    <col min="7689" max="7689" width="3.7109375" style="693" customWidth="1"/>
    <col min="7690" max="7690" width="5.140625" style="693" customWidth="1"/>
    <col min="7691" max="7691" width="23.5703125" style="693" customWidth="1"/>
    <col min="7692" max="7692" width="7.85546875" style="693" customWidth="1"/>
    <col min="7693" max="7693" width="17.85546875" style="693" customWidth="1"/>
    <col min="7694" max="7694" width="12.5703125" style="693" customWidth="1"/>
    <col min="7695" max="7695" width="10.140625" style="693" customWidth="1"/>
    <col min="7696" max="7696" width="6.85546875" style="693" customWidth="1"/>
    <col min="7697" max="7697" width="5.7109375" style="693" customWidth="1"/>
    <col min="7698" max="7698" width="6.28515625" style="693" customWidth="1"/>
    <col min="7699" max="7699" width="7.140625" style="693" customWidth="1"/>
    <col min="7700" max="7700" width="21.42578125" style="693" customWidth="1"/>
    <col min="7701" max="7701" width="4.28515625" style="693" customWidth="1"/>
    <col min="7702" max="7702" width="3.7109375" style="693" customWidth="1"/>
    <col min="7703" max="7703" width="4.28515625" style="693" customWidth="1"/>
    <col min="7704" max="7704" width="31.7109375" style="693" customWidth="1"/>
    <col min="7705" max="7705" width="8.7109375" style="693" customWidth="1"/>
    <col min="7706" max="7706" width="8.42578125" style="693" customWidth="1"/>
    <col min="7707" max="7707" width="20.7109375" style="693" customWidth="1"/>
    <col min="7708" max="7708" width="5" style="693" customWidth="1"/>
    <col min="7709" max="7936" width="9" style="693"/>
    <col min="7937" max="7937" width="9" style="693" customWidth="1"/>
    <col min="7938" max="7938" width="18.5703125" style="693" customWidth="1"/>
    <col min="7939" max="7939" width="5.42578125" style="693" customWidth="1"/>
    <col min="7940" max="7940" width="26.28515625" style="693" customWidth="1"/>
    <col min="7941" max="7941" width="8.28515625" style="693" customWidth="1"/>
    <col min="7942" max="7942" width="11.5703125" style="693" customWidth="1"/>
    <col min="7943" max="7943" width="3.7109375" style="693" customWidth="1"/>
    <col min="7944" max="7944" width="2.7109375" style="693" customWidth="1"/>
    <col min="7945" max="7945" width="3.7109375" style="693" customWidth="1"/>
    <col min="7946" max="7946" width="5.140625" style="693" customWidth="1"/>
    <col min="7947" max="7947" width="23.5703125" style="693" customWidth="1"/>
    <col min="7948" max="7948" width="7.85546875" style="693" customWidth="1"/>
    <col min="7949" max="7949" width="17.85546875" style="693" customWidth="1"/>
    <col min="7950" max="7950" width="12.5703125" style="693" customWidth="1"/>
    <col min="7951" max="7951" width="10.140625" style="693" customWidth="1"/>
    <col min="7952" max="7952" width="6.85546875" style="693" customWidth="1"/>
    <col min="7953" max="7953" width="5.7109375" style="693" customWidth="1"/>
    <col min="7954" max="7954" width="6.28515625" style="693" customWidth="1"/>
    <col min="7955" max="7955" width="7.140625" style="693" customWidth="1"/>
    <col min="7956" max="7956" width="21.42578125" style="693" customWidth="1"/>
    <col min="7957" max="7957" width="4.28515625" style="693" customWidth="1"/>
    <col min="7958" max="7958" width="3.7109375" style="693" customWidth="1"/>
    <col min="7959" max="7959" width="4.28515625" style="693" customWidth="1"/>
    <col min="7960" max="7960" width="31.7109375" style="693" customWidth="1"/>
    <col min="7961" max="7961" width="8.7109375" style="693" customWidth="1"/>
    <col min="7962" max="7962" width="8.42578125" style="693" customWidth="1"/>
    <col min="7963" max="7963" width="20.7109375" style="693" customWidth="1"/>
    <col min="7964" max="7964" width="5" style="693" customWidth="1"/>
    <col min="7965" max="8192" width="9" style="693"/>
    <col min="8193" max="8193" width="9" style="693" customWidth="1"/>
    <col min="8194" max="8194" width="18.5703125" style="693" customWidth="1"/>
    <col min="8195" max="8195" width="5.42578125" style="693" customWidth="1"/>
    <col min="8196" max="8196" width="26.28515625" style="693" customWidth="1"/>
    <col min="8197" max="8197" width="8.28515625" style="693" customWidth="1"/>
    <col min="8198" max="8198" width="11.5703125" style="693" customWidth="1"/>
    <col min="8199" max="8199" width="3.7109375" style="693" customWidth="1"/>
    <col min="8200" max="8200" width="2.7109375" style="693" customWidth="1"/>
    <col min="8201" max="8201" width="3.7109375" style="693" customWidth="1"/>
    <col min="8202" max="8202" width="5.140625" style="693" customWidth="1"/>
    <col min="8203" max="8203" width="23.5703125" style="693" customWidth="1"/>
    <col min="8204" max="8204" width="7.85546875" style="693" customWidth="1"/>
    <col min="8205" max="8205" width="17.85546875" style="693" customWidth="1"/>
    <col min="8206" max="8206" width="12.5703125" style="693" customWidth="1"/>
    <col min="8207" max="8207" width="10.140625" style="693" customWidth="1"/>
    <col min="8208" max="8208" width="6.85546875" style="693" customWidth="1"/>
    <col min="8209" max="8209" width="5.7109375" style="693" customWidth="1"/>
    <col min="8210" max="8210" width="6.28515625" style="693" customWidth="1"/>
    <col min="8211" max="8211" width="7.140625" style="693" customWidth="1"/>
    <col min="8212" max="8212" width="21.42578125" style="693" customWidth="1"/>
    <col min="8213" max="8213" width="4.28515625" style="693" customWidth="1"/>
    <col min="8214" max="8214" width="3.7109375" style="693" customWidth="1"/>
    <col min="8215" max="8215" width="4.28515625" style="693" customWidth="1"/>
    <col min="8216" max="8216" width="31.7109375" style="693" customWidth="1"/>
    <col min="8217" max="8217" width="8.7109375" style="693" customWidth="1"/>
    <col min="8218" max="8218" width="8.42578125" style="693" customWidth="1"/>
    <col min="8219" max="8219" width="20.7109375" style="693" customWidth="1"/>
    <col min="8220" max="8220" width="5" style="693" customWidth="1"/>
    <col min="8221" max="8448" width="9" style="693"/>
    <col min="8449" max="8449" width="9" style="693" customWidth="1"/>
    <col min="8450" max="8450" width="18.5703125" style="693" customWidth="1"/>
    <col min="8451" max="8451" width="5.42578125" style="693" customWidth="1"/>
    <col min="8452" max="8452" width="26.28515625" style="693" customWidth="1"/>
    <col min="8453" max="8453" width="8.28515625" style="693" customWidth="1"/>
    <col min="8454" max="8454" width="11.5703125" style="693" customWidth="1"/>
    <col min="8455" max="8455" width="3.7109375" style="693" customWidth="1"/>
    <col min="8456" max="8456" width="2.7109375" style="693" customWidth="1"/>
    <col min="8457" max="8457" width="3.7109375" style="693" customWidth="1"/>
    <col min="8458" max="8458" width="5.140625" style="693" customWidth="1"/>
    <col min="8459" max="8459" width="23.5703125" style="693" customWidth="1"/>
    <col min="8460" max="8460" width="7.85546875" style="693" customWidth="1"/>
    <col min="8461" max="8461" width="17.85546875" style="693" customWidth="1"/>
    <col min="8462" max="8462" width="12.5703125" style="693" customWidth="1"/>
    <col min="8463" max="8463" width="10.140625" style="693" customWidth="1"/>
    <col min="8464" max="8464" width="6.85546875" style="693" customWidth="1"/>
    <col min="8465" max="8465" width="5.7109375" style="693" customWidth="1"/>
    <col min="8466" max="8466" width="6.28515625" style="693" customWidth="1"/>
    <col min="8467" max="8467" width="7.140625" style="693" customWidth="1"/>
    <col min="8468" max="8468" width="21.42578125" style="693" customWidth="1"/>
    <col min="8469" max="8469" width="4.28515625" style="693" customWidth="1"/>
    <col min="8470" max="8470" width="3.7109375" style="693" customWidth="1"/>
    <col min="8471" max="8471" width="4.28515625" style="693" customWidth="1"/>
    <col min="8472" max="8472" width="31.7109375" style="693" customWidth="1"/>
    <col min="8473" max="8473" width="8.7109375" style="693" customWidth="1"/>
    <col min="8474" max="8474" width="8.42578125" style="693" customWidth="1"/>
    <col min="8475" max="8475" width="20.7109375" style="693" customWidth="1"/>
    <col min="8476" max="8476" width="5" style="693" customWidth="1"/>
    <col min="8477" max="8704" width="9" style="693"/>
    <col min="8705" max="8705" width="9" style="693" customWidth="1"/>
    <col min="8706" max="8706" width="18.5703125" style="693" customWidth="1"/>
    <col min="8707" max="8707" width="5.42578125" style="693" customWidth="1"/>
    <col min="8708" max="8708" width="26.28515625" style="693" customWidth="1"/>
    <col min="8709" max="8709" width="8.28515625" style="693" customWidth="1"/>
    <col min="8710" max="8710" width="11.5703125" style="693" customWidth="1"/>
    <col min="8711" max="8711" width="3.7109375" style="693" customWidth="1"/>
    <col min="8712" max="8712" width="2.7109375" style="693" customWidth="1"/>
    <col min="8713" max="8713" width="3.7109375" style="693" customWidth="1"/>
    <col min="8714" max="8714" width="5.140625" style="693" customWidth="1"/>
    <col min="8715" max="8715" width="23.5703125" style="693" customWidth="1"/>
    <col min="8716" max="8716" width="7.85546875" style="693" customWidth="1"/>
    <col min="8717" max="8717" width="17.85546875" style="693" customWidth="1"/>
    <col min="8718" max="8718" width="12.5703125" style="693" customWidth="1"/>
    <col min="8719" max="8719" width="10.140625" style="693" customWidth="1"/>
    <col min="8720" max="8720" width="6.85546875" style="693" customWidth="1"/>
    <col min="8721" max="8721" width="5.7109375" style="693" customWidth="1"/>
    <col min="8722" max="8722" width="6.28515625" style="693" customWidth="1"/>
    <col min="8723" max="8723" width="7.140625" style="693" customWidth="1"/>
    <col min="8724" max="8724" width="21.42578125" style="693" customWidth="1"/>
    <col min="8725" max="8725" width="4.28515625" style="693" customWidth="1"/>
    <col min="8726" max="8726" width="3.7109375" style="693" customWidth="1"/>
    <col min="8727" max="8727" width="4.28515625" style="693" customWidth="1"/>
    <col min="8728" max="8728" width="31.7109375" style="693" customWidth="1"/>
    <col min="8729" max="8729" width="8.7109375" style="693" customWidth="1"/>
    <col min="8730" max="8730" width="8.42578125" style="693" customWidth="1"/>
    <col min="8731" max="8731" width="20.7109375" style="693" customWidth="1"/>
    <col min="8732" max="8732" width="5" style="693" customWidth="1"/>
    <col min="8733" max="8960" width="9" style="693"/>
    <col min="8961" max="8961" width="9" style="693" customWidth="1"/>
    <col min="8962" max="8962" width="18.5703125" style="693" customWidth="1"/>
    <col min="8963" max="8963" width="5.42578125" style="693" customWidth="1"/>
    <col min="8964" max="8964" width="26.28515625" style="693" customWidth="1"/>
    <col min="8965" max="8965" width="8.28515625" style="693" customWidth="1"/>
    <col min="8966" max="8966" width="11.5703125" style="693" customWidth="1"/>
    <col min="8967" max="8967" width="3.7109375" style="693" customWidth="1"/>
    <col min="8968" max="8968" width="2.7109375" style="693" customWidth="1"/>
    <col min="8969" max="8969" width="3.7109375" style="693" customWidth="1"/>
    <col min="8970" max="8970" width="5.140625" style="693" customWidth="1"/>
    <col min="8971" max="8971" width="23.5703125" style="693" customWidth="1"/>
    <col min="8972" max="8972" width="7.85546875" style="693" customWidth="1"/>
    <col min="8973" max="8973" width="17.85546875" style="693" customWidth="1"/>
    <col min="8974" max="8974" width="12.5703125" style="693" customWidth="1"/>
    <col min="8975" max="8975" width="10.140625" style="693" customWidth="1"/>
    <col min="8976" max="8976" width="6.85546875" style="693" customWidth="1"/>
    <col min="8977" max="8977" width="5.7109375" style="693" customWidth="1"/>
    <col min="8978" max="8978" width="6.28515625" style="693" customWidth="1"/>
    <col min="8979" max="8979" width="7.140625" style="693" customWidth="1"/>
    <col min="8980" max="8980" width="21.42578125" style="693" customWidth="1"/>
    <col min="8981" max="8981" width="4.28515625" style="693" customWidth="1"/>
    <col min="8982" max="8982" width="3.7109375" style="693" customWidth="1"/>
    <col min="8983" max="8983" width="4.28515625" style="693" customWidth="1"/>
    <col min="8984" max="8984" width="31.7109375" style="693" customWidth="1"/>
    <col min="8985" max="8985" width="8.7109375" style="693" customWidth="1"/>
    <col min="8986" max="8986" width="8.42578125" style="693" customWidth="1"/>
    <col min="8987" max="8987" width="20.7109375" style="693" customWidth="1"/>
    <col min="8988" max="8988" width="5" style="693" customWidth="1"/>
    <col min="8989" max="9216" width="9" style="693"/>
    <col min="9217" max="9217" width="9" style="693" customWidth="1"/>
    <col min="9218" max="9218" width="18.5703125" style="693" customWidth="1"/>
    <col min="9219" max="9219" width="5.42578125" style="693" customWidth="1"/>
    <col min="9220" max="9220" width="26.28515625" style="693" customWidth="1"/>
    <col min="9221" max="9221" width="8.28515625" style="693" customWidth="1"/>
    <col min="9222" max="9222" width="11.5703125" style="693" customWidth="1"/>
    <col min="9223" max="9223" width="3.7109375" style="693" customWidth="1"/>
    <col min="9224" max="9224" width="2.7109375" style="693" customWidth="1"/>
    <col min="9225" max="9225" width="3.7109375" style="693" customWidth="1"/>
    <col min="9226" max="9226" width="5.140625" style="693" customWidth="1"/>
    <col min="9227" max="9227" width="23.5703125" style="693" customWidth="1"/>
    <col min="9228" max="9228" width="7.85546875" style="693" customWidth="1"/>
    <col min="9229" max="9229" width="17.85546875" style="693" customWidth="1"/>
    <col min="9230" max="9230" width="12.5703125" style="693" customWidth="1"/>
    <col min="9231" max="9231" width="10.140625" style="693" customWidth="1"/>
    <col min="9232" max="9232" width="6.85546875" style="693" customWidth="1"/>
    <col min="9233" max="9233" width="5.7109375" style="693" customWidth="1"/>
    <col min="9234" max="9234" width="6.28515625" style="693" customWidth="1"/>
    <col min="9235" max="9235" width="7.140625" style="693" customWidth="1"/>
    <col min="9236" max="9236" width="21.42578125" style="693" customWidth="1"/>
    <col min="9237" max="9237" width="4.28515625" style="693" customWidth="1"/>
    <col min="9238" max="9238" width="3.7109375" style="693" customWidth="1"/>
    <col min="9239" max="9239" width="4.28515625" style="693" customWidth="1"/>
    <col min="9240" max="9240" width="31.7109375" style="693" customWidth="1"/>
    <col min="9241" max="9241" width="8.7109375" style="693" customWidth="1"/>
    <col min="9242" max="9242" width="8.42578125" style="693" customWidth="1"/>
    <col min="9243" max="9243" width="20.7109375" style="693" customWidth="1"/>
    <col min="9244" max="9244" width="5" style="693" customWidth="1"/>
    <col min="9245" max="9472" width="9" style="693"/>
    <col min="9473" max="9473" width="9" style="693" customWidth="1"/>
    <col min="9474" max="9474" width="18.5703125" style="693" customWidth="1"/>
    <col min="9475" max="9475" width="5.42578125" style="693" customWidth="1"/>
    <col min="9476" max="9476" width="26.28515625" style="693" customWidth="1"/>
    <col min="9477" max="9477" width="8.28515625" style="693" customWidth="1"/>
    <col min="9478" max="9478" width="11.5703125" style="693" customWidth="1"/>
    <col min="9479" max="9479" width="3.7109375" style="693" customWidth="1"/>
    <col min="9480" max="9480" width="2.7109375" style="693" customWidth="1"/>
    <col min="9481" max="9481" width="3.7109375" style="693" customWidth="1"/>
    <col min="9482" max="9482" width="5.140625" style="693" customWidth="1"/>
    <col min="9483" max="9483" width="23.5703125" style="693" customWidth="1"/>
    <col min="9484" max="9484" width="7.85546875" style="693" customWidth="1"/>
    <col min="9485" max="9485" width="17.85546875" style="693" customWidth="1"/>
    <col min="9486" max="9486" width="12.5703125" style="693" customWidth="1"/>
    <col min="9487" max="9487" width="10.140625" style="693" customWidth="1"/>
    <col min="9488" max="9488" width="6.85546875" style="693" customWidth="1"/>
    <col min="9489" max="9489" width="5.7109375" style="693" customWidth="1"/>
    <col min="9490" max="9490" width="6.28515625" style="693" customWidth="1"/>
    <col min="9491" max="9491" width="7.140625" style="693" customWidth="1"/>
    <col min="9492" max="9492" width="21.42578125" style="693" customWidth="1"/>
    <col min="9493" max="9493" width="4.28515625" style="693" customWidth="1"/>
    <col min="9494" max="9494" width="3.7109375" style="693" customWidth="1"/>
    <col min="9495" max="9495" width="4.28515625" style="693" customWidth="1"/>
    <col min="9496" max="9496" width="31.7109375" style="693" customWidth="1"/>
    <col min="9497" max="9497" width="8.7109375" style="693" customWidth="1"/>
    <col min="9498" max="9498" width="8.42578125" style="693" customWidth="1"/>
    <col min="9499" max="9499" width="20.7109375" style="693" customWidth="1"/>
    <col min="9500" max="9500" width="5" style="693" customWidth="1"/>
    <col min="9501" max="9728" width="9" style="693"/>
    <col min="9729" max="9729" width="9" style="693" customWidth="1"/>
    <col min="9730" max="9730" width="18.5703125" style="693" customWidth="1"/>
    <col min="9731" max="9731" width="5.42578125" style="693" customWidth="1"/>
    <col min="9732" max="9732" width="26.28515625" style="693" customWidth="1"/>
    <col min="9733" max="9733" width="8.28515625" style="693" customWidth="1"/>
    <col min="9734" max="9734" width="11.5703125" style="693" customWidth="1"/>
    <col min="9735" max="9735" width="3.7109375" style="693" customWidth="1"/>
    <col min="9736" max="9736" width="2.7109375" style="693" customWidth="1"/>
    <col min="9737" max="9737" width="3.7109375" style="693" customWidth="1"/>
    <col min="9738" max="9738" width="5.140625" style="693" customWidth="1"/>
    <col min="9739" max="9739" width="23.5703125" style="693" customWidth="1"/>
    <col min="9740" max="9740" width="7.85546875" style="693" customWidth="1"/>
    <col min="9741" max="9741" width="17.85546875" style="693" customWidth="1"/>
    <col min="9742" max="9742" width="12.5703125" style="693" customWidth="1"/>
    <col min="9743" max="9743" width="10.140625" style="693" customWidth="1"/>
    <col min="9744" max="9744" width="6.85546875" style="693" customWidth="1"/>
    <col min="9745" max="9745" width="5.7109375" style="693" customWidth="1"/>
    <col min="9746" max="9746" width="6.28515625" style="693" customWidth="1"/>
    <col min="9747" max="9747" width="7.140625" style="693" customWidth="1"/>
    <col min="9748" max="9748" width="21.42578125" style="693" customWidth="1"/>
    <col min="9749" max="9749" width="4.28515625" style="693" customWidth="1"/>
    <col min="9750" max="9750" width="3.7109375" style="693" customWidth="1"/>
    <col min="9751" max="9751" width="4.28515625" style="693" customWidth="1"/>
    <col min="9752" max="9752" width="31.7109375" style="693" customWidth="1"/>
    <col min="9753" max="9753" width="8.7109375" style="693" customWidth="1"/>
    <col min="9754" max="9754" width="8.42578125" style="693" customWidth="1"/>
    <col min="9755" max="9755" width="20.7109375" style="693" customWidth="1"/>
    <col min="9756" max="9756" width="5" style="693" customWidth="1"/>
    <col min="9757" max="9984" width="9" style="693"/>
    <col min="9985" max="9985" width="9" style="693" customWidth="1"/>
    <col min="9986" max="9986" width="18.5703125" style="693" customWidth="1"/>
    <col min="9987" max="9987" width="5.42578125" style="693" customWidth="1"/>
    <col min="9988" max="9988" width="26.28515625" style="693" customWidth="1"/>
    <col min="9989" max="9989" width="8.28515625" style="693" customWidth="1"/>
    <col min="9990" max="9990" width="11.5703125" style="693" customWidth="1"/>
    <col min="9991" max="9991" width="3.7109375" style="693" customWidth="1"/>
    <col min="9992" max="9992" width="2.7109375" style="693" customWidth="1"/>
    <col min="9993" max="9993" width="3.7109375" style="693" customWidth="1"/>
    <col min="9994" max="9994" width="5.140625" style="693" customWidth="1"/>
    <col min="9995" max="9995" width="23.5703125" style="693" customWidth="1"/>
    <col min="9996" max="9996" width="7.85546875" style="693" customWidth="1"/>
    <col min="9997" max="9997" width="17.85546875" style="693" customWidth="1"/>
    <col min="9998" max="9998" width="12.5703125" style="693" customWidth="1"/>
    <col min="9999" max="9999" width="10.140625" style="693" customWidth="1"/>
    <col min="10000" max="10000" width="6.85546875" style="693" customWidth="1"/>
    <col min="10001" max="10001" width="5.7109375" style="693" customWidth="1"/>
    <col min="10002" max="10002" width="6.28515625" style="693" customWidth="1"/>
    <col min="10003" max="10003" width="7.140625" style="693" customWidth="1"/>
    <col min="10004" max="10004" width="21.42578125" style="693" customWidth="1"/>
    <col min="10005" max="10005" width="4.28515625" style="693" customWidth="1"/>
    <col min="10006" max="10006" width="3.7109375" style="693" customWidth="1"/>
    <col min="10007" max="10007" width="4.28515625" style="693" customWidth="1"/>
    <col min="10008" max="10008" width="31.7109375" style="693" customWidth="1"/>
    <col min="10009" max="10009" width="8.7109375" style="693" customWidth="1"/>
    <col min="10010" max="10010" width="8.42578125" style="693" customWidth="1"/>
    <col min="10011" max="10011" width="20.7109375" style="693" customWidth="1"/>
    <col min="10012" max="10012" width="5" style="693" customWidth="1"/>
    <col min="10013" max="10240" width="9" style="693"/>
    <col min="10241" max="10241" width="9" style="693" customWidth="1"/>
    <col min="10242" max="10242" width="18.5703125" style="693" customWidth="1"/>
    <col min="10243" max="10243" width="5.42578125" style="693" customWidth="1"/>
    <col min="10244" max="10244" width="26.28515625" style="693" customWidth="1"/>
    <col min="10245" max="10245" width="8.28515625" style="693" customWidth="1"/>
    <col min="10246" max="10246" width="11.5703125" style="693" customWidth="1"/>
    <col min="10247" max="10247" width="3.7109375" style="693" customWidth="1"/>
    <col min="10248" max="10248" width="2.7109375" style="693" customWidth="1"/>
    <col min="10249" max="10249" width="3.7109375" style="693" customWidth="1"/>
    <col min="10250" max="10250" width="5.140625" style="693" customWidth="1"/>
    <col min="10251" max="10251" width="23.5703125" style="693" customWidth="1"/>
    <col min="10252" max="10252" width="7.85546875" style="693" customWidth="1"/>
    <col min="10253" max="10253" width="17.85546875" style="693" customWidth="1"/>
    <col min="10254" max="10254" width="12.5703125" style="693" customWidth="1"/>
    <col min="10255" max="10255" width="10.140625" style="693" customWidth="1"/>
    <col min="10256" max="10256" width="6.85546875" style="693" customWidth="1"/>
    <col min="10257" max="10257" width="5.7109375" style="693" customWidth="1"/>
    <col min="10258" max="10258" width="6.28515625" style="693" customWidth="1"/>
    <col min="10259" max="10259" width="7.140625" style="693" customWidth="1"/>
    <col min="10260" max="10260" width="21.42578125" style="693" customWidth="1"/>
    <col min="10261" max="10261" width="4.28515625" style="693" customWidth="1"/>
    <col min="10262" max="10262" width="3.7109375" style="693" customWidth="1"/>
    <col min="10263" max="10263" width="4.28515625" style="693" customWidth="1"/>
    <col min="10264" max="10264" width="31.7109375" style="693" customWidth="1"/>
    <col min="10265" max="10265" width="8.7109375" style="693" customWidth="1"/>
    <col min="10266" max="10266" width="8.42578125" style="693" customWidth="1"/>
    <col min="10267" max="10267" width="20.7109375" style="693" customWidth="1"/>
    <col min="10268" max="10268" width="5" style="693" customWidth="1"/>
    <col min="10269" max="10496" width="9" style="693"/>
    <col min="10497" max="10497" width="9" style="693" customWidth="1"/>
    <col min="10498" max="10498" width="18.5703125" style="693" customWidth="1"/>
    <col min="10499" max="10499" width="5.42578125" style="693" customWidth="1"/>
    <col min="10500" max="10500" width="26.28515625" style="693" customWidth="1"/>
    <col min="10501" max="10501" width="8.28515625" style="693" customWidth="1"/>
    <col min="10502" max="10502" width="11.5703125" style="693" customWidth="1"/>
    <col min="10503" max="10503" width="3.7109375" style="693" customWidth="1"/>
    <col min="10504" max="10504" width="2.7109375" style="693" customWidth="1"/>
    <col min="10505" max="10505" width="3.7109375" style="693" customWidth="1"/>
    <col min="10506" max="10506" width="5.140625" style="693" customWidth="1"/>
    <col min="10507" max="10507" width="23.5703125" style="693" customWidth="1"/>
    <col min="10508" max="10508" width="7.85546875" style="693" customWidth="1"/>
    <col min="10509" max="10509" width="17.85546875" style="693" customWidth="1"/>
    <col min="10510" max="10510" width="12.5703125" style="693" customWidth="1"/>
    <col min="10511" max="10511" width="10.140625" style="693" customWidth="1"/>
    <col min="10512" max="10512" width="6.85546875" style="693" customWidth="1"/>
    <col min="10513" max="10513" width="5.7109375" style="693" customWidth="1"/>
    <col min="10514" max="10514" width="6.28515625" style="693" customWidth="1"/>
    <col min="10515" max="10515" width="7.140625" style="693" customWidth="1"/>
    <col min="10516" max="10516" width="21.42578125" style="693" customWidth="1"/>
    <col min="10517" max="10517" width="4.28515625" style="693" customWidth="1"/>
    <col min="10518" max="10518" width="3.7109375" style="693" customWidth="1"/>
    <col min="10519" max="10519" width="4.28515625" style="693" customWidth="1"/>
    <col min="10520" max="10520" width="31.7109375" style="693" customWidth="1"/>
    <col min="10521" max="10521" width="8.7109375" style="693" customWidth="1"/>
    <col min="10522" max="10522" width="8.42578125" style="693" customWidth="1"/>
    <col min="10523" max="10523" width="20.7109375" style="693" customWidth="1"/>
    <col min="10524" max="10524" width="5" style="693" customWidth="1"/>
    <col min="10525" max="10752" width="9" style="693"/>
    <col min="10753" max="10753" width="9" style="693" customWidth="1"/>
    <col min="10754" max="10754" width="18.5703125" style="693" customWidth="1"/>
    <col min="10755" max="10755" width="5.42578125" style="693" customWidth="1"/>
    <col min="10756" max="10756" width="26.28515625" style="693" customWidth="1"/>
    <col min="10757" max="10757" width="8.28515625" style="693" customWidth="1"/>
    <col min="10758" max="10758" width="11.5703125" style="693" customWidth="1"/>
    <col min="10759" max="10759" width="3.7109375" style="693" customWidth="1"/>
    <col min="10760" max="10760" width="2.7109375" style="693" customWidth="1"/>
    <col min="10761" max="10761" width="3.7109375" style="693" customWidth="1"/>
    <col min="10762" max="10762" width="5.140625" style="693" customWidth="1"/>
    <col min="10763" max="10763" width="23.5703125" style="693" customWidth="1"/>
    <col min="10764" max="10764" width="7.85546875" style="693" customWidth="1"/>
    <col min="10765" max="10765" width="17.85546875" style="693" customWidth="1"/>
    <col min="10766" max="10766" width="12.5703125" style="693" customWidth="1"/>
    <col min="10767" max="10767" width="10.140625" style="693" customWidth="1"/>
    <col min="10768" max="10768" width="6.85546875" style="693" customWidth="1"/>
    <col min="10769" max="10769" width="5.7109375" style="693" customWidth="1"/>
    <col min="10770" max="10770" width="6.28515625" style="693" customWidth="1"/>
    <col min="10771" max="10771" width="7.140625" style="693" customWidth="1"/>
    <col min="10772" max="10772" width="21.42578125" style="693" customWidth="1"/>
    <col min="10773" max="10773" width="4.28515625" style="693" customWidth="1"/>
    <col min="10774" max="10774" width="3.7109375" style="693" customWidth="1"/>
    <col min="10775" max="10775" width="4.28515625" style="693" customWidth="1"/>
    <col min="10776" max="10776" width="31.7109375" style="693" customWidth="1"/>
    <col min="10777" max="10777" width="8.7109375" style="693" customWidth="1"/>
    <col min="10778" max="10778" width="8.42578125" style="693" customWidth="1"/>
    <col min="10779" max="10779" width="20.7109375" style="693" customWidth="1"/>
    <col min="10780" max="10780" width="5" style="693" customWidth="1"/>
    <col min="10781" max="11008" width="9" style="693"/>
    <col min="11009" max="11009" width="9" style="693" customWidth="1"/>
    <col min="11010" max="11010" width="18.5703125" style="693" customWidth="1"/>
    <col min="11011" max="11011" width="5.42578125" style="693" customWidth="1"/>
    <col min="11012" max="11012" width="26.28515625" style="693" customWidth="1"/>
    <col min="11013" max="11013" width="8.28515625" style="693" customWidth="1"/>
    <col min="11014" max="11014" width="11.5703125" style="693" customWidth="1"/>
    <col min="11015" max="11015" width="3.7109375" style="693" customWidth="1"/>
    <col min="11016" max="11016" width="2.7109375" style="693" customWidth="1"/>
    <col min="11017" max="11017" width="3.7109375" style="693" customWidth="1"/>
    <col min="11018" max="11018" width="5.140625" style="693" customWidth="1"/>
    <col min="11019" max="11019" width="23.5703125" style="693" customWidth="1"/>
    <col min="11020" max="11020" width="7.85546875" style="693" customWidth="1"/>
    <col min="11021" max="11021" width="17.85546875" style="693" customWidth="1"/>
    <col min="11022" max="11022" width="12.5703125" style="693" customWidth="1"/>
    <col min="11023" max="11023" width="10.140625" style="693" customWidth="1"/>
    <col min="11024" max="11024" width="6.85546875" style="693" customWidth="1"/>
    <col min="11025" max="11025" width="5.7109375" style="693" customWidth="1"/>
    <col min="11026" max="11026" width="6.28515625" style="693" customWidth="1"/>
    <col min="11027" max="11027" width="7.140625" style="693" customWidth="1"/>
    <col min="11028" max="11028" width="21.42578125" style="693" customWidth="1"/>
    <col min="11029" max="11029" width="4.28515625" style="693" customWidth="1"/>
    <col min="11030" max="11030" width="3.7109375" style="693" customWidth="1"/>
    <col min="11031" max="11031" width="4.28515625" style="693" customWidth="1"/>
    <col min="11032" max="11032" width="31.7109375" style="693" customWidth="1"/>
    <col min="11033" max="11033" width="8.7109375" style="693" customWidth="1"/>
    <col min="11034" max="11034" width="8.42578125" style="693" customWidth="1"/>
    <col min="11035" max="11035" width="20.7109375" style="693" customWidth="1"/>
    <col min="11036" max="11036" width="5" style="693" customWidth="1"/>
    <col min="11037" max="11264" width="9" style="693"/>
    <col min="11265" max="11265" width="9" style="693" customWidth="1"/>
    <col min="11266" max="11266" width="18.5703125" style="693" customWidth="1"/>
    <col min="11267" max="11267" width="5.42578125" style="693" customWidth="1"/>
    <col min="11268" max="11268" width="26.28515625" style="693" customWidth="1"/>
    <col min="11269" max="11269" width="8.28515625" style="693" customWidth="1"/>
    <col min="11270" max="11270" width="11.5703125" style="693" customWidth="1"/>
    <col min="11271" max="11271" width="3.7109375" style="693" customWidth="1"/>
    <col min="11272" max="11272" width="2.7109375" style="693" customWidth="1"/>
    <col min="11273" max="11273" width="3.7109375" style="693" customWidth="1"/>
    <col min="11274" max="11274" width="5.140625" style="693" customWidth="1"/>
    <col min="11275" max="11275" width="23.5703125" style="693" customWidth="1"/>
    <col min="11276" max="11276" width="7.85546875" style="693" customWidth="1"/>
    <col min="11277" max="11277" width="17.85546875" style="693" customWidth="1"/>
    <col min="11278" max="11278" width="12.5703125" style="693" customWidth="1"/>
    <col min="11279" max="11279" width="10.140625" style="693" customWidth="1"/>
    <col min="11280" max="11280" width="6.85546875" style="693" customWidth="1"/>
    <col min="11281" max="11281" width="5.7109375" style="693" customWidth="1"/>
    <col min="11282" max="11282" width="6.28515625" style="693" customWidth="1"/>
    <col min="11283" max="11283" width="7.140625" style="693" customWidth="1"/>
    <col min="11284" max="11284" width="21.42578125" style="693" customWidth="1"/>
    <col min="11285" max="11285" width="4.28515625" style="693" customWidth="1"/>
    <col min="11286" max="11286" width="3.7109375" style="693" customWidth="1"/>
    <col min="11287" max="11287" width="4.28515625" style="693" customWidth="1"/>
    <col min="11288" max="11288" width="31.7109375" style="693" customWidth="1"/>
    <col min="11289" max="11289" width="8.7109375" style="693" customWidth="1"/>
    <col min="11290" max="11290" width="8.42578125" style="693" customWidth="1"/>
    <col min="11291" max="11291" width="20.7109375" style="693" customWidth="1"/>
    <col min="11292" max="11292" width="5" style="693" customWidth="1"/>
    <col min="11293" max="11520" width="9" style="693"/>
    <col min="11521" max="11521" width="9" style="693" customWidth="1"/>
    <col min="11522" max="11522" width="18.5703125" style="693" customWidth="1"/>
    <col min="11523" max="11523" width="5.42578125" style="693" customWidth="1"/>
    <col min="11524" max="11524" width="26.28515625" style="693" customWidth="1"/>
    <col min="11525" max="11525" width="8.28515625" style="693" customWidth="1"/>
    <col min="11526" max="11526" width="11.5703125" style="693" customWidth="1"/>
    <col min="11527" max="11527" width="3.7109375" style="693" customWidth="1"/>
    <col min="11528" max="11528" width="2.7109375" style="693" customWidth="1"/>
    <col min="11529" max="11529" width="3.7109375" style="693" customWidth="1"/>
    <col min="11530" max="11530" width="5.140625" style="693" customWidth="1"/>
    <col min="11531" max="11531" width="23.5703125" style="693" customWidth="1"/>
    <col min="11532" max="11532" width="7.85546875" style="693" customWidth="1"/>
    <col min="11533" max="11533" width="17.85546875" style="693" customWidth="1"/>
    <col min="11534" max="11534" width="12.5703125" style="693" customWidth="1"/>
    <col min="11535" max="11535" width="10.140625" style="693" customWidth="1"/>
    <col min="11536" max="11536" width="6.85546875" style="693" customWidth="1"/>
    <col min="11537" max="11537" width="5.7109375" style="693" customWidth="1"/>
    <col min="11538" max="11538" width="6.28515625" style="693" customWidth="1"/>
    <col min="11539" max="11539" width="7.140625" style="693" customWidth="1"/>
    <col min="11540" max="11540" width="21.42578125" style="693" customWidth="1"/>
    <col min="11541" max="11541" width="4.28515625" style="693" customWidth="1"/>
    <col min="11542" max="11542" width="3.7109375" style="693" customWidth="1"/>
    <col min="11543" max="11543" width="4.28515625" style="693" customWidth="1"/>
    <col min="11544" max="11544" width="31.7109375" style="693" customWidth="1"/>
    <col min="11545" max="11545" width="8.7109375" style="693" customWidth="1"/>
    <col min="11546" max="11546" width="8.42578125" style="693" customWidth="1"/>
    <col min="11547" max="11547" width="20.7109375" style="693" customWidth="1"/>
    <col min="11548" max="11548" width="5" style="693" customWidth="1"/>
    <col min="11549" max="11776" width="9" style="693"/>
    <col min="11777" max="11777" width="9" style="693" customWidth="1"/>
    <col min="11778" max="11778" width="18.5703125" style="693" customWidth="1"/>
    <col min="11779" max="11779" width="5.42578125" style="693" customWidth="1"/>
    <col min="11780" max="11780" width="26.28515625" style="693" customWidth="1"/>
    <col min="11781" max="11781" width="8.28515625" style="693" customWidth="1"/>
    <col min="11782" max="11782" width="11.5703125" style="693" customWidth="1"/>
    <col min="11783" max="11783" width="3.7109375" style="693" customWidth="1"/>
    <col min="11784" max="11784" width="2.7109375" style="693" customWidth="1"/>
    <col min="11785" max="11785" width="3.7109375" style="693" customWidth="1"/>
    <col min="11786" max="11786" width="5.140625" style="693" customWidth="1"/>
    <col min="11787" max="11787" width="23.5703125" style="693" customWidth="1"/>
    <col min="11788" max="11788" width="7.85546875" style="693" customWidth="1"/>
    <col min="11789" max="11789" width="17.85546875" style="693" customWidth="1"/>
    <col min="11790" max="11790" width="12.5703125" style="693" customWidth="1"/>
    <col min="11791" max="11791" width="10.140625" style="693" customWidth="1"/>
    <col min="11792" max="11792" width="6.85546875" style="693" customWidth="1"/>
    <col min="11793" max="11793" width="5.7109375" style="693" customWidth="1"/>
    <col min="11794" max="11794" width="6.28515625" style="693" customWidth="1"/>
    <col min="11795" max="11795" width="7.140625" style="693" customWidth="1"/>
    <col min="11796" max="11796" width="21.42578125" style="693" customWidth="1"/>
    <col min="11797" max="11797" width="4.28515625" style="693" customWidth="1"/>
    <col min="11798" max="11798" width="3.7109375" style="693" customWidth="1"/>
    <col min="11799" max="11799" width="4.28515625" style="693" customWidth="1"/>
    <col min="11800" max="11800" width="31.7109375" style="693" customWidth="1"/>
    <col min="11801" max="11801" width="8.7109375" style="693" customWidth="1"/>
    <col min="11802" max="11802" width="8.42578125" style="693" customWidth="1"/>
    <col min="11803" max="11803" width="20.7109375" style="693" customWidth="1"/>
    <col min="11804" max="11804" width="5" style="693" customWidth="1"/>
    <col min="11805" max="12032" width="9" style="693"/>
    <col min="12033" max="12033" width="9" style="693" customWidth="1"/>
    <col min="12034" max="12034" width="18.5703125" style="693" customWidth="1"/>
    <col min="12035" max="12035" width="5.42578125" style="693" customWidth="1"/>
    <col min="12036" max="12036" width="26.28515625" style="693" customWidth="1"/>
    <col min="12037" max="12037" width="8.28515625" style="693" customWidth="1"/>
    <col min="12038" max="12038" width="11.5703125" style="693" customWidth="1"/>
    <col min="12039" max="12039" width="3.7109375" style="693" customWidth="1"/>
    <col min="12040" max="12040" width="2.7109375" style="693" customWidth="1"/>
    <col min="12041" max="12041" width="3.7109375" style="693" customWidth="1"/>
    <col min="12042" max="12042" width="5.140625" style="693" customWidth="1"/>
    <col min="12043" max="12043" width="23.5703125" style="693" customWidth="1"/>
    <col min="12044" max="12044" width="7.85546875" style="693" customWidth="1"/>
    <col min="12045" max="12045" width="17.85546875" style="693" customWidth="1"/>
    <col min="12046" max="12046" width="12.5703125" style="693" customWidth="1"/>
    <col min="12047" max="12047" width="10.140625" style="693" customWidth="1"/>
    <col min="12048" max="12048" width="6.85546875" style="693" customWidth="1"/>
    <col min="12049" max="12049" width="5.7109375" style="693" customWidth="1"/>
    <col min="12050" max="12050" width="6.28515625" style="693" customWidth="1"/>
    <col min="12051" max="12051" width="7.140625" style="693" customWidth="1"/>
    <col min="12052" max="12052" width="21.42578125" style="693" customWidth="1"/>
    <col min="12053" max="12053" width="4.28515625" style="693" customWidth="1"/>
    <col min="12054" max="12054" width="3.7109375" style="693" customWidth="1"/>
    <col min="12055" max="12055" width="4.28515625" style="693" customWidth="1"/>
    <col min="12056" max="12056" width="31.7109375" style="693" customWidth="1"/>
    <col min="12057" max="12057" width="8.7109375" style="693" customWidth="1"/>
    <col min="12058" max="12058" width="8.42578125" style="693" customWidth="1"/>
    <col min="12059" max="12059" width="20.7109375" style="693" customWidth="1"/>
    <col min="12060" max="12060" width="5" style="693" customWidth="1"/>
    <col min="12061" max="12288" width="9" style="693"/>
    <col min="12289" max="12289" width="9" style="693" customWidth="1"/>
    <col min="12290" max="12290" width="18.5703125" style="693" customWidth="1"/>
    <col min="12291" max="12291" width="5.42578125" style="693" customWidth="1"/>
    <col min="12292" max="12292" width="26.28515625" style="693" customWidth="1"/>
    <col min="12293" max="12293" width="8.28515625" style="693" customWidth="1"/>
    <col min="12294" max="12294" width="11.5703125" style="693" customWidth="1"/>
    <col min="12295" max="12295" width="3.7109375" style="693" customWidth="1"/>
    <col min="12296" max="12296" width="2.7109375" style="693" customWidth="1"/>
    <col min="12297" max="12297" width="3.7109375" style="693" customWidth="1"/>
    <col min="12298" max="12298" width="5.140625" style="693" customWidth="1"/>
    <col min="12299" max="12299" width="23.5703125" style="693" customWidth="1"/>
    <col min="12300" max="12300" width="7.85546875" style="693" customWidth="1"/>
    <col min="12301" max="12301" width="17.85546875" style="693" customWidth="1"/>
    <col min="12302" max="12302" width="12.5703125" style="693" customWidth="1"/>
    <col min="12303" max="12303" width="10.140625" style="693" customWidth="1"/>
    <col min="12304" max="12304" width="6.85546875" style="693" customWidth="1"/>
    <col min="12305" max="12305" width="5.7109375" style="693" customWidth="1"/>
    <col min="12306" max="12306" width="6.28515625" style="693" customWidth="1"/>
    <col min="12307" max="12307" width="7.140625" style="693" customWidth="1"/>
    <col min="12308" max="12308" width="21.42578125" style="693" customWidth="1"/>
    <col min="12309" max="12309" width="4.28515625" style="693" customWidth="1"/>
    <col min="12310" max="12310" width="3.7109375" style="693" customWidth="1"/>
    <col min="12311" max="12311" width="4.28515625" style="693" customWidth="1"/>
    <col min="12312" max="12312" width="31.7109375" style="693" customWidth="1"/>
    <col min="12313" max="12313" width="8.7109375" style="693" customWidth="1"/>
    <col min="12314" max="12314" width="8.42578125" style="693" customWidth="1"/>
    <col min="12315" max="12315" width="20.7109375" style="693" customWidth="1"/>
    <col min="12316" max="12316" width="5" style="693" customWidth="1"/>
    <col min="12317" max="12544" width="9" style="693"/>
    <col min="12545" max="12545" width="9" style="693" customWidth="1"/>
    <col min="12546" max="12546" width="18.5703125" style="693" customWidth="1"/>
    <col min="12547" max="12547" width="5.42578125" style="693" customWidth="1"/>
    <col min="12548" max="12548" width="26.28515625" style="693" customWidth="1"/>
    <col min="12549" max="12549" width="8.28515625" style="693" customWidth="1"/>
    <col min="12550" max="12550" width="11.5703125" style="693" customWidth="1"/>
    <col min="12551" max="12551" width="3.7109375" style="693" customWidth="1"/>
    <col min="12552" max="12552" width="2.7109375" style="693" customWidth="1"/>
    <col min="12553" max="12553" width="3.7109375" style="693" customWidth="1"/>
    <col min="12554" max="12554" width="5.140625" style="693" customWidth="1"/>
    <col min="12555" max="12555" width="23.5703125" style="693" customWidth="1"/>
    <col min="12556" max="12556" width="7.85546875" style="693" customWidth="1"/>
    <col min="12557" max="12557" width="17.85546875" style="693" customWidth="1"/>
    <col min="12558" max="12558" width="12.5703125" style="693" customWidth="1"/>
    <col min="12559" max="12559" width="10.140625" style="693" customWidth="1"/>
    <col min="12560" max="12560" width="6.85546875" style="693" customWidth="1"/>
    <col min="12561" max="12561" width="5.7109375" style="693" customWidth="1"/>
    <col min="12562" max="12562" width="6.28515625" style="693" customWidth="1"/>
    <col min="12563" max="12563" width="7.140625" style="693" customWidth="1"/>
    <col min="12564" max="12564" width="21.42578125" style="693" customWidth="1"/>
    <col min="12565" max="12565" width="4.28515625" style="693" customWidth="1"/>
    <col min="12566" max="12566" width="3.7109375" style="693" customWidth="1"/>
    <col min="12567" max="12567" width="4.28515625" style="693" customWidth="1"/>
    <col min="12568" max="12568" width="31.7109375" style="693" customWidth="1"/>
    <col min="12569" max="12569" width="8.7109375" style="693" customWidth="1"/>
    <col min="12570" max="12570" width="8.42578125" style="693" customWidth="1"/>
    <col min="12571" max="12571" width="20.7109375" style="693" customWidth="1"/>
    <col min="12572" max="12572" width="5" style="693" customWidth="1"/>
    <col min="12573" max="12800" width="9" style="693"/>
    <col min="12801" max="12801" width="9" style="693" customWidth="1"/>
    <col min="12802" max="12802" width="18.5703125" style="693" customWidth="1"/>
    <col min="12803" max="12803" width="5.42578125" style="693" customWidth="1"/>
    <col min="12804" max="12804" width="26.28515625" style="693" customWidth="1"/>
    <col min="12805" max="12805" width="8.28515625" style="693" customWidth="1"/>
    <col min="12806" max="12806" width="11.5703125" style="693" customWidth="1"/>
    <col min="12807" max="12807" width="3.7109375" style="693" customWidth="1"/>
    <col min="12808" max="12808" width="2.7109375" style="693" customWidth="1"/>
    <col min="12809" max="12809" width="3.7109375" style="693" customWidth="1"/>
    <col min="12810" max="12810" width="5.140625" style="693" customWidth="1"/>
    <col min="12811" max="12811" width="23.5703125" style="693" customWidth="1"/>
    <col min="12812" max="12812" width="7.85546875" style="693" customWidth="1"/>
    <col min="12813" max="12813" width="17.85546875" style="693" customWidth="1"/>
    <col min="12814" max="12814" width="12.5703125" style="693" customWidth="1"/>
    <col min="12815" max="12815" width="10.140625" style="693" customWidth="1"/>
    <col min="12816" max="12816" width="6.85546875" style="693" customWidth="1"/>
    <col min="12817" max="12817" width="5.7109375" style="693" customWidth="1"/>
    <col min="12818" max="12818" width="6.28515625" style="693" customWidth="1"/>
    <col min="12819" max="12819" width="7.140625" style="693" customWidth="1"/>
    <col min="12820" max="12820" width="21.42578125" style="693" customWidth="1"/>
    <col min="12821" max="12821" width="4.28515625" style="693" customWidth="1"/>
    <col min="12822" max="12822" width="3.7109375" style="693" customWidth="1"/>
    <col min="12823" max="12823" width="4.28515625" style="693" customWidth="1"/>
    <col min="12824" max="12824" width="31.7109375" style="693" customWidth="1"/>
    <col min="12825" max="12825" width="8.7109375" style="693" customWidth="1"/>
    <col min="12826" max="12826" width="8.42578125" style="693" customWidth="1"/>
    <col min="12827" max="12827" width="20.7109375" style="693" customWidth="1"/>
    <col min="12828" max="12828" width="5" style="693" customWidth="1"/>
    <col min="12829" max="13056" width="9" style="693"/>
    <col min="13057" max="13057" width="9" style="693" customWidth="1"/>
    <col min="13058" max="13058" width="18.5703125" style="693" customWidth="1"/>
    <col min="13059" max="13059" width="5.42578125" style="693" customWidth="1"/>
    <col min="13060" max="13060" width="26.28515625" style="693" customWidth="1"/>
    <col min="13061" max="13061" width="8.28515625" style="693" customWidth="1"/>
    <col min="13062" max="13062" width="11.5703125" style="693" customWidth="1"/>
    <col min="13063" max="13063" width="3.7109375" style="693" customWidth="1"/>
    <col min="13064" max="13064" width="2.7109375" style="693" customWidth="1"/>
    <col min="13065" max="13065" width="3.7109375" style="693" customWidth="1"/>
    <col min="13066" max="13066" width="5.140625" style="693" customWidth="1"/>
    <col min="13067" max="13067" width="23.5703125" style="693" customWidth="1"/>
    <col min="13068" max="13068" width="7.85546875" style="693" customWidth="1"/>
    <col min="13069" max="13069" width="17.85546875" style="693" customWidth="1"/>
    <col min="13070" max="13070" width="12.5703125" style="693" customWidth="1"/>
    <col min="13071" max="13071" width="10.140625" style="693" customWidth="1"/>
    <col min="13072" max="13072" width="6.85546875" style="693" customWidth="1"/>
    <col min="13073" max="13073" width="5.7109375" style="693" customWidth="1"/>
    <col min="13074" max="13074" width="6.28515625" style="693" customWidth="1"/>
    <col min="13075" max="13075" width="7.140625" style="693" customWidth="1"/>
    <col min="13076" max="13076" width="21.42578125" style="693" customWidth="1"/>
    <col min="13077" max="13077" width="4.28515625" style="693" customWidth="1"/>
    <col min="13078" max="13078" width="3.7109375" style="693" customWidth="1"/>
    <col min="13079" max="13079" width="4.28515625" style="693" customWidth="1"/>
    <col min="13080" max="13080" width="31.7109375" style="693" customWidth="1"/>
    <col min="13081" max="13081" width="8.7109375" style="693" customWidth="1"/>
    <col min="13082" max="13082" width="8.42578125" style="693" customWidth="1"/>
    <col min="13083" max="13083" width="20.7109375" style="693" customWidth="1"/>
    <col min="13084" max="13084" width="5" style="693" customWidth="1"/>
    <col min="13085" max="13312" width="9" style="693"/>
    <col min="13313" max="13313" width="9" style="693" customWidth="1"/>
    <col min="13314" max="13314" width="18.5703125" style="693" customWidth="1"/>
    <col min="13315" max="13315" width="5.42578125" style="693" customWidth="1"/>
    <col min="13316" max="13316" width="26.28515625" style="693" customWidth="1"/>
    <col min="13317" max="13317" width="8.28515625" style="693" customWidth="1"/>
    <col min="13318" max="13318" width="11.5703125" style="693" customWidth="1"/>
    <col min="13319" max="13319" width="3.7109375" style="693" customWidth="1"/>
    <col min="13320" max="13320" width="2.7109375" style="693" customWidth="1"/>
    <col min="13321" max="13321" width="3.7109375" style="693" customWidth="1"/>
    <col min="13322" max="13322" width="5.140625" style="693" customWidth="1"/>
    <col min="13323" max="13323" width="23.5703125" style="693" customWidth="1"/>
    <col min="13324" max="13324" width="7.85546875" style="693" customWidth="1"/>
    <col min="13325" max="13325" width="17.85546875" style="693" customWidth="1"/>
    <col min="13326" max="13326" width="12.5703125" style="693" customWidth="1"/>
    <col min="13327" max="13327" width="10.140625" style="693" customWidth="1"/>
    <col min="13328" max="13328" width="6.85546875" style="693" customWidth="1"/>
    <col min="13329" max="13329" width="5.7109375" style="693" customWidth="1"/>
    <col min="13330" max="13330" width="6.28515625" style="693" customWidth="1"/>
    <col min="13331" max="13331" width="7.140625" style="693" customWidth="1"/>
    <col min="13332" max="13332" width="21.42578125" style="693" customWidth="1"/>
    <col min="13333" max="13333" width="4.28515625" style="693" customWidth="1"/>
    <col min="13334" max="13334" width="3.7109375" style="693" customWidth="1"/>
    <col min="13335" max="13335" width="4.28515625" style="693" customWidth="1"/>
    <col min="13336" max="13336" width="31.7109375" style="693" customWidth="1"/>
    <col min="13337" max="13337" width="8.7109375" style="693" customWidth="1"/>
    <col min="13338" max="13338" width="8.42578125" style="693" customWidth="1"/>
    <col min="13339" max="13339" width="20.7109375" style="693" customWidth="1"/>
    <col min="13340" max="13340" width="5" style="693" customWidth="1"/>
    <col min="13341" max="13568" width="9" style="693"/>
    <col min="13569" max="13569" width="9" style="693" customWidth="1"/>
    <col min="13570" max="13570" width="18.5703125" style="693" customWidth="1"/>
    <col min="13571" max="13571" width="5.42578125" style="693" customWidth="1"/>
    <col min="13572" max="13572" width="26.28515625" style="693" customWidth="1"/>
    <col min="13573" max="13573" width="8.28515625" style="693" customWidth="1"/>
    <col min="13574" max="13574" width="11.5703125" style="693" customWidth="1"/>
    <col min="13575" max="13575" width="3.7109375" style="693" customWidth="1"/>
    <col min="13576" max="13576" width="2.7109375" style="693" customWidth="1"/>
    <col min="13577" max="13577" width="3.7109375" style="693" customWidth="1"/>
    <col min="13578" max="13578" width="5.140625" style="693" customWidth="1"/>
    <col min="13579" max="13579" width="23.5703125" style="693" customWidth="1"/>
    <col min="13580" max="13580" width="7.85546875" style="693" customWidth="1"/>
    <col min="13581" max="13581" width="17.85546875" style="693" customWidth="1"/>
    <col min="13582" max="13582" width="12.5703125" style="693" customWidth="1"/>
    <col min="13583" max="13583" width="10.140625" style="693" customWidth="1"/>
    <col min="13584" max="13584" width="6.85546875" style="693" customWidth="1"/>
    <col min="13585" max="13585" width="5.7109375" style="693" customWidth="1"/>
    <col min="13586" max="13586" width="6.28515625" style="693" customWidth="1"/>
    <col min="13587" max="13587" width="7.140625" style="693" customWidth="1"/>
    <col min="13588" max="13588" width="21.42578125" style="693" customWidth="1"/>
    <col min="13589" max="13589" width="4.28515625" style="693" customWidth="1"/>
    <col min="13590" max="13590" width="3.7109375" style="693" customWidth="1"/>
    <col min="13591" max="13591" width="4.28515625" style="693" customWidth="1"/>
    <col min="13592" max="13592" width="31.7109375" style="693" customWidth="1"/>
    <col min="13593" max="13593" width="8.7109375" style="693" customWidth="1"/>
    <col min="13594" max="13594" width="8.42578125" style="693" customWidth="1"/>
    <col min="13595" max="13595" width="20.7109375" style="693" customWidth="1"/>
    <col min="13596" max="13596" width="5" style="693" customWidth="1"/>
    <col min="13597" max="13824" width="9" style="693"/>
    <col min="13825" max="13825" width="9" style="693" customWidth="1"/>
    <col min="13826" max="13826" width="18.5703125" style="693" customWidth="1"/>
    <col min="13827" max="13827" width="5.42578125" style="693" customWidth="1"/>
    <col min="13828" max="13828" width="26.28515625" style="693" customWidth="1"/>
    <col min="13829" max="13829" width="8.28515625" style="693" customWidth="1"/>
    <col min="13830" max="13830" width="11.5703125" style="693" customWidth="1"/>
    <col min="13831" max="13831" width="3.7109375" style="693" customWidth="1"/>
    <col min="13832" max="13832" width="2.7109375" style="693" customWidth="1"/>
    <col min="13833" max="13833" width="3.7109375" style="693" customWidth="1"/>
    <col min="13834" max="13834" width="5.140625" style="693" customWidth="1"/>
    <col min="13835" max="13835" width="23.5703125" style="693" customWidth="1"/>
    <col min="13836" max="13836" width="7.85546875" style="693" customWidth="1"/>
    <col min="13837" max="13837" width="17.85546875" style="693" customWidth="1"/>
    <col min="13838" max="13838" width="12.5703125" style="693" customWidth="1"/>
    <col min="13839" max="13839" width="10.140625" style="693" customWidth="1"/>
    <col min="13840" max="13840" width="6.85546875" style="693" customWidth="1"/>
    <col min="13841" max="13841" width="5.7109375" style="693" customWidth="1"/>
    <col min="13842" max="13842" width="6.28515625" style="693" customWidth="1"/>
    <col min="13843" max="13843" width="7.140625" style="693" customWidth="1"/>
    <col min="13844" max="13844" width="21.42578125" style="693" customWidth="1"/>
    <col min="13845" max="13845" width="4.28515625" style="693" customWidth="1"/>
    <col min="13846" max="13846" width="3.7109375" style="693" customWidth="1"/>
    <col min="13847" max="13847" width="4.28515625" style="693" customWidth="1"/>
    <col min="13848" max="13848" width="31.7109375" style="693" customWidth="1"/>
    <col min="13849" max="13849" width="8.7109375" style="693" customWidth="1"/>
    <col min="13850" max="13850" width="8.42578125" style="693" customWidth="1"/>
    <col min="13851" max="13851" width="20.7109375" style="693" customWidth="1"/>
    <col min="13852" max="13852" width="5" style="693" customWidth="1"/>
    <col min="13853" max="14080" width="9" style="693"/>
    <col min="14081" max="14081" width="9" style="693" customWidth="1"/>
    <col min="14082" max="14082" width="18.5703125" style="693" customWidth="1"/>
    <col min="14083" max="14083" width="5.42578125" style="693" customWidth="1"/>
    <col min="14084" max="14084" width="26.28515625" style="693" customWidth="1"/>
    <col min="14085" max="14085" width="8.28515625" style="693" customWidth="1"/>
    <col min="14086" max="14086" width="11.5703125" style="693" customWidth="1"/>
    <col min="14087" max="14087" width="3.7109375" style="693" customWidth="1"/>
    <col min="14088" max="14088" width="2.7109375" style="693" customWidth="1"/>
    <col min="14089" max="14089" width="3.7109375" style="693" customWidth="1"/>
    <col min="14090" max="14090" width="5.140625" style="693" customWidth="1"/>
    <col min="14091" max="14091" width="23.5703125" style="693" customWidth="1"/>
    <col min="14092" max="14092" width="7.85546875" style="693" customWidth="1"/>
    <col min="14093" max="14093" width="17.85546875" style="693" customWidth="1"/>
    <col min="14094" max="14094" width="12.5703125" style="693" customWidth="1"/>
    <col min="14095" max="14095" width="10.140625" style="693" customWidth="1"/>
    <col min="14096" max="14096" width="6.85546875" style="693" customWidth="1"/>
    <col min="14097" max="14097" width="5.7109375" style="693" customWidth="1"/>
    <col min="14098" max="14098" width="6.28515625" style="693" customWidth="1"/>
    <col min="14099" max="14099" width="7.140625" style="693" customWidth="1"/>
    <col min="14100" max="14100" width="21.42578125" style="693" customWidth="1"/>
    <col min="14101" max="14101" width="4.28515625" style="693" customWidth="1"/>
    <col min="14102" max="14102" width="3.7109375" style="693" customWidth="1"/>
    <col min="14103" max="14103" width="4.28515625" style="693" customWidth="1"/>
    <col min="14104" max="14104" width="31.7109375" style="693" customWidth="1"/>
    <col min="14105" max="14105" width="8.7109375" style="693" customWidth="1"/>
    <col min="14106" max="14106" width="8.42578125" style="693" customWidth="1"/>
    <col min="14107" max="14107" width="20.7109375" style="693" customWidth="1"/>
    <col min="14108" max="14108" width="5" style="693" customWidth="1"/>
    <col min="14109" max="14336" width="9" style="693"/>
    <col min="14337" max="14337" width="9" style="693" customWidth="1"/>
    <col min="14338" max="14338" width="18.5703125" style="693" customWidth="1"/>
    <col min="14339" max="14339" width="5.42578125" style="693" customWidth="1"/>
    <col min="14340" max="14340" width="26.28515625" style="693" customWidth="1"/>
    <col min="14341" max="14341" width="8.28515625" style="693" customWidth="1"/>
    <col min="14342" max="14342" width="11.5703125" style="693" customWidth="1"/>
    <col min="14343" max="14343" width="3.7109375" style="693" customWidth="1"/>
    <col min="14344" max="14344" width="2.7109375" style="693" customWidth="1"/>
    <col min="14345" max="14345" width="3.7109375" style="693" customWidth="1"/>
    <col min="14346" max="14346" width="5.140625" style="693" customWidth="1"/>
    <col min="14347" max="14347" width="23.5703125" style="693" customWidth="1"/>
    <col min="14348" max="14348" width="7.85546875" style="693" customWidth="1"/>
    <col min="14349" max="14349" width="17.85546875" style="693" customWidth="1"/>
    <col min="14350" max="14350" width="12.5703125" style="693" customWidth="1"/>
    <col min="14351" max="14351" width="10.140625" style="693" customWidth="1"/>
    <col min="14352" max="14352" width="6.85546875" style="693" customWidth="1"/>
    <col min="14353" max="14353" width="5.7109375" style="693" customWidth="1"/>
    <col min="14354" max="14354" width="6.28515625" style="693" customWidth="1"/>
    <col min="14355" max="14355" width="7.140625" style="693" customWidth="1"/>
    <col min="14356" max="14356" width="21.42578125" style="693" customWidth="1"/>
    <col min="14357" max="14357" width="4.28515625" style="693" customWidth="1"/>
    <col min="14358" max="14358" width="3.7109375" style="693" customWidth="1"/>
    <col min="14359" max="14359" width="4.28515625" style="693" customWidth="1"/>
    <col min="14360" max="14360" width="31.7109375" style="693" customWidth="1"/>
    <col min="14361" max="14361" width="8.7109375" style="693" customWidth="1"/>
    <col min="14362" max="14362" width="8.42578125" style="693" customWidth="1"/>
    <col min="14363" max="14363" width="20.7109375" style="693" customWidth="1"/>
    <col min="14364" max="14364" width="5" style="693" customWidth="1"/>
    <col min="14365" max="14592" width="9" style="693"/>
    <col min="14593" max="14593" width="9" style="693" customWidth="1"/>
    <col min="14594" max="14594" width="18.5703125" style="693" customWidth="1"/>
    <col min="14595" max="14595" width="5.42578125" style="693" customWidth="1"/>
    <col min="14596" max="14596" width="26.28515625" style="693" customWidth="1"/>
    <col min="14597" max="14597" width="8.28515625" style="693" customWidth="1"/>
    <col min="14598" max="14598" width="11.5703125" style="693" customWidth="1"/>
    <col min="14599" max="14599" width="3.7109375" style="693" customWidth="1"/>
    <col min="14600" max="14600" width="2.7109375" style="693" customWidth="1"/>
    <col min="14601" max="14601" width="3.7109375" style="693" customWidth="1"/>
    <col min="14602" max="14602" width="5.140625" style="693" customWidth="1"/>
    <col min="14603" max="14603" width="23.5703125" style="693" customWidth="1"/>
    <col min="14604" max="14604" width="7.85546875" style="693" customWidth="1"/>
    <col min="14605" max="14605" width="17.85546875" style="693" customWidth="1"/>
    <col min="14606" max="14606" width="12.5703125" style="693" customWidth="1"/>
    <col min="14607" max="14607" width="10.140625" style="693" customWidth="1"/>
    <col min="14608" max="14608" width="6.85546875" style="693" customWidth="1"/>
    <col min="14609" max="14609" width="5.7109375" style="693" customWidth="1"/>
    <col min="14610" max="14610" width="6.28515625" style="693" customWidth="1"/>
    <col min="14611" max="14611" width="7.140625" style="693" customWidth="1"/>
    <col min="14612" max="14612" width="21.42578125" style="693" customWidth="1"/>
    <col min="14613" max="14613" width="4.28515625" style="693" customWidth="1"/>
    <col min="14614" max="14614" width="3.7109375" style="693" customWidth="1"/>
    <col min="14615" max="14615" width="4.28515625" style="693" customWidth="1"/>
    <col min="14616" max="14616" width="31.7109375" style="693" customWidth="1"/>
    <col min="14617" max="14617" width="8.7109375" style="693" customWidth="1"/>
    <col min="14618" max="14618" width="8.42578125" style="693" customWidth="1"/>
    <col min="14619" max="14619" width="20.7109375" style="693" customWidth="1"/>
    <col min="14620" max="14620" width="5" style="693" customWidth="1"/>
    <col min="14621" max="14848" width="9" style="693"/>
    <col min="14849" max="14849" width="9" style="693" customWidth="1"/>
    <col min="14850" max="14850" width="18.5703125" style="693" customWidth="1"/>
    <col min="14851" max="14851" width="5.42578125" style="693" customWidth="1"/>
    <col min="14852" max="14852" width="26.28515625" style="693" customWidth="1"/>
    <col min="14853" max="14853" width="8.28515625" style="693" customWidth="1"/>
    <col min="14854" max="14854" width="11.5703125" style="693" customWidth="1"/>
    <col min="14855" max="14855" width="3.7109375" style="693" customWidth="1"/>
    <col min="14856" max="14856" width="2.7109375" style="693" customWidth="1"/>
    <col min="14857" max="14857" width="3.7109375" style="693" customWidth="1"/>
    <col min="14858" max="14858" width="5.140625" style="693" customWidth="1"/>
    <col min="14859" max="14859" width="23.5703125" style="693" customWidth="1"/>
    <col min="14860" max="14860" width="7.85546875" style="693" customWidth="1"/>
    <col min="14861" max="14861" width="17.85546875" style="693" customWidth="1"/>
    <col min="14862" max="14862" width="12.5703125" style="693" customWidth="1"/>
    <col min="14863" max="14863" width="10.140625" style="693" customWidth="1"/>
    <col min="14864" max="14864" width="6.85546875" style="693" customWidth="1"/>
    <col min="14865" max="14865" width="5.7109375" style="693" customWidth="1"/>
    <col min="14866" max="14866" width="6.28515625" style="693" customWidth="1"/>
    <col min="14867" max="14867" width="7.140625" style="693" customWidth="1"/>
    <col min="14868" max="14868" width="21.42578125" style="693" customWidth="1"/>
    <col min="14869" max="14869" width="4.28515625" style="693" customWidth="1"/>
    <col min="14870" max="14870" width="3.7109375" style="693" customWidth="1"/>
    <col min="14871" max="14871" width="4.28515625" style="693" customWidth="1"/>
    <col min="14872" max="14872" width="31.7109375" style="693" customWidth="1"/>
    <col min="14873" max="14873" width="8.7109375" style="693" customWidth="1"/>
    <col min="14874" max="14874" width="8.42578125" style="693" customWidth="1"/>
    <col min="14875" max="14875" width="20.7109375" style="693" customWidth="1"/>
    <col min="14876" max="14876" width="5" style="693" customWidth="1"/>
    <col min="14877" max="15104" width="9" style="693"/>
    <col min="15105" max="15105" width="9" style="693" customWidth="1"/>
    <col min="15106" max="15106" width="18.5703125" style="693" customWidth="1"/>
    <col min="15107" max="15107" width="5.42578125" style="693" customWidth="1"/>
    <col min="15108" max="15108" width="26.28515625" style="693" customWidth="1"/>
    <col min="15109" max="15109" width="8.28515625" style="693" customWidth="1"/>
    <col min="15110" max="15110" width="11.5703125" style="693" customWidth="1"/>
    <col min="15111" max="15111" width="3.7109375" style="693" customWidth="1"/>
    <col min="15112" max="15112" width="2.7109375" style="693" customWidth="1"/>
    <col min="15113" max="15113" width="3.7109375" style="693" customWidth="1"/>
    <col min="15114" max="15114" width="5.140625" style="693" customWidth="1"/>
    <col min="15115" max="15115" width="23.5703125" style="693" customWidth="1"/>
    <col min="15116" max="15116" width="7.85546875" style="693" customWidth="1"/>
    <col min="15117" max="15117" width="17.85546875" style="693" customWidth="1"/>
    <col min="15118" max="15118" width="12.5703125" style="693" customWidth="1"/>
    <col min="15119" max="15119" width="10.140625" style="693" customWidth="1"/>
    <col min="15120" max="15120" width="6.85546875" style="693" customWidth="1"/>
    <col min="15121" max="15121" width="5.7109375" style="693" customWidth="1"/>
    <col min="15122" max="15122" width="6.28515625" style="693" customWidth="1"/>
    <col min="15123" max="15123" width="7.140625" style="693" customWidth="1"/>
    <col min="15124" max="15124" width="21.42578125" style="693" customWidth="1"/>
    <col min="15125" max="15125" width="4.28515625" style="693" customWidth="1"/>
    <col min="15126" max="15126" width="3.7109375" style="693" customWidth="1"/>
    <col min="15127" max="15127" width="4.28515625" style="693" customWidth="1"/>
    <col min="15128" max="15128" width="31.7109375" style="693" customWidth="1"/>
    <col min="15129" max="15129" width="8.7109375" style="693" customWidth="1"/>
    <col min="15130" max="15130" width="8.42578125" style="693" customWidth="1"/>
    <col min="15131" max="15131" width="20.7109375" style="693" customWidth="1"/>
    <col min="15132" max="15132" width="5" style="693" customWidth="1"/>
    <col min="15133" max="15360" width="9" style="693"/>
    <col min="15361" max="15361" width="9" style="693" customWidth="1"/>
    <col min="15362" max="15362" width="18.5703125" style="693" customWidth="1"/>
    <col min="15363" max="15363" width="5.42578125" style="693" customWidth="1"/>
    <col min="15364" max="15364" width="26.28515625" style="693" customWidth="1"/>
    <col min="15365" max="15365" width="8.28515625" style="693" customWidth="1"/>
    <col min="15366" max="15366" width="11.5703125" style="693" customWidth="1"/>
    <col min="15367" max="15367" width="3.7109375" style="693" customWidth="1"/>
    <col min="15368" max="15368" width="2.7109375" style="693" customWidth="1"/>
    <col min="15369" max="15369" width="3.7109375" style="693" customWidth="1"/>
    <col min="15370" max="15370" width="5.140625" style="693" customWidth="1"/>
    <col min="15371" max="15371" width="23.5703125" style="693" customWidth="1"/>
    <col min="15372" max="15372" width="7.85546875" style="693" customWidth="1"/>
    <col min="15373" max="15373" width="17.85546875" style="693" customWidth="1"/>
    <col min="15374" max="15374" width="12.5703125" style="693" customWidth="1"/>
    <col min="15375" max="15375" width="10.140625" style="693" customWidth="1"/>
    <col min="15376" max="15376" width="6.85546875" style="693" customWidth="1"/>
    <col min="15377" max="15377" width="5.7109375" style="693" customWidth="1"/>
    <col min="15378" max="15378" width="6.28515625" style="693" customWidth="1"/>
    <col min="15379" max="15379" width="7.140625" style="693" customWidth="1"/>
    <col min="15380" max="15380" width="21.42578125" style="693" customWidth="1"/>
    <col min="15381" max="15381" width="4.28515625" style="693" customWidth="1"/>
    <col min="15382" max="15382" width="3.7109375" style="693" customWidth="1"/>
    <col min="15383" max="15383" width="4.28515625" style="693" customWidth="1"/>
    <col min="15384" max="15384" width="31.7109375" style="693" customWidth="1"/>
    <col min="15385" max="15385" width="8.7109375" style="693" customWidth="1"/>
    <col min="15386" max="15386" width="8.42578125" style="693" customWidth="1"/>
    <col min="15387" max="15387" width="20.7109375" style="693" customWidth="1"/>
    <col min="15388" max="15388" width="5" style="693" customWidth="1"/>
    <col min="15389" max="15616" width="9" style="693"/>
    <col min="15617" max="15617" width="9" style="693" customWidth="1"/>
    <col min="15618" max="15618" width="18.5703125" style="693" customWidth="1"/>
    <col min="15619" max="15619" width="5.42578125" style="693" customWidth="1"/>
    <col min="15620" max="15620" width="26.28515625" style="693" customWidth="1"/>
    <col min="15621" max="15621" width="8.28515625" style="693" customWidth="1"/>
    <col min="15622" max="15622" width="11.5703125" style="693" customWidth="1"/>
    <col min="15623" max="15623" width="3.7109375" style="693" customWidth="1"/>
    <col min="15624" max="15624" width="2.7109375" style="693" customWidth="1"/>
    <col min="15625" max="15625" width="3.7109375" style="693" customWidth="1"/>
    <col min="15626" max="15626" width="5.140625" style="693" customWidth="1"/>
    <col min="15627" max="15627" width="23.5703125" style="693" customWidth="1"/>
    <col min="15628" max="15628" width="7.85546875" style="693" customWidth="1"/>
    <col min="15629" max="15629" width="17.85546875" style="693" customWidth="1"/>
    <col min="15630" max="15630" width="12.5703125" style="693" customWidth="1"/>
    <col min="15631" max="15631" width="10.140625" style="693" customWidth="1"/>
    <col min="15632" max="15632" width="6.85546875" style="693" customWidth="1"/>
    <col min="15633" max="15633" width="5.7109375" style="693" customWidth="1"/>
    <col min="15634" max="15634" width="6.28515625" style="693" customWidth="1"/>
    <col min="15635" max="15635" width="7.140625" style="693" customWidth="1"/>
    <col min="15636" max="15636" width="21.42578125" style="693" customWidth="1"/>
    <col min="15637" max="15637" width="4.28515625" style="693" customWidth="1"/>
    <col min="15638" max="15638" width="3.7109375" style="693" customWidth="1"/>
    <col min="15639" max="15639" width="4.28515625" style="693" customWidth="1"/>
    <col min="15640" max="15640" width="31.7109375" style="693" customWidth="1"/>
    <col min="15641" max="15641" width="8.7109375" style="693" customWidth="1"/>
    <col min="15642" max="15642" width="8.42578125" style="693" customWidth="1"/>
    <col min="15643" max="15643" width="20.7109375" style="693" customWidth="1"/>
    <col min="15644" max="15644" width="5" style="693" customWidth="1"/>
    <col min="15645" max="15872" width="9" style="693"/>
    <col min="15873" max="15873" width="9" style="693" customWidth="1"/>
    <col min="15874" max="15874" width="18.5703125" style="693" customWidth="1"/>
    <col min="15875" max="15875" width="5.42578125" style="693" customWidth="1"/>
    <col min="15876" max="15876" width="26.28515625" style="693" customWidth="1"/>
    <col min="15877" max="15877" width="8.28515625" style="693" customWidth="1"/>
    <col min="15878" max="15878" width="11.5703125" style="693" customWidth="1"/>
    <col min="15879" max="15879" width="3.7109375" style="693" customWidth="1"/>
    <col min="15880" max="15880" width="2.7109375" style="693" customWidth="1"/>
    <col min="15881" max="15881" width="3.7109375" style="693" customWidth="1"/>
    <col min="15882" max="15882" width="5.140625" style="693" customWidth="1"/>
    <col min="15883" max="15883" width="23.5703125" style="693" customWidth="1"/>
    <col min="15884" max="15884" width="7.85546875" style="693" customWidth="1"/>
    <col min="15885" max="15885" width="17.85546875" style="693" customWidth="1"/>
    <col min="15886" max="15886" width="12.5703125" style="693" customWidth="1"/>
    <col min="15887" max="15887" width="10.140625" style="693" customWidth="1"/>
    <col min="15888" max="15888" width="6.85546875" style="693" customWidth="1"/>
    <col min="15889" max="15889" width="5.7109375" style="693" customWidth="1"/>
    <col min="15890" max="15890" width="6.28515625" style="693" customWidth="1"/>
    <col min="15891" max="15891" width="7.140625" style="693" customWidth="1"/>
    <col min="15892" max="15892" width="21.42578125" style="693" customWidth="1"/>
    <col min="15893" max="15893" width="4.28515625" style="693" customWidth="1"/>
    <col min="15894" max="15894" width="3.7109375" style="693" customWidth="1"/>
    <col min="15895" max="15895" width="4.28515625" style="693" customWidth="1"/>
    <col min="15896" max="15896" width="31.7109375" style="693" customWidth="1"/>
    <col min="15897" max="15897" width="8.7109375" style="693" customWidth="1"/>
    <col min="15898" max="15898" width="8.42578125" style="693" customWidth="1"/>
    <col min="15899" max="15899" width="20.7109375" style="693" customWidth="1"/>
    <col min="15900" max="15900" width="5" style="693" customWidth="1"/>
    <col min="15901" max="16128" width="9" style="693"/>
    <col min="16129" max="16129" width="9" style="693" customWidth="1"/>
    <col min="16130" max="16130" width="18.5703125" style="693" customWidth="1"/>
    <col min="16131" max="16131" width="5.42578125" style="693" customWidth="1"/>
    <col min="16132" max="16132" width="26.28515625" style="693" customWidth="1"/>
    <col min="16133" max="16133" width="8.28515625" style="693" customWidth="1"/>
    <col min="16134" max="16134" width="11.5703125" style="693" customWidth="1"/>
    <col min="16135" max="16135" width="3.7109375" style="693" customWidth="1"/>
    <col min="16136" max="16136" width="2.7109375" style="693" customWidth="1"/>
    <col min="16137" max="16137" width="3.7109375" style="693" customWidth="1"/>
    <col min="16138" max="16138" width="5.140625" style="693" customWidth="1"/>
    <col min="16139" max="16139" width="23.5703125" style="693" customWidth="1"/>
    <col min="16140" max="16140" width="7.85546875" style="693" customWidth="1"/>
    <col min="16141" max="16141" width="17.85546875" style="693" customWidth="1"/>
    <col min="16142" max="16142" width="12.5703125" style="693" customWidth="1"/>
    <col min="16143" max="16143" width="10.140625" style="693" customWidth="1"/>
    <col min="16144" max="16144" width="6.85546875" style="693" customWidth="1"/>
    <col min="16145" max="16145" width="5.7109375" style="693" customWidth="1"/>
    <col min="16146" max="16146" width="6.28515625" style="693" customWidth="1"/>
    <col min="16147" max="16147" width="7.140625" style="693" customWidth="1"/>
    <col min="16148" max="16148" width="21.42578125" style="693" customWidth="1"/>
    <col min="16149" max="16149" width="4.28515625" style="693" customWidth="1"/>
    <col min="16150" max="16150" width="3.7109375" style="693" customWidth="1"/>
    <col min="16151" max="16151" width="4.28515625" style="693" customWidth="1"/>
    <col min="16152" max="16152" width="31.7109375" style="693" customWidth="1"/>
    <col min="16153" max="16153" width="8.7109375" style="693" customWidth="1"/>
    <col min="16154" max="16154" width="8.42578125" style="693" customWidth="1"/>
    <col min="16155" max="16155" width="20.7109375" style="693" customWidth="1"/>
    <col min="16156" max="16156" width="5" style="693" customWidth="1"/>
    <col min="16157" max="16384" width="9" style="693"/>
  </cols>
  <sheetData>
    <row r="2" spans="1:35" ht="74.25" customHeight="1" thickBot="1" x14ac:dyDescent="0.25">
      <c r="F2" s="1169" t="s">
        <v>8031</v>
      </c>
      <c r="G2" s="1170"/>
      <c r="H2" s="1170"/>
      <c r="I2" s="1170"/>
      <c r="J2" s="1170"/>
      <c r="K2" s="1170"/>
      <c r="L2" s="1170"/>
      <c r="M2" s="1170"/>
      <c r="N2" s="1170"/>
      <c r="O2" s="1170"/>
      <c r="P2" s="1170"/>
      <c r="Q2" s="1170"/>
      <c r="R2" s="1170"/>
      <c r="S2" s="1170"/>
      <c r="T2" s="1170"/>
      <c r="U2" s="1170"/>
      <c r="X2" s="1171"/>
      <c r="Y2" s="1172"/>
      <c r="Z2" s="1172"/>
      <c r="AA2" s="1172"/>
      <c r="AB2" s="1173" t="s">
        <v>7347</v>
      </c>
      <c r="AC2" s="1173"/>
      <c r="AD2" s="1173"/>
      <c r="AE2" s="1173"/>
      <c r="AF2" s="1173"/>
      <c r="AG2" s="1173"/>
      <c r="AH2" s="1173"/>
      <c r="AI2" s="1173"/>
    </row>
    <row r="3" spans="1:35" ht="20.25" customHeight="1" x14ac:dyDescent="0.2">
      <c r="A3" s="1174" t="s">
        <v>5083</v>
      </c>
      <c r="B3" s="1177" t="s">
        <v>5084</v>
      </c>
      <c r="C3" s="1180" t="s">
        <v>5085</v>
      </c>
      <c r="D3" s="1180"/>
      <c r="E3" s="1180"/>
      <c r="F3" s="1180"/>
      <c r="G3" s="1180"/>
      <c r="H3" s="1180"/>
      <c r="I3" s="1180"/>
      <c r="J3" s="1180"/>
      <c r="K3" s="1180"/>
      <c r="L3" s="1180"/>
      <c r="M3" s="1180"/>
      <c r="N3" s="1180"/>
      <c r="O3" s="1180"/>
      <c r="P3" s="1180"/>
      <c r="Q3" s="1180"/>
      <c r="R3" s="1180"/>
      <c r="S3" s="1180"/>
      <c r="T3" s="1180"/>
      <c r="U3" s="1180"/>
      <c r="V3" s="1180"/>
      <c r="W3" s="1180"/>
      <c r="X3" s="1180"/>
      <c r="Y3" s="1180"/>
      <c r="Z3" s="1180"/>
      <c r="AA3" s="1181"/>
    </row>
    <row r="4" spans="1:35" ht="21" customHeight="1" x14ac:dyDescent="0.2">
      <c r="A4" s="1175"/>
      <c r="B4" s="1153"/>
      <c r="C4" s="1182" t="s">
        <v>5086</v>
      </c>
      <c r="D4" s="1160"/>
      <c r="E4" s="1160"/>
      <c r="F4" s="1160"/>
      <c r="G4" s="1160"/>
      <c r="H4" s="1160"/>
      <c r="I4" s="1161"/>
      <c r="J4" s="1151" t="s">
        <v>7348</v>
      </c>
      <c r="K4" s="1151"/>
      <c r="L4" s="1151"/>
      <c r="M4" s="1166"/>
      <c r="N4" s="1151" t="s">
        <v>7349</v>
      </c>
      <c r="O4" s="1151"/>
      <c r="P4" s="1151"/>
      <c r="Q4" s="1182" t="s">
        <v>5088</v>
      </c>
      <c r="R4" s="1160"/>
      <c r="S4" s="1160"/>
      <c r="T4" s="1160"/>
      <c r="U4" s="1160"/>
      <c r="V4" s="1160"/>
      <c r="W4" s="1161"/>
      <c r="X4" s="1151" t="s">
        <v>2276</v>
      </c>
      <c r="Y4" s="1151"/>
      <c r="Z4" s="1151"/>
      <c r="AA4" s="1166"/>
    </row>
    <row r="5" spans="1:35" ht="19.5" customHeight="1" x14ac:dyDescent="0.2">
      <c r="A5" s="1175"/>
      <c r="B5" s="1178"/>
      <c r="C5" s="1167" t="s">
        <v>5089</v>
      </c>
      <c r="D5" s="1158" t="s">
        <v>5090</v>
      </c>
      <c r="E5" s="1158" t="s">
        <v>5095</v>
      </c>
      <c r="F5" s="1158" t="s">
        <v>5093</v>
      </c>
      <c r="G5" s="1160" t="s">
        <v>5094</v>
      </c>
      <c r="H5" s="1160"/>
      <c r="I5" s="1161"/>
      <c r="J5" s="1162" t="s">
        <v>30</v>
      </c>
      <c r="K5" s="1162" t="s">
        <v>5090</v>
      </c>
      <c r="L5" s="1162" t="s">
        <v>5095</v>
      </c>
      <c r="M5" s="1164" t="s">
        <v>5096</v>
      </c>
      <c r="N5" s="1162" t="s">
        <v>5090</v>
      </c>
      <c r="O5" s="1162" t="s">
        <v>5097</v>
      </c>
      <c r="P5" s="1162" t="s">
        <v>5098</v>
      </c>
      <c r="Q5" s="1158" t="s">
        <v>5099</v>
      </c>
      <c r="R5" s="1158" t="s">
        <v>30</v>
      </c>
      <c r="S5" s="1158" t="s">
        <v>5095</v>
      </c>
      <c r="T5" s="1158" t="s">
        <v>5093</v>
      </c>
      <c r="U5" s="1160" t="s">
        <v>5094</v>
      </c>
      <c r="V5" s="1160"/>
      <c r="W5" s="1161"/>
      <c r="X5" s="1162" t="s">
        <v>5090</v>
      </c>
      <c r="Y5" s="1162" t="s">
        <v>30</v>
      </c>
      <c r="Z5" s="1162" t="s">
        <v>5095</v>
      </c>
      <c r="AA5" s="1164" t="s">
        <v>5096</v>
      </c>
    </row>
    <row r="6" spans="1:35" ht="15.75" customHeight="1" thickBot="1" x14ac:dyDescent="0.25">
      <c r="A6" s="1176"/>
      <c r="B6" s="1179"/>
      <c r="C6" s="1168"/>
      <c r="D6" s="1159"/>
      <c r="E6" s="1159"/>
      <c r="F6" s="1159"/>
      <c r="G6" s="741" t="s">
        <v>5100</v>
      </c>
      <c r="H6" s="742" t="s">
        <v>5101</v>
      </c>
      <c r="I6" s="742" t="s">
        <v>2963</v>
      </c>
      <c r="J6" s="1163"/>
      <c r="K6" s="1163"/>
      <c r="L6" s="1163"/>
      <c r="M6" s="1165"/>
      <c r="N6" s="1163"/>
      <c r="O6" s="1163"/>
      <c r="P6" s="1163"/>
      <c r="Q6" s="1159"/>
      <c r="R6" s="1159"/>
      <c r="S6" s="1159"/>
      <c r="T6" s="1159"/>
      <c r="U6" s="744" t="s">
        <v>5100</v>
      </c>
      <c r="V6" s="742" t="s">
        <v>5101</v>
      </c>
      <c r="W6" s="742" t="s">
        <v>2963</v>
      </c>
      <c r="X6" s="1163"/>
      <c r="Y6" s="1163"/>
      <c r="Z6" s="1163"/>
      <c r="AA6" s="1165"/>
    </row>
    <row r="7" spans="1:35" s="695" customFormat="1" ht="13.5" customHeight="1" thickBot="1" x14ac:dyDescent="0.25">
      <c r="A7" s="805" t="s">
        <v>5102</v>
      </c>
      <c r="B7" s="806" t="s">
        <v>5103</v>
      </c>
      <c r="C7" s="806" t="s">
        <v>5104</v>
      </c>
      <c r="D7" s="806" t="s">
        <v>5105</v>
      </c>
      <c r="E7" s="806" t="s">
        <v>5106</v>
      </c>
      <c r="F7" s="806" t="s">
        <v>5107</v>
      </c>
      <c r="G7" s="806" t="s">
        <v>5108</v>
      </c>
      <c r="H7" s="806" t="s">
        <v>5109</v>
      </c>
      <c r="I7" s="806" t="s">
        <v>5110</v>
      </c>
      <c r="J7" s="806" t="s">
        <v>5111</v>
      </c>
      <c r="K7" s="806" t="s">
        <v>5112</v>
      </c>
      <c r="L7" s="806" t="s">
        <v>7350</v>
      </c>
      <c r="M7" s="806" t="s">
        <v>5113</v>
      </c>
      <c r="N7" s="806" t="s">
        <v>5114</v>
      </c>
      <c r="O7" s="806" t="s">
        <v>5115</v>
      </c>
      <c r="P7" s="806" t="s">
        <v>5116</v>
      </c>
      <c r="Q7" s="806" t="s">
        <v>5117</v>
      </c>
      <c r="R7" s="806" t="s">
        <v>5118</v>
      </c>
      <c r="S7" s="806" t="s">
        <v>5119</v>
      </c>
      <c r="T7" s="806" t="s">
        <v>5120</v>
      </c>
      <c r="U7" s="806" t="s">
        <v>5121</v>
      </c>
      <c r="V7" s="806" t="s">
        <v>5122</v>
      </c>
      <c r="W7" s="806" t="s">
        <v>5123</v>
      </c>
      <c r="X7" s="806" t="s">
        <v>7351</v>
      </c>
      <c r="Y7" s="806" t="s">
        <v>5124</v>
      </c>
      <c r="Z7" s="806" t="s">
        <v>5125</v>
      </c>
      <c r="AA7" s="807" t="s">
        <v>5126</v>
      </c>
    </row>
    <row r="8" spans="1:35" s="695" customFormat="1" ht="18.75" customHeight="1" thickBot="1" x14ac:dyDescent="0.25">
      <c r="A8" s="1155" t="s">
        <v>7352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156"/>
      <c r="O8" s="1156"/>
      <c r="P8" s="1156"/>
      <c r="Q8" s="1156"/>
      <c r="R8" s="1156"/>
      <c r="S8" s="1156"/>
      <c r="T8" s="1156"/>
      <c r="U8" s="1156"/>
      <c r="V8" s="1156"/>
      <c r="W8" s="1156"/>
      <c r="X8" s="1156"/>
      <c r="Y8" s="1156"/>
      <c r="Z8" s="1156"/>
      <c r="AA8" s="1157"/>
    </row>
    <row r="9" spans="1:35" s="695" customFormat="1" ht="27.75" customHeight="1" x14ac:dyDescent="0.25">
      <c r="A9" s="716" t="s">
        <v>5102</v>
      </c>
      <c r="B9" s="751"/>
      <c r="C9" s="751"/>
      <c r="D9" s="751"/>
      <c r="E9" s="750"/>
      <c r="F9" s="751"/>
      <c r="G9" s="751"/>
      <c r="H9" s="751"/>
      <c r="I9" s="751"/>
      <c r="J9" s="751"/>
      <c r="K9" s="751"/>
      <c r="L9" s="751"/>
      <c r="M9" s="751"/>
      <c r="N9" s="787" t="s">
        <v>7353</v>
      </c>
      <c r="O9" s="751" t="s">
        <v>7354</v>
      </c>
      <c r="P9" s="751" t="s">
        <v>454</v>
      </c>
      <c r="Q9" s="751"/>
      <c r="R9" s="800"/>
      <c r="S9" s="800"/>
      <c r="T9" s="800"/>
      <c r="U9" s="800"/>
      <c r="V9" s="800"/>
      <c r="W9" s="800"/>
      <c r="X9" s="810" t="s">
        <v>7355</v>
      </c>
      <c r="Y9" s="716">
        <v>2010</v>
      </c>
      <c r="Z9" s="796">
        <v>60</v>
      </c>
      <c r="AA9" s="811" t="s">
        <v>4043</v>
      </c>
    </row>
    <row r="10" spans="1:35" s="695" customFormat="1" ht="13.35" customHeight="1" x14ac:dyDescent="0.25">
      <c r="A10" s="812"/>
      <c r="B10" s="751"/>
      <c r="C10" s="751"/>
      <c r="D10" s="751"/>
      <c r="E10" s="750"/>
      <c r="F10" s="751"/>
      <c r="G10" s="751"/>
      <c r="H10" s="751"/>
      <c r="I10" s="751"/>
      <c r="J10" s="751"/>
      <c r="K10" s="751"/>
      <c r="L10" s="751"/>
      <c r="M10" s="751"/>
      <c r="N10" s="751"/>
      <c r="O10" s="751"/>
      <c r="P10" s="751"/>
      <c r="Q10" s="751"/>
      <c r="R10" s="800"/>
      <c r="S10" s="800"/>
      <c r="T10" s="800"/>
      <c r="U10" s="800"/>
      <c r="V10" s="800"/>
      <c r="W10" s="800"/>
      <c r="X10" s="810" t="s">
        <v>7356</v>
      </c>
      <c r="Y10" s="716">
        <v>2010</v>
      </c>
      <c r="Z10" s="796">
        <v>60</v>
      </c>
      <c r="AA10" s="811" t="s">
        <v>4043</v>
      </c>
    </row>
    <row r="11" spans="1:35" s="695" customFormat="1" ht="13.35" customHeight="1" x14ac:dyDescent="0.25">
      <c r="A11" s="812"/>
      <c r="B11" s="751"/>
      <c r="C11" s="751"/>
      <c r="D11" s="751"/>
      <c r="E11" s="750"/>
      <c r="F11" s="751"/>
      <c r="G11" s="751"/>
      <c r="H11" s="751"/>
      <c r="I11" s="751"/>
      <c r="J11" s="751"/>
      <c r="K11" s="751"/>
      <c r="L11" s="751"/>
      <c r="M11" s="751"/>
      <c r="N11" s="751"/>
      <c r="O11" s="751"/>
      <c r="P11" s="751"/>
      <c r="Q11" s="751"/>
      <c r="R11" s="800"/>
      <c r="S11" s="800"/>
      <c r="T11" s="800"/>
      <c r="U11" s="800"/>
      <c r="V11" s="800"/>
      <c r="W11" s="800"/>
      <c r="X11" s="810" t="s">
        <v>7357</v>
      </c>
      <c r="Y11" s="716">
        <v>2014</v>
      </c>
      <c r="Z11" s="796">
        <v>150</v>
      </c>
      <c r="AA11" s="811" t="s">
        <v>7358</v>
      </c>
    </row>
    <row r="12" spans="1:35" s="695" customFormat="1" ht="13.35" customHeight="1" x14ac:dyDescent="0.25">
      <c r="A12" s="812"/>
      <c r="B12" s="751"/>
      <c r="C12" s="751"/>
      <c r="D12" s="751"/>
      <c r="E12" s="750"/>
      <c r="F12" s="751"/>
      <c r="G12" s="751"/>
      <c r="H12" s="751"/>
      <c r="I12" s="751"/>
      <c r="J12" s="751"/>
      <c r="K12" s="751"/>
      <c r="L12" s="751"/>
      <c r="M12" s="751"/>
      <c r="N12" s="751"/>
      <c r="O12" s="751"/>
      <c r="P12" s="751"/>
      <c r="Q12" s="751"/>
      <c r="R12" s="800"/>
      <c r="S12" s="800"/>
      <c r="T12" s="800"/>
      <c r="U12" s="800"/>
      <c r="V12" s="800"/>
      <c r="W12" s="800"/>
      <c r="X12" s="810" t="s">
        <v>7357</v>
      </c>
      <c r="Y12" s="716">
        <v>2014</v>
      </c>
      <c r="Z12" s="796">
        <v>150</v>
      </c>
      <c r="AA12" s="811" t="s">
        <v>7358</v>
      </c>
    </row>
    <row r="13" spans="1:35" s="695" customFormat="1" ht="13.35" customHeight="1" x14ac:dyDescent="0.2">
      <c r="A13" s="784" t="s">
        <v>5189</v>
      </c>
      <c r="B13" s="1125" t="s">
        <v>5190</v>
      </c>
      <c r="C13" s="1125"/>
      <c r="D13" s="1125"/>
      <c r="E13" s="784">
        <f>SUM(E1:E9)</f>
        <v>0</v>
      </c>
      <c r="F13" s="784" t="s">
        <v>5191</v>
      </c>
      <c r="G13" s="1125" t="s">
        <v>7345</v>
      </c>
      <c r="H13" s="1125"/>
      <c r="I13" s="1125"/>
      <c r="J13" s="1125"/>
      <c r="K13" s="1125"/>
      <c r="L13" s="1125"/>
      <c r="M13" s="1125"/>
      <c r="N13" s="1125"/>
      <c r="O13" s="1125"/>
      <c r="P13" s="1125"/>
      <c r="Q13" s="1125"/>
      <c r="R13" s="1125"/>
      <c r="S13" s="785">
        <f>SUM(S1:S10)</f>
        <v>0</v>
      </c>
      <c r="T13" s="785" t="s">
        <v>5191</v>
      </c>
      <c r="U13" s="785"/>
      <c r="V13" s="785"/>
      <c r="W13" s="785"/>
      <c r="X13" s="1125" t="s">
        <v>5192</v>
      </c>
      <c r="Y13" s="1125"/>
      <c r="Z13" s="802">
        <f>SUM(Z9:Z12)</f>
        <v>420</v>
      </c>
      <c r="AA13" s="784" t="s">
        <v>5191</v>
      </c>
    </row>
    <row r="14" spans="1:35" s="695" customFormat="1" ht="13.35" customHeight="1" x14ac:dyDescent="0.2">
      <c r="A14" s="716" t="s">
        <v>5103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2"/>
      <c r="L14" s="812"/>
      <c r="M14" s="812"/>
      <c r="N14" s="783" t="s">
        <v>7359</v>
      </c>
      <c r="O14" s="716" t="s">
        <v>7354</v>
      </c>
      <c r="P14" s="716" t="s">
        <v>7360</v>
      </c>
      <c r="Q14" s="812"/>
      <c r="R14" s="812"/>
      <c r="S14" s="812"/>
      <c r="T14" s="812"/>
      <c r="U14" s="812"/>
      <c r="V14" s="812"/>
      <c r="W14" s="812"/>
      <c r="X14" s="812"/>
      <c r="Y14" s="812"/>
      <c r="Z14" s="812"/>
      <c r="AA14" s="812"/>
    </row>
    <row r="15" spans="1:35" s="695" customFormat="1" ht="13.35" customHeight="1" x14ac:dyDescent="0.2">
      <c r="A15" s="812"/>
      <c r="B15" s="812"/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2"/>
      <c r="P15" s="812"/>
      <c r="Q15" s="812"/>
      <c r="R15" s="812"/>
      <c r="S15" s="812"/>
      <c r="T15" s="812"/>
      <c r="U15" s="812"/>
      <c r="V15" s="812"/>
      <c r="W15" s="812"/>
      <c r="X15" s="812"/>
      <c r="Y15" s="812"/>
      <c r="Z15" s="812"/>
      <c r="AA15" s="812"/>
    </row>
    <row r="16" spans="1:35" s="695" customFormat="1" ht="13.35" customHeight="1" x14ac:dyDescent="0.2">
      <c r="A16" s="784" t="s">
        <v>5189</v>
      </c>
      <c r="B16" s="1125" t="s">
        <v>5190</v>
      </c>
      <c r="C16" s="1125"/>
      <c r="D16" s="1125"/>
      <c r="E16" s="784">
        <f>SUM(E4:E14)</f>
        <v>0</v>
      </c>
      <c r="F16" s="784" t="s">
        <v>5191</v>
      </c>
      <c r="G16" s="1125" t="s">
        <v>7345</v>
      </c>
      <c r="H16" s="1125"/>
      <c r="I16" s="1125"/>
      <c r="J16" s="1125"/>
      <c r="K16" s="1125"/>
      <c r="L16" s="1125"/>
      <c r="M16" s="1125"/>
      <c r="N16" s="1125"/>
      <c r="O16" s="1125"/>
      <c r="P16" s="1125"/>
      <c r="Q16" s="1125"/>
      <c r="R16" s="1125"/>
      <c r="S16" s="785">
        <f>SUM(S4:S15)</f>
        <v>0</v>
      </c>
      <c r="T16" s="785" t="s">
        <v>5191</v>
      </c>
      <c r="U16" s="785"/>
      <c r="V16" s="785"/>
      <c r="W16" s="785"/>
      <c r="X16" s="1125" t="s">
        <v>5192</v>
      </c>
      <c r="Y16" s="1125"/>
      <c r="Z16" s="802"/>
      <c r="AA16" s="784" t="s">
        <v>5191</v>
      </c>
    </row>
    <row r="17" spans="1:27" ht="25.5" x14ac:dyDescent="0.2">
      <c r="A17" s="716" t="s">
        <v>5104</v>
      </c>
      <c r="B17" s="716"/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716"/>
      <c r="N17" s="783" t="s">
        <v>7361</v>
      </c>
      <c r="O17" s="716" t="s">
        <v>7354</v>
      </c>
      <c r="P17" s="716" t="s">
        <v>7362</v>
      </c>
      <c r="Q17" s="716" t="s">
        <v>7363</v>
      </c>
      <c r="R17" s="716"/>
      <c r="S17" s="813">
        <v>620</v>
      </c>
      <c r="T17" s="810" t="s">
        <v>7364</v>
      </c>
      <c r="U17" s="716">
        <v>20</v>
      </c>
      <c r="V17" s="716"/>
      <c r="W17" s="716">
        <v>20</v>
      </c>
      <c r="X17" s="810" t="s">
        <v>7365</v>
      </c>
      <c r="Y17" s="716"/>
      <c r="Z17" s="813"/>
      <c r="AA17" s="810"/>
    </row>
    <row r="18" spans="1:27" ht="27.75" customHeight="1" x14ac:dyDescent="0.2">
      <c r="A18" s="716"/>
      <c r="B18" s="716"/>
      <c r="C18" s="716"/>
      <c r="D18" s="716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6"/>
      <c r="Q18" s="716" t="s">
        <v>7363</v>
      </c>
      <c r="R18" s="716">
        <v>2012</v>
      </c>
      <c r="S18" s="813">
        <v>595</v>
      </c>
      <c r="T18" s="810" t="s">
        <v>7366</v>
      </c>
      <c r="U18" s="716">
        <v>28</v>
      </c>
      <c r="V18" s="716"/>
      <c r="W18" s="716">
        <v>28</v>
      </c>
      <c r="X18" s="810" t="s">
        <v>7367</v>
      </c>
      <c r="Y18" s="783"/>
      <c r="Z18" s="813"/>
      <c r="AA18" s="810"/>
    </row>
    <row r="19" spans="1:27" ht="13.35" customHeight="1" x14ac:dyDescent="0.2">
      <c r="A19" s="716"/>
      <c r="B19" s="716"/>
      <c r="C19" s="716"/>
      <c r="D19" s="716"/>
      <c r="E19" s="716"/>
      <c r="F19" s="716"/>
      <c r="G19" s="716"/>
      <c r="H19" s="716"/>
      <c r="I19" s="716"/>
      <c r="J19" s="716"/>
      <c r="K19" s="716"/>
      <c r="L19" s="716"/>
      <c r="M19" s="716"/>
      <c r="N19" s="716"/>
      <c r="O19" s="716"/>
      <c r="P19" s="716"/>
      <c r="Q19" s="716" t="s">
        <v>7363</v>
      </c>
      <c r="R19" s="716"/>
      <c r="S19" s="813">
        <v>380</v>
      </c>
      <c r="T19" s="810" t="s">
        <v>7368</v>
      </c>
      <c r="U19" s="716">
        <v>20</v>
      </c>
      <c r="V19" s="716"/>
      <c r="W19" s="716">
        <v>20</v>
      </c>
      <c r="X19" s="810" t="s">
        <v>7369</v>
      </c>
      <c r="Y19" s="716"/>
      <c r="Z19" s="813"/>
      <c r="AA19" s="810"/>
    </row>
    <row r="20" spans="1:27" ht="13.35" customHeight="1" x14ac:dyDescent="0.2">
      <c r="A20" s="716"/>
      <c r="B20" s="716"/>
      <c r="C20" s="716"/>
      <c r="D20" s="716"/>
      <c r="E20" s="716"/>
      <c r="F20" s="716"/>
      <c r="G20" s="716"/>
      <c r="H20" s="716"/>
      <c r="I20" s="716"/>
      <c r="J20" s="716"/>
      <c r="K20" s="716"/>
      <c r="L20" s="716"/>
      <c r="M20" s="716"/>
      <c r="N20" s="716"/>
      <c r="O20" s="716"/>
      <c r="P20" s="716"/>
      <c r="Q20" s="716" t="s">
        <v>7363</v>
      </c>
      <c r="R20" s="716">
        <v>2013</v>
      </c>
      <c r="S20" s="813">
        <v>231</v>
      </c>
      <c r="T20" s="810" t="s">
        <v>7364</v>
      </c>
      <c r="U20" s="716">
        <v>11</v>
      </c>
      <c r="V20" s="716"/>
      <c r="W20" s="716">
        <v>11</v>
      </c>
      <c r="X20" s="810" t="s">
        <v>7370</v>
      </c>
      <c r="Y20" s="716"/>
      <c r="Z20" s="813"/>
      <c r="AA20" s="810"/>
    </row>
    <row r="21" spans="1:27" ht="13.35" customHeight="1" x14ac:dyDescent="0.2">
      <c r="A21" s="716"/>
      <c r="B21" s="716"/>
      <c r="C21" s="716"/>
      <c r="D21" s="716"/>
      <c r="E21" s="716"/>
      <c r="F21" s="716"/>
      <c r="G21" s="716"/>
      <c r="H21" s="716"/>
      <c r="I21" s="716"/>
      <c r="J21" s="716"/>
      <c r="K21" s="716"/>
      <c r="L21" s="716"/>
      <c r="M21" s="716"/>
      <c r="N21" s="716"/>
      <c r="O21" s="716"/>
      <c r="P21" s="716"/>
      <c r="Q21" s="716" t="s">
        <v>7363</v>
      </c>
      <c r="R21" s="716">
        <v>2013</v>
      </c>
      <c r="S21" s="813">
        <v>580</v>
      </c>
      <c r="T21" s="810" t="s">
        <v>7364</v>
      </c>
      <c r="U21" s="716">
        <v>20</v>
      </c>
      <c r="V21" s="716"/>
      <c r="W21" s="716">
        <v>20</v>
      </c>
      <c r="X21" s="810" t="s">
        <v>7371</v>
      </c>
      <c r="Y21" s="716"/>
      <c r="Z21" s="813"/>
      <c r="AA21" s="810"/>
    </row>
    <row r="22" spans="1:27" ht="29.25" customHeight="1" x14ac:dyDescent="0.2">
      <c r="A22" s="716"/>
      <c r="B22" s="716"/>
      <c r="C22" s="716"/>
      <c r="D22" s="716"/>
      <c r="E22" s="716"/>
      <c r="F22" s="716"/>
      <c r="G22" s="716"/>
      <c r="H22" s="716"/>
      <c r="I22" s="716"/>
      <c r="J22" s="716"/>
      <c r="K22" s="716"/>
      <c r="L22" s="716"/>
      <c r="M22" s="716"/>
      <c r="N22" s="716"/>
      <c r="O22" s="716"/>
      <c r="P22" s="716"/>
      <c r="Q22" s="716" t="s">
        <v>7363</v>
      </c>
      <c r="R22" s="716"/>
      <c r="S22" s="813">
        <v>806</v>
      </c>
      <c r="T22" s="810" t="s">
        <v>7368</v>
      </c>
      <c r="U22" s="716">
        <v>24</v>
      </c>
      <c r="V22" s="716"/>
      <c r="W22" s="716">
        <v>24</v>
      </c>
      <c r="X22" s="810" t="s">
        <v>7372</v>
      </c>
      <c r="Y22" s="716"/>
      <c r="Z22" s="813"/>
      <c r="AA22" s="810"/>
    </row>
    <row r="23" spans="1:27" ht="13.35" customHeight="1" x14ac:dyDescent="0.2">
      <c r="A23" s="716"/>
      <c r="B23" s="716"/>
      <c r="C23" s="716"/>
      <c r="D23" s="716"/>
      <c r="E23" s="716"/>
      <c r="F23" s="716"/>
      <c r="G23" s="716"/>
      <c r="H23" s="716"/>
      <c r="I23" s="716"/>
      <c r="J23" s="716"/>
      <c r="K23" s="716"/>
      <c r="L23" s="716"/>
      <c r="M23" s="716"/>
      <c r="N23" s="716"/>
      <c r="O23" s="716"/>
      <c r="P23" s="716"/>
      <c r="Q23" s="716" t="s">
        <v>7363</v>
      </c>
      <c r="R23" s="716">
        <v>2012</v>
      </c>
      <c r="S23" s="813">
        <v>450</v>
      </c>
      <c r="T23" s="810" t="s">
        <v>7373</v>
      </c>
      <c r="U23" s="716">
        <v>47</v>
      </c>
      <c r="V23" s="716"/>
      <c r="W23" s="716">
        <v>47</v>
      </c>
      <c r="X23" s="810" t="s">
        <v>7374</v>
      </c>
      <c r="Y23" s="716"/>
      <c r="Z23" s="813"/>
      <c r="AA23" s="810"/>
    </row>
    <row r="24" spans="1:27" ht="27" customHeight="1" x14ac:dyDescent="0.2">
      <c r="A24" s="716"/>
      <c r="B24" s="716"/>
      <c r="C24" s="716"/>
      <c r="D24" s="716"/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6"/>
      <c r="Q24" s="716" t="s">
        <v>7363</v>
      </c>
      <c r="R24" s="716"/>
      <c r="S24" s="813">
        <v>711</v>
      </c>
      <c r="T24" s="810" t="s">
        <v>7368</v>
      </c>
      <c r="U24" s="716">
        <v>30</v>
      </c>
      <c r="V24" s="716"/>
      <c r="W24" s="716">
        <v>30</v>
      </c>
      <c r="X24" s="810" t="s">
        <v>7375</v>
      </c>
      <c r="Y24" s="716"/>
      <c r="Z24" s="813"/>
      <c r="AA24" s="810"/>
    </row>
    <row r="25" spans="1:27" ht="12.75" customHeight="1" x14ac:dyDescent="0.2">
      <c r="A25" s="716"/>
      <c r="B25" s="716"/>
      <c r="C25" s="716"/>
      <c r="D25" s="716"/>
      <c r="E25" s="716"/>
      <c r="F25" s="716"/>
      <c r="G25" s="716"/>
      <c r="H25" s="716"/>
      <c r="I25" s="716"/>
      <c r="J25" s="716"/>
      <c r="K25" s="716"/>
      <c r="L25" s="716"/>
      <c r="M25" s="716"/>
      <c r="N25" s="716"/>
      <c r="O25" s="716"/>
      <c r="P25" s="716"/>
      <c r="Q25" s="716" t="s">
        <v>7363</v>
      </c>
      <c r="R25" s="716"/>
      <c r="S25" s="813">
        <v>260</v>
      </c>
      <c r="T25" s="810" t="s">
        <v>7376</v>
      </c>
      <c r="U25" s="716"/>
      <c r="V25" s="716"/>
      <c r="W25" s="716"/>
      <c r="X25" s="810" t="s">
        <v>7377</v>
      </c>
      <c r="Y25" s="716"/>
      <c r="Z25" s="813"/>
      <c r="AA25" s="810"/>
    </row>
    <row r="26" spans="1:27" ht="26.25" customHeight="1" x14ac:dyDescent="0.2">
      <c r="A26" s="716"/>
      <c r="B26" s="716"/>
      <c r="C26" s="716"/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 t="s">
        <v>7363</v>
      </c>
      <c r="R26" s="716"/>
      <c r="S26" s="813">
        <v>1140</v>
      </c>
      <c r="T26" s="810" t="s">
        <v>7368</v>
      </c>
      <c r="U26" s="716">
        <v>43</v>
      </c>
      <c r="V26" s="716"/>
      <c r="W26" s="716">
        <v>43</v>
      </c>
      <c r="X26" s="810" t="s">
        <v>7378</v>
      </c>
      <c r="Y26" s="716"/>
      <c r="Z26" s="813"/>
      <c r="AA26" s="810"/>
    </row>
    <row r="27" spans="1:27" ht="13.35" customHeight="1" x14ac:dyDescent="0.2">
      <c r="A27" s="784" t="s">
        <v>5189</v>
      </c>
      <c r="B27" s="1125" t="s">
        <v>5190</v>
      </c>
      <c r="C27" s="1125"/>
      <c r="D27" s="1125"/>
      <c r="E27" s="784">
        <f>SUM(E17:E25)</f>
        <v>0</v>
      </c>
      <c r="F27" s="784" t="s">
        <v>5191</v>
      </c>
      <c r="G27" s="1125" t="s">
        <v>7345</v>
      </c>
      <c r="H27" s="1125"/>
      <c r="I27" s="1125"/>
      <c r="J27" s="1125"/>
      <c r="K27" s="1125"/>
      <c r="L27" s="1125"/>
      <c r="M27" s="1125"/>
      <c r="N27" s="1125"/>
      <c r="O27" s="1125"/>
      <c r="P27" s="1125"/>
      <c r="Q27" s="1125"/>
      <c r="R27" s="1125"/>
      <c r="S27" s="785">
        <f>SUM(S17:S26)</f>
        <v>5773</v>
      </c>
      <c r="T27" s="785" t="s">
        <v>5191</v>
      </c>
      <c r="U27" s="785"/>
      <c r="V27" s="785"/>
      <c r="W27" s="785"/>
      <c r="X27" s="1125" t="s">
        <v>5192</v>
      </c>
      <c r="Y27" s="1125"/>
      <c r="Z27" s="802">
        <f>SUM(Z17:Z26)</f>
        <v>0</v>
      </c>
      <c r="AA27" s="784" t="s">
        <v>5191</v>
      </c>
    </row>
    <row r="28" spans="1:27" ht="27" customHeight="1" x14ac:dyDescent="0.2">
      <c r="A28" s="716" t="s">
        <v>5105</v>
      </c>
      <c r="B28" s="716"/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83" t="s">
        <v>7379</v>
      </c>
      <c r="O28" s="716" t="s">
        <v>7354</v>
      </c>
      <c r="P28" s="716" t="s">
        <v>5195</v>
      </c>
      <c r="Q28" s="716" t="s">
        <v>7363</v>
      </c>
      <c r="R28" s="716"/>
      <c r="S28" s="813">
        <v>691</v>
      </c>
      <c r="T28" s="810" t="s">
        <v>7380</v>
      </c>
      <c r="U28" s="716">
        <v>24</v>
      </c>
      <c r="V28" s="716"/>
      <c r="W28" s="716">
        <v>24</v>
      </c>
      <c r="X28" s="810" t="s">
        <v>7381</v>
      </c>
      <c r="Y28" s="716"/>
      <c r="Z28" s="813"/>
      <c r="AA28" s="716"/>
    </row>
    <row r="29" spans="1:27" ht="31.5" customHeight="1" x14ac:dyDescent="0.2">
      <c r="A29" s="716"/>
      <c r="B29" s="716"/>
      <c r="C29" s="716"/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 t="s">
        <v>7363</v>
      </c>
      <c r="R29" s="716"/>
      <c r="S29" s="813">
        <v>432</v>
      </c>
      <c r="T29" s="810" t="s">
        <v>7382</v>
      </c>
      <c r="U29" s="716">
        <v>32</v>
      </c>
      <c r="V29" s="716"/>
      <c r="W29" s="716">
        <v>32</v>
      </c>
      <c r="X29" s="810" t="s">
        <v>7383</v>
      </c>
      <c r="Y29" s="716"/>
      <c r="Z29" s="813"/>
      <c r="AA29" s="716"/>
    </row>
    <row r="30" spans="1:27" ht="42.75" customHeight="1" x14ac:dyDescent="0.2">
      <c r="A30" s="716"/>
      <c r="B30" s="716"/>
      <c r="C30" s="716"/>
      <c r="D30" s="716"/>
      <c r="E30" s="716"/>
      <c r="F30" s="716"/>
      <c r="G30" s="716"/>
      <c r="H30" s="716"/>
      <c r="I30" s="716"/>
      <c r="J30" s="716"/>
      <c r="K30" s="716"/>
      <c r="L30" s="716"/>
      <c r="M30" s="716"/>
      <c r="N30" s="716"/>
      <c r="O30" s="716"/>
      <c r="P30" s="716"/>
      <c r="Q30" s="716" t="s">
        <v>7363</v>
      </c>
      <c r="R30" s="716"/>
      <c r="S30" s="813">
        <v>409</v>
      </c>
      <c r="T30" s="810" t="s">
        <v>7384</v>
      </c>
      <c r="U30" s="716">
        <v>13</v>
      </c>
      <c r="V30" s="716"/>
      <c r="W30" s="716">
        <v>13</v>
      </c>
      <c r="X30" s="810" t="s">
        <v>7385</v>
      </c>
      <c r="Y30" s="783"/>
      <c r="Z30" s="813"/>
      <c r="AA30" s="783"/>
    </row>
    <row r="31" spans="1:27" ht="27.75" customHeight="1" x14ac:dyDescent="0.2">
      <c r="A31" s="716"/>
      <c r="B31" s="716"/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 t="s">
        <v>7363</v>
      </c>
      <c r="R31" s="716"/>
      <c r="S31" s="716">
        <v>495</v>
      </c>
      <c r="T31" s="810" t="s">
        <v>7386</v>
      </c>
      <c r="U31" s="716">
        <v>17</v>
      </c>
      <c r="V31" s="716"/>
      <c r="W31" s="716">
        <v>17</v>
      </c>
      <c r="X31" s="716" t="s">
        <v>7387</v>
      </c>
      <c r="Y31" s="783"/>
      <c r="Z31" s="786"/>
      <c r="AA31" s="783"/>
    </row>
    <row r="32" spans="1:27" ht="13.35" customHeight="1" x14ac:dyDescent="0.2">
      <c r="A32" s="784" t="s">
        <v>5189</v>
      </c>
      <c r="B32" s="1125" t="s">
        <v>5190</v>
      </c>
      <c r="C32" s="1125"/>
      <c r="D32" s="1125"/>
      <c r="E32" s="784">
        <f>SUM(E28:E29)</f>
        <v>0</v>
      </c>
      <c r="F32" s="784" t="s">
        <v>5191</v>
      </c>
      <c r="G32" s="1125" t="s">
        <v>7345</v>
      </c>
      <c r="H32" s="1125"/>
      <c r="I32" s="1125"/>
      <c r="J32" s="1125"/>
      <c r="K32" s="1125"/>
      <c r="L32" s="1125"/>
      <c r="M32" s="1125"/>
      <c r="N32" s="1125"/>
      <c r="O32" s="1125"/>
      <c r="P32" s="1125"/>
      <c r="Q32" s="1125"/>
      <c r="R32" s="1125"/>
      <c r="S32" s="785">
        <f>SUM(S28:S31)</f>
        <v>2027</v>
      </c>
      <c r="T32" s="1126" t="s">
        <v>5191</v>
      </c>
      <c r="U32" s="1126"/>
      <c r="V32" s="1126"/>
      <c r="W32" s="1126"/>
      <c r="X32" s="1125" t="s">
        <v>5192</v>
      </c>
      <c r="Y32" s="1125"/>
      <c r="Z32" s="802">
        <f>Z28+Z29+Z30</f>
        <v>0</v>
      </c>
      <c r="AA32" s="784" t="s">
        <v>5191</v>
      </c>
    </row>
    <row r="33" spans="1:27" ht="27" customHeight="1" x14ac:dyDescent="0.2">
      <c r="A33" s="784" t="s">
        <v>5106</v>
      </c>
      <c r="B33" s="802"/>
      <c r="C33" s="802"/>
      <c r="D33" s="802"/>
      <c r="E33" s="784"/>
      <c r="F33" s="784"/>
      <c r="G33" s="802"/>
      <c r="H33" s="802"/>
      <c r="I33" s="802"/>
      <c r="J33" s="802"/>
      <c r="K33" s="802"/>
      <c r="L33" s="802"/>
      <c r="M33" s="802"/>
      <c r="N33" s="787" t="s">
        <v>7388</v>
      </c>
      <c r="O33" s="751" t="s">
        <v>7354</v>
      </c>
      <c r="P33" s="751" t="s">
        <v>5138</v>
      </c>
      <c r="Q33" s="716" t="s">
        <v>7363</v>
      </c>
      <c r="R33" s="716">
        <v>2016</v>
      </c>
      <c r="S33" s="788">
        <v>1157</v>
      </c>
      <c r="T33" s="810" t="s">
        <v>7389</v>
      </c>
      <c r="U33" s="751">
        <v>23</v>
      </c>
      <c r="V33" s="751"/>
      <c r="W33" s="751">
        <v>23</v>
      </c>
      <c r="X33" s="810" t="s">
        <v>7390</v>
      </c>
      <c r="Y33" s="802"/>
      <c r="Z33" s="802"/>
      <c r="AA33" s="784"/>
    </row>
    <row r="34" spans="1:27" ht="13.35" customHeight="1" x14ac:dyDescent="0.2">
      <c r="A34" s="784"/>
      <c r="B34" s="802"/>
      <c r="C34" s="802"/>
      <c r="D34" s="802"/>
      <c r="E34" s="784"/>
      <c r="F34" s="784"/>
      <c r="G34" s="802"/>
      <c r="H34" s="802"/>
      <c r="I34" s="802"/>
      <c r="J34" s="802"/>
      <c r="K34" s="802"/>
      <c r="L34" s="802"/>
      <c r="M34" s="802"/>
      <c r="N34" s="751"/>
      <c r="O34" s="751"/>
      <c r="P34" s="751"/>
      <c r="Q34" s="716" t="s">
        <v>7363</v>
      </c>
      <c r="R34" s="716">
        <v>2016</v>
      </c>
      <c r="S34" s="788">
        <v>350</v>
      </c>
      <c r="T34" s="810" t="s">
        <v>7391</v>
      </c>
      <c r="U34" s="751">
        <v>14</v>
      </c>
      <c r="V34" s="751"/>
      <c r="W34" s="751">
        <v>14</v>
      </c>
      <c r="X34" s="810" t="s">
        <v>7392</v>
      </c>
      <c r="Y34" s="802"/>
      <c r="Z34" s="802"/>
      <c r="AA34" s="784"/>
    </row>
    <row r="35" spans="1:27" ht="13.35" customHeight="1" x14ac:dyDescent="0.2">
      <c r="A35" s="784"/>
      <c r="B35" s="802"/>
      <c r="C35" s="802"/>
      <c r="D35" s="802"/>
      <c r="E35" s="784"/>
      <c r="F35" s="784"/>
      <c r="G35" s="802"/>
      <c r="H35" s="802"/>
      <c r="I35" s="802"/>
      <c r="J35" s="802"/>
      <c r="K35" s="802"/>
      <c r="L35" s="802"/>
      <c r="M35" s="802"/>
      <c r="N35" s="751"/>
      <c r="O35" s="751"/>
      <c r="P35" s="751"/>
      <c r="Q35" s="716" t="s">
        <v>7363</v>
      </c>
      <c r="R35" s="802"/>
      <c r="S35" s="788">
        <v>294</v>
      </c>
      <c r="T35" s="810" t="s">
        <v>7382</v>
      </c>
      <c r="U35" s="751">
        <v>10</v>
      </c>
      <c r="V35" s="751"/>
      <c r="W35" s="751">
        <v>10</v>
      </c>
      <c r="X35" s="810" t="s">
        <v>7393</v>
      </c>
      <c r="Y35" s="802"/>
      <c r="Z35" s="802"/>
      <c r="AA35" s="784"/>
    </row>
    <row r="36" spans="1:27" ht="13.35" customHeight="1" x14ac:dyDescent="0.2">
      <c r="A36" s="784"/>
      <c r="B36" s="802"/>
      <c r="C36" s="802"/>
      <c r="D36" s="802"/>
      <c r="E36" s="784"/>
      <c r="F36" s="784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716" t="s">
        <v>7363</v>
      </c>
      <c r="R36" s="802"/>
      <c r="S36" s="785"/>
      <c r="T36" s="814"/>
      <c r="U36" s="814"/>
      <c r="V36" s="814"/>
      <c r="W36" s="814"/>
      <c r="X36" s="802"/>
      <c r="Y36" s="802"/>
      <c r="Z36" s="802"/>
      <c r="AA36" s="784"/>
    </row>
    <row r="37" spans="1:27" ht="13.35" customHeight="1" x14ac:dyDescent="0.2">
      <c r="A37" s="784"/>
      <c r="B37" s="802"/>
      <c r="C37" s="802"/>
      <c r="D37" s="802"/>
      <c r="E37" s="784"/>
      <c r="F37" s="784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716" t="s">
        <v>7363</v>
      </c>
      <c r="R37" s="802"/>
      <c r="S37" s="785"/>
      <c r="T37" s="814"/>
      <c r="U37" s="814"/>
      <c r="V37" s="814"/>
      <c r="W37" s="814"/>
      <c r="X37" s="802"/>
      <c r="Y37" s="802"/>
      <c r="Z37" s="802"/>
      <c r="AA37" s="784"/>
    </row>
    <row r="38" spans="1:27" ht="13.35" customHeight="1" x14ac:dyDescent="0.2">
      <c r="A38" s="784" t="s">
        <v>5189</v>
      </c>
      <c r="B38" s="1125" t="s">
        <v>5190</v>
      </c>
      <c r="C38" s="1125"/>
      <c r="D38" s="1125"/>
      <c r="E38" s="784">
        <f>SUM(E19:E25)</f>
        <v>0</v>
      </c>
      <c r="F38" s="784" t="s">
        <v>5191</v>
      </c>
      <c r="G38" s="1125" t="s">
        <v>7345</v>
      </c>
      <c r="H38" s="1125"/>
      <c r="I38" s="1125"/>
      <c r="J38" s="1125"/>
      <c r="K38" s="1125"/>
      <c r="L38" s="1125"/>
      <c r="M38" s="1125"/>
      <c r="N38" s="1125"/>
      <c r="O38" s="1125"/>
      <c r="P38" s="1125"/>
      <c r="Q38" s="1125"/>
      <c r="R38" s="1125"/>
      <c r="S38" s="785">
        <f>SUM(S33:S37)</f>
        <v>1801</v>
      </c>
      <c r="T38" s="785" t="s">
        <v>5191</v>
      </c>
      <c r="U38" s="785"/>
      <c r="V38" s="785"/>
      <c r="W38" s="785"/>
      <c r="X38" s="1125" t="s">
        <v>5192</v>
      </c>
      <c r="Y38" s="1125"/>
      <c r="Z38" s="802">
        <v>0</v>
      </c>
      <c r="AA38" s="784" t="s">
        <v>5191</v>
      </c>
    </row>
    <row r="39" spans="1:27" ht="13.35" customHeight="1" x14ac:dyDescent="0.2">
      <c r="A39" s="784" t="s">
        <v>5107</v>
      </c>
      <c r="B39" s="802"/>
      <c r="C39" s="802"/>
      <c r="D39" s="802"/>
      <c r="E39" s="784"/>
      <c r="F39" s="784"/>
      <c r="G39" s="802"/>
      <c r="H39" s="802"/>
      <c r="I39" s="802"/>
      <c r="J39" s="802"/>
      <c r="K39" s="802"/>
      <c r="L39" s="802"/>
      <c r="M39" s="802"/>
      <c r="N39" s="787" t="s">
        <v>7394</v>
      </c>
      <c r="O39" s="751" t="s">
        <v>7354</v>
      </c>
      <c r="P39" s="751" t="s">
        <v>246</v>
      </c>
      <c r="Q39" s="716"/>
      <c r="R39" s="802"/>
      <c r="S39" s="785"/>
      <c r="T39" s="814"/>
      <c r="U39" s="814"/>
      <c r="V39" s="814"/>
      <c r="W39" s="814"/>
      <c r="X39" s="755" t="s">
        <v>7395</v>
      </c>
      <c r="Y39" s="755">
        <v>1977</v>
      </c>
      <c r="Z39" s="728">
        <v>90</v>
      </c>
      <c r="AA39" s="755" t="s">
        <v>96</v>
      </c>
    </row>
    <row r="40" spans="1:27" ht="13.35" customHeight="1" x14ac:dyDescent="0.2">
      <c r="A40" s="784"/>
      <c r="B40" s="802"/>
      <c r="C40" s="802"/>
      <c r="D40" s="802"/>
      <c r="E40" s="784"/>
      <c r="F40" s="784"/>
      <c r="G40" s="802"/>
      <c r="H40" s="802"/>
      <c r="I40" s="802"/>
      <c r="J40" s="802"/>
      <c r="K40" s="802"/>
      <c r="L40" s="802"/>
      <c r="M40" s="802"/>
      <c r="N40" s="802"/>
      <c r="O40" s="802"/>
      <c r="P40" s="802"/>
      <c r="Q40" s="716"/>
      <c r="R40" s="802"/>
      <c r="S40" s="785"/>
      <c r="T40" s="814"/>
      <c r="U40" s="814"/>
      <c r="V40" s="814"/>
      <c r="W40" s="814"/>
      <c r="X40" s="755" t="s">
        <v>7395</v>
      </c>
      <c r="Y40" s="755">
        <v>1977</v>
      </c>
      <c r="Z40" s="728">
        <v>100</v>
      </c>
      <c r="AA40" s="755" t="s">
        <v>96</v>
      </c>
    </row>
    <row r="41" spans="1:27" ht="13.35" customHeight="1" x14ac:dyDescent="0.2">
      <c r="A41" s="784"/>
      <c r="B41" s="802"/>
      <c r="C41" s="802"/>
      <c r="D41" s="802"/>
      <c r="E41" s="784"/>
      <c r="F41" s="784"/>
      <c r="G41" s="802"/>
      <c r="H41" s="802"/>
      <c r="I41" s="802"/>
      <c r="J41" s="802"/>
      <c r="K41" s="802"/>
      <c r="L41" s="802"/>
      <c r="M41" s="802"/>
      <c r="N41" s="802"/>
      <c r="O41" s="802"/>
      <c r="P41" s="802"/>
      <c r="Q41" s="716"/>
      <c r="R41" s="802"/>
      <c r="S41" s="785"/>
      <c r="T41" s="814"/>
      <c r="U41" s="814"/>
      <c r="V41" s="814"/>
      <c r="W41" s="814"/>
      <c r="X41" s="755" t="s">
        <v>7396</v>
      </c>
      <c r="Y41" s="755"/>
      <c r="Z41" s="728">
        <v>225</v>
      </c>
      <c r="AA41" s="755" t="s">
        <v>7397</v>
      </c>
    </row>
    <row r="42" spans="1:27" ht="13.35" customHeight="1" x14ac:dyDescent="0.2">
      <c r="A42" s="784"/>
      <c r="B42" s="802"/>
      <c r="C42" s="802"/>
      <c r="D42" s="802"/>
      <c r="E42" s="784"/>
      <c r="F42" s="784"/>
      <c r="G42" s="802"/>
      <c r="H42" s="802"/>
      <c r="I42" s="802"/>
      <c r="J42" s="802"/>
      <c r="K42" s="802"/>
      <c r="L42" s="802"/>
      <c r="M42" s="802"/>
      <c r="N42" s="802"/>
      <c r="O42" s="802"/>
      <c r="P42" s="802"/>
      <c r="Q42" s="716"/>
      <c r="R42" s="802"/>
      <c r="S42" s="785"/>
      <c r="T42" s="814"/>
      <c r="U42" s="814"/>
      <c r="V42" s="814"/>
      <c r="W42" s="814"/>
      <c r="X42" s="755" t="s">
        <v>7398</v>
      </c>
      <c r="Y42" s="755">
        <v>1997</v>
      </c>
      <c r="Z42" s="728">
        <v>125</v>
      </c>
      <c r="AA42" s="755" t="s">
        <v>7399</v>
      </c>
    </row>
    <row r="43" spans="1:27" ht="13.35" customHeight="1" x14ac:dyDescent="0.2">
      <c r="A43" s="784"/>
      <c r="B43" s="802"/>
      <c r="C43" s="802"/>
      <c r="D43" s="802"/>
      <c r="E43" s="784"/>
      <c r="F43" s="784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716"/>
      <c r="R43" s="802"/>
      <c r="S43" s="785"/>
      <c r="T43" s="814"/>
      <c r="U43" s="814"/>
      <c r="V43" s="814"/>
      <c r="W43" s="814"/>
      <c r="X43" s="755" t="s">
        <v>7400</v>
      </c>
      <c r="Y43" s="755">
        <v>1968</v>
      </c>
      <c r="Z43" s="728">
        <v>75</v>
      </c>
      <c r="AA43" s="755" t="s">
        <v>7401</v>
      </c>
    </row>
    <row r="44" spans="1:27" ht="13.35" customHeight="1" x14ac:dyDescent="0.2">
      <c r="A44" s="784"/>
      <c r="B44" s="802"/>
      <c r="C44" s="802"/>
      <c r="D44" s="802"/>
      <c r="E44" s="784"/>
      <c r="F44" s="784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716"/>
      <c r="R44" s="802"/>
      <c r="S44" s="785"/>
      <c r="T44" s="814"/>
      <c r="U44" s="814"/>
      <c r="V44" s="814"/>
      <c r="W44" s="814"/>
      <c r="X44" s="755" t="s">
        <v>7402</v>
      </c>
      <c r="Y44" s="755">
        <v>1977</v>
      </c>
      <c r="Z44" s="728">
        <v>60</v>
      </c>
      <c r="AA44" s="755" t="s">
        <v>7399</v>
      </c>
    </row>
    <row r="45" spans="1:27" ht="13.35" customHeight="1" x14ac:dyDescent="0.2">
      <c r="A45" s="784"/>
      <c r="B45" s="802"/>
      <c r="C45" s="802"/>
      <c r="D45" s="802"/>
      <c r="E45" s="784"/>
      <c r="F45" s="784"/>
      <c r="G45" s="802"/>
      <c r="H45" s="802"/>
      <c r="I45" s="802"/>
      <c r="J45" s="802"/>
      <c r="K45" s="802"/>
      <c r="L45" s="802"/>
      <c r="M45" s="802"/>
      <c r="N45" s="802"/>
      <c r="O45" s="802"/>
      <c r="P45" s="802"/>
      <c r="Q45" s="716"/>
      <c r="R45" s="802"/>
      <c r="S45" s="785"/>
      <c r="T45" s="814"/>
      <c r="U45" s="814"/>
      <c r="V45" s="814"/>
      <c r="W45" s="814"/>
      <c r="X45" s="755" t="s">
        <v>7403</v>
      </c>
      <c r="Y45" s="755"/>
      <c r="Z45" s="728">
        <v>275</v>
      </c>
      <c r="AA45" s="755" t="s">
        <v>222</v>
      </c>
    </row>
    <row r="46" spans="1:27" ht="13.35" customHeight="1" x14ac:dyDescent="0.2">
      <c r="A46" s="784"/>
      <c r="B46" s="802"/>
      <c r="C46" s="802"/>
      <c r="D46" s="802"/>
      <c r="E46" s="784"/>
      <c r="F46" s="784"/>
      <c r="G46" s="802"/>
      <c r="H46" s="802"/>
      <c r="I46" s="802"/>
      <c r="J46" s="802"/>
      <c r="K46" s="802"/>
      <c r="L46" s="802"/>
      <c r="M46" s="802"/>
      <c r="N46" s="802"/>
      <c r="O46" s="802"/>
      <c r="P46" s="802"/>
      <c r="Q46" s="716"/>
      <c r="R46" s="802"/>
      <c r="S46" s="785"/>
      <c r="T46" s="814"/>
      <c r="U46" s="814"/>
      <c r="V46" s="814"/>
      <c r="W46" s="814"/>
      <c r="X46" s="755" t="s">
        <v>7404</v>
      </c>
      <c r="Y46" s="755">
        <v>1968</v>
      </c>
      <c r="Z46" s="728">
        <v>75</v>
      </c>
      <c r="AA46" s="755" t="s">
        <v>7405</v>
      </c>
    </row>
    <row r="47" spans="1:27" ht="13.35" customHeight="1" x14ac:dyDescent="0.2">
      <c r="A47" s="784"/>
      <c r="B47" s="802"/>
      <c r="C47" s="802"/>
      <c r="D47" s="802"/>
      <c r="E47" s="784"/>
      <c r="F47" s="784"/>
      <c r="G47" s="802"/>
      <c r="H47" s="802"/>
      <c r="I47" s="802"/>
      <c r="J47" s="802"/>
      <c r="K47" s="802"/>
      <c r="L47" s="802"/>
      <c r="M47" s="802"/>
      <c r="N47" s="802"/>
      <c r="O47" s="802"/>
      <c r="P47" s="802"/>
      <c r="Q47" s="716"/>
      <c r="R47" s="802"/>
      <c r="S47" s="785"/>
      <c r="T47" s="814"/>
      <c r="U47" s="814"/>
      <c r="V47" s="814"/>
      <c r="W47" s="814"/>
      <c r="X47" s="755" t="s">
        <v>7406</v>
      </c>
      <c r="Y47" s="755">
        <v>2004</v>
      </c>
      <c r="Z47" s="728">
        <v>30</v>
      </c>
      <c r="AA47" s="755" t="s">
        <v>321</v>
      </c>
    </row>
    <row r="48" spans="1:27" ht="13.35" customHeight="1" x14ac:dyDescent="0.2">
      <c r="A48" s="784"/>
      <c r="B48" s="802"/>
      <c r="C48" s="802"/>
      <c r="D48" s="802"/>
      <c r="E48" s="784"/>
      <c r="F48" s="784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716"/>
      <c r="R48" s="802"/>
      <c r="S48" s="785"/>
      <c r="T48" s="814"/>
      <c r="U48" s="814"/>
      <c r="V48" s="814"/>
      <c r="W48" s="814"/>
      <c r="X48" s="755" t="s">
        <v>7407</v>
      </c>
      <c r="Y48" s="755">
        <v>1997</v>
      </c>
      <c r="Z48" s="728">
        <v>125</v>
      </c>
      <c r="AA48" s="755" t="s">
        <v>7399</v>
      </c>
    </row>
    <row r="49" spans="1:27" ht="13.35" customHeight="1" x14ac:dyDescent="0.2">
      <c r="A49" s="784"/>
      <c r="B49" s="802"/>
      <c r="C49" s="802"/>
      <c r="D49" s="802"/>
      <c r="E49" s="784"/>
      <c r="F49" s="784"/>
      <c r="G49" s="802"/>
      <c r="H49" s="802"/>
      <c r="I49" s="802"/>
      <c r="J49" s="802"/>
      <c r="K49" s="802"/>
      <c r="L49" s="802"/>
      <c r="M49" s="802"/>
      <c r="N49" s="802"/>
      <c r="O49" s="802"/>
      <c r="P49" s="802"/>
      <c r="Q49" s="716"/>
      <c r="R49" s="750"/>
      <c r="S49" s="788"/>
      <c r="T49" s="751"/>
      <c r="U49" s="751"/>
      <c r="V49" s="814"/>
      <c r="W49" s="751"/>
      <c r="X49" s="755" t="s">
        <v>7408</v>
      </c>
      <c r="Y49" s="755">
        <v>1999</v>
      </c>
      <c r="Z49" s="728">
        <v>40</v>
      </c>
      <c r="AA49" s="755" t="s">
        <v>7409</v>
      </c>
    </row>
    <row r="50" spans="1:27" ht="13.35" customHeight="1" x14ac:dyDescent="0.2">
      <c r="A50" s="784"/>
      <c r="B50" s="802"/>
      <c r="C50" s="802"/>
      <c r="D50" s="802"/>
      <c r="E50" s="784"/>
      <c r="F50" s="784"/>
      <c r="G50" s="802"/>
      <c r="H50" s="802"/>
      <c r="I50" s="802"/>
      <c r="J50" s="802"/>
      <c r="K50" s="802"/>
      <c r="L50" s="802"/>
      <c r="M50" s="802"/>
      <c r="N50" s="802"/>
      <c r="O50" s="802"/>
      <c r="P50" s="802"/>
      <c r="Q50" s="716"/>
      <c r="R50" s="750">
        <v>2013</v>
      </c>
      <c r="S50" s="788">
        <v>91</v>
      </c>
      <c r="T50" s="751" t="s">
        <v>7410</v>
      </c>
      <c r="U50" s="751">
        <v>4</v>
      </c>
      <c r="V50" s="814"/>
      <c r="W50" s="751">
        <v>4</v>
      </c>
      <c r="X50" s="751" t="s">
        <v>7411</v>
      </c>
      <c r="Y50" s="802"/>
      <c r="Z50" s="802"/>
      <c r="AA50" s="784"/>
    </row>
    <row r="51" spans="1:27" ht="13.35" customHeight="1" x14ac:dyDescent="0.2">
      <c r="A51" s="784" t="s">
        <v>5189</v>
      </c>
      <c r="B51" s="1125" t="s">
        <v>5190</v>
      </c>
      <c r="C51" s="1125"/>
      <c r="D51" s="1125"/>
      <c r="E51" s="784">
        <f>SUM(E33:E37)</f>
        <v>0</v>
      </c>
      <c r="F51" s="784" t="s">
        <v>5191</v>
      </c>
      <c r="G51" s="1125" t="s">
        <v>7345</v>
      </c>
      <c r="H51" s="1125"/>
      <c r="I51" s="1125"/>
      <c r="J51" s="1125"/>
      <c r="K51" s="1125"/>
      <c r="L51" s="1125"/>
      <c r="M51" s="1125"/>
      <c r="N51" s="1125"/>
      <c r="O51" s="1125"/>
      <c r="P51" s="1125"/>
      <c r="Q51" s="1125"/>
      <c r="R51" s="1125"/>
      <c r="S51" s="785">
        <f>S50</f>
        <v>91</v>
      </c>
      <c r="T51" s="785" t="s">
        <v>5191</v>
      </c>
      <c r="U51" s="785"/>
      <c r="V51" s="785"/>
      <c r="W51" s="785"/>
      <c r="X51" s="1125" t="s">
        <v>5192</v>
      </c>
      <c r="Y51" s="1125"/>
      <c r="Z51" s="802">
        <f>SUM(Z39:Z50)</f>
        <v>1220</v>
      </c>
      <c r="AA51" s="784" t="s">
        <v>5191</v>
      </c>
    </row>
    <row r="52" spans="1:27" ht="13.35" customHeight="1" x14ac:dyDescent="0.2">
      <c r="A52" s="716" t="s">
        <v>5108</v>
      </c>
      <c r="B52" s="716"/>
      <c r="C52" s="716"/>
      <c r="D52" s="716"/>
      <c r="E52" s="716"/>
      <c r="F52" s="716"/>
      <c r="G52" s="716"/>
      <c r="H52" s="716"/>
      <c r="I52" s="716"/>
      <c r="J52" s="716"/>
      <c r="K52" s="716"/>
      <c r="L52" s="716"/>
      <c r="M52" s="716"/>
      <c r="N52" s="783" t="s">
        <v>7412</v>
      </c>
      <c r="O52" s="716" t="s">
        <v>5472</v>
      </c>
      <c r="P52" s="716" t="s">
        <v>5138</v>
      </c>
      <c r="Q52" s="716" t="s">
        <v>7363</v>
      </c>
      <c r="R52" s="716"/>
      <c r="S52" s="716">
        <v>180</v>
      </c>
      <c r="T52" s="810" t="s">
        <v>7382</v>
      </c>
      <c r="U52" s="716">
        <v>9</v>
      </c>
      <c r="V52" s="716"/>
      <c r="W52" s="716">
        <v>9</v>
      </c>
      <c r="X52" s="810" t="s">
        <v>7413</v>
      </c>
      <c r="Y52" s="716"/>
      <c r="Z52" s="750"/>
      <c r="AA52" s="716"/>
    </row>
    <row r="53" spans="1:27" ht="13.35" customHeight="1" x14ac:dyDescent="0.2">
      <c r="A53" s="716"/>
      <c r="B53" s="716"/>
      <c r="C53" s="716"/>
      <c r="D53" s="716"/>
      <c r="E53" s="716"/>
      <c r="F53" s="716"/>
      <c r="G53" s="716"/>
      <c r="H53" s="716"/>
      <c r="I53" s="716"/>
      <c r="J53" s="716"/>
      <c r="K53" s="716"/>
      <c r="L53" s="716"/>
      <c r="M53" s="716"/>
      <c r="N53" s="716"/>
      <c r="O53" s="716"/>
      <c r="P53" s="716"/>
      <c r="Q53" s="716"/>
      <c r="R53" s="716"/>
      <c r="S53" s="716"/>
      <c r="T53" s="716"/>
      <c r="U53" s="716"/>
      <c r="V53" s="716"/>
      <c r="W53" s="716"/>
      <c r="X53" s="716"/>
      <c r="Y53" s="716"/>
      <c r="Z53" s="750"/>
      <c r="AA53" s="716"/>
    </row>
    <row r="54" spans="1:27" ht="13.35" customHeight="1" x14ac:dyDescent="0.2">
      <c r="A54" s="716"/>
      <c r="B54" s="716"/>
      <c r="C54" s="716"/>
      <c r="D54" s="716"/>
      <c r="E54" s="716"/>
      <c r="F54" s="716"/>
      <c r="G54" s="716"/>
      <c r="H54" s="716"/>
      <c r="I54" s="716"/>
      <c r="J54" s="716"/>
      <c r="K54" s="716"/>
      <c r="L54" s="716"/>
      <c r="M54" s="716"/>
      <c r="N54" s="716"/>
      <c r="O54" s="716"/>
      <c r="P54" s="716"/>
      <c r="Q54" s="716"/>
      <c r="R54" s="716"/>
      <c r="S54" s="716"/>
      <c r="T54" s="716"/>
      <c r="U54" s="716"/>
      <c r="V54" s="716"/>
      <c r="W54" s="716"/>
      <c r="X54" s="716"/>
      <c r="Y54" s="716"/>
      <c r="Z54" s="750"/>
      <c r="AA54" s="716"/>
    </row>
    <row r="55" spans="1:27" ht="13.35" customHeight="1" x14ac:dyDescent="0.2">
      <c r="A55" s="784" t="s">
        <v>5189</v>
      </c>
      <c r="B55" s="1125" t="s">
        <v>5190</v>
      </c>
      <c r="C55" s="1125"/>
      <c r="D55" s="1125"/>
      <c r="E55" s="784">
        <f>SUM(E52:E54)</f>
        <v>0</v>
      </c>
      <c r="F55" s="784" t="s">
        <v>5191</v>
      </c>
      <c r="G55" s="1125" t="s">
        <v>7345</v>
      </c>
      <c r="H55" s="1125"/>
      <c r="I55" s="1125"/>
      <c r="J55" s="1125"/>
      <c r="K55" s="1125"/>
      <c r="L55" s="1125"/>
      <c r="M55" s="1125"/>
      <c r="N55" s="1125"/>
      <c r="O55" s="1125"/>
      <c r="P55" s="1125"/>
      <c r="Q55" s="1125"/>
      <c r="R55" s="1125"/>
      <c r="S55" s="785">
        <v>180</v>
      </c>
      <c r="T55" s="785" t="s">
        <v>5191</v>
      </c>
      <c r="U55" s="785"/>
      <c r="V55" s="785"/>
      <c r="W55" s="785"/>
      <c r="X55" s="1125" t="s">
        <v>5192</v>
      </c>
      <c r="Y55" s="1125"/>
      <c r="Z55" s="802">
        <v>0</v>
      </c>
      <c r="AA55" s="784" t="s">
        <v>5191</v>
      </c>
    </row>
    <row r="56" spans="1:27" ht="15" customHeight="1" x14ac:dyDescent="0.25">
      <c r="A56" s="716" t="s">
        <v>5109</v>
      </c>
      <c r="B56" s="716"/>
      <c r="C56" s="716"/>
      <c r="D56" s="716"/>
      <c r="E56" s="716"/>
      <c r="F56" s="716"/>
      <c r="G56" s="716"/>
      <c r="H56" s="716"/>
      <c r="I56" s="716"/>
      <c r="J56" s="716"/>
      <c r="K56" s="716"/>
      <c r="L56" s="716"/>
      <c r="M56" s="716"/>
      <c r="N56" s="783" t="s">
        <v>7414</v>
      </c>
      <c r="O56" s="716" t="s">
        <v>7354</v>
      </c>
      <c r="P56" s="716" t="s">
        <v>5138</v>
      </c>
      <c r="Q56" s="716"/>
      <c r="R56" s="716"/>
      <c r="S56" s="716"/>
      <c r="T56" s="716"/>
      <c r="U56" s="716"/>
      <c r="V56" s="716"/>
      <c r="W56" s="716"/>
      <c r="X56" s="815" t="s">
        <v>7415</v>
      </c>
      <c r="Y56" s="816">
        <v>2004</v>
      </c>
      <c r="Z56" s="817">
        <v>72</v>
      </c>
      <c r="AA56" s="818" t="s">
        <v>7416</v>
      </c>
    </row>
    <row r="57" spans="1:27" ht="13.35" customHeight="1" x14ac:dyDescent="0.25">
      <c r="A57" s="716"/>
      <c r="B57" s="716"/>
      <c r="C57" s="716"/>
      <c r="D57" s="716"/>
      <c r="E57" s="716"/>
      <c r="F57" s="716"/>
      <c r="G57" s="716"/>
      <c r="H57" s="716"/>
      <c r="I57" s="716"/>
      <c r="J57" s="716"/>
      <c r="K57" s="716"/>
      <c r="L57" s="716"/>
      <c r="M57" s="716"/>
      <c r="N57" s="716"/>
      <c r="O57" s="716"/>
      <c r="P57" s="716"/>
      <c r="Q57" s="716"/>
      <c r="R57" s="716"/>
      <c r="S57" s="716"/>
      <c r="T57" s="716"/>
      <c r="U57" s="716"/>
      <c r="V57" s="716"/>
      <c r="W57" s="716"/>
      <c r="X57" s="815" t="s">
        <v>7417</v>
      </c>
      <c r="Y57" s="816">
        <v>2001</v>
      </c>
      <c r="Z57" s="817">
        <v>150</v>
      </c>
      <c r="AA57" s="818" t="s">
        <v>7399</v>
      </c>
    </row>
    <row r="58" spans="1:27" ht="13.35" customHeight="1" x14ac:dyDescent="0.25">
      <c r="A58" s="716"/>
      <c r="B58" s="716"/>
      <c r="C58" s="716"/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815" t="s">
        <v>7418</v>
      </c>
      <c r="Y58" s="816">
        <v>1968</v>
      </c>
      <c r="Z58" s="817">
        <v>60</v>
      </c>
      <c r="AA58" s="818" t="s">
        <v>7401</v>
      </c>
    </row>
    <row r="59" spans="1:27" ht="12.75" customHeight="1" x14ac:dyDescent="0.25">
      <c r="A59" s="716"/>
      <c r="B59" s="716"/>
      <c r="C59" s="716"/>
      <c r="D59" s="716"/>
      <c r="E59" s="716"/>
      <c r="F59" s="716"/>
      <c r="G59" s="716"/>
      <c r="H59" s="716"/>
      <c r="I59" s="716"/>
      <c r="J59" s="716"/>
      <c r="K59" s="716"/>
      <c r="L59" s="716"/>
      <c r="M59" s="716"/>
      <c r="N59" s="716"/>
      <c r="O59" s="716"/>
      <c r="P59" s="716"/>
      <c r="Q59" s="716"/>
      <c r="R59" s="716"/>
      <c r="S59" s="716"/>
      <c r="T59" s="716"/>
      <c r="U59" s="716"/>
      <c r="V59" s="716"/>
      <c r="W59" s="716"/>
      <c r="X59" s="815" t="s">
        <v>7419</v>
      </c>
      <c r="Y59" s="816">
        <v>1968</v>
      </c>
      <c r="Z59" s="817">
        <v>50</v>
      </c>
      <c r="AA59" s="818" t="s">
        <v>7420</v>
      </c>
    </row>
    <row r="60" spans="1:27" ht="15" customHeight="1" x14ac:dyDescent="0.25">
      <c r="A60" s="716"/>
      <c r="B60" s="716"/>
      <c r="C60" s="716"/>
      <c r="D60" s="716"/>
      <c r="E60" s="716"/>
      <c r="F60" s="716"/>
      <c r="G60" s="716"/>
      <c r="H60" s="716"/>
      <c r="I60" s="716"/>
      <c r="J60" s="716"/>
      <c r="K60" s="716"/>
      <c r="L60" s="716"/>
      <c r="M60" s="716"/>
      <c r="N60" s="716"/>
      <c r="O60" s="716"/>
      <c r="P60" s="716"/>
      <c r="Q60" s="716"/>
      <c r="R60" s="716"/>
      <c r="S60" s="716"/>
      <c r="T60" s="716"/>
      <c r="U60" s="716"/>
      <c r="V60" s="716"/>
      <c r="W60" s="716"/>
      <c r="X60" s="815" t="s">
        <v>7421</v>
      </c>
      <c r="Y60" s="816">
        <v>2004</v>
      </c>
      <c r="Z60" s="817">
        <v>72</v>
      </c>
      <c r="AA60" s="818" t="s">
        <v>321</v>
      </c>
    </row>
    <row r="61" spans="1:27" ht="13.5" customHeight="1" x14ac:dyDescent="0.25">
      <c r="A61" s="716"/>
      <c r="B61" s="716"/>
      <c r="C61" s="716"/>
      <c r="D61" s="716"/>
      <c r="E61" s="716"/>
      <c r="F61" s="716"/>
      <c r="G61" s="716"/>
      <c r="H61" s="716"/>
      <c r="I61" s="716"/>
      <c r="J61" s="716"/>
      <c r="K61" s="716"/>
      <c r="L61" s="716"/>
      <c r="M61" s="716"/>
      <c r="N61" s="716"/>
      <c r="O61" s="716"/>
      <c r="P61" s="716"/>
      <c r="Q61" s="716"/>
      <c r="R61" s="716"/>
      <c r="S61" s="716"/>
      <c r="T61" s="716"/>
      <c r="U61" s="716"/>
      <c r="V61" s="716"/>
      <c r="W61" s="716"/>
      <c r="X61" s="815" t="s">
        <v>7422</v>
      </c>
      <c r="Y61" s="816">
        <v>2005</v>
      </c>
      <c r="Z61" s="817">
        <v>125</v>
      </c>
      <c r="AA61" s="818" t="s">
        <v>7423</v>
      </c>
    </row>
    <row r="62" spans="1:27" ht="13.35" customHeight="1" x14ac:dyDescent="0.25">
      <c r="A62" s="716"/>
      <c r="B62" s="716"/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6"/>
      <c r="X62" s="815" t="s">
        <v>7424</v>
      </c>
      <c r="Y62" s="816">
        <v>2003</v>
      </c>
      <c r="Z62" s="817">
        <v>250</v>
      </c>
      <c r="AA62" s="818" t="s">
        <v>7423</v>
      </c>
    </row>
    <row r="63" spans="1:27" ht="31.5" customHeight="1" x14ac:dyDescent="0.25">
      <c r="A63" s="716"/>
      <c r="B63" s="716"/>
      <c r="C63" s="716"/>
      <c r="D63" s="716"/>
      <c r="E63" s="716"/>
      <c r="F63" s="716"/>
      <c r="G63" s="716"/>
      <c r="H63" s="716"/>
      <c r="I63" s="716"/>
      <c r="J63" s="716"/>
      <c r="K63" s="716"/>
      <c r="L63" s="716"/>
      <c r="M63" s="716"/>
      <c r="N63" s="716"/>
      <c r="O63" s="716"/>
      <c r="P63" s="716"/>
      <c r="Q63" s="716"/>
      <c r="R63" s="716"/>
      <c r="S63" s="716"/>
      <c r="T63" s="716"/>
      <c r="U63" s="716"/>
      <c r="V63" s="716"/>
      <c r="W63" s="716"/>
      <c r="X63" s="815" t="s">
        <v>7425</v>
      </c>
      <c r="Y63" s="816">
        <v>2004</v>
      </c>
      <c r="Z63" s="817">
        <v>66</v>
      </c>
      <c r="AA63" s="818" t="s">
        <v>321</v>
      </c>
    </row>
    <row r="64" spans="1:27" ht="30" customHeight="1" x14ac:dyDescent="0.25">
      <c r="A64" s="716"/>
      <c r="B64" s="716"/>
      <c r="C64" s="716"/>
      <c r="D64" s="716"/>
      <c r="E64" s="716"/>
      <c r="F64" s="716"/>
      <c r="G64" s="716"/>
      <c r="H64" s="716"/>
      <c r="I64" s="716"/>
      <c r="J64" s="716"/>
      <c r="K64" s="716"/>
      <c r="L64" s="716"/>
      <c r="M64" s="716"/>
      <c r="N64" s="716"/>
      <c r="O64" s="716"/>
      <c r="P64" s="716"/>
      <c r="Q64" s="716"/>
      <c r="R64" s="716"/>
      <c r="S64" s="716"/>
      <c r="T64" s="716"/>
      <c r="U64" s="716"/>
      <c r="V64" s="716"/>
      <c r="W64" s="716"/>
      <c r="X64" s="815" t="s">
        <v>7426</v>
      </c>
      <c r="Y64" s="816">
        <v>1968</v>
      </c>
      <c r="Z64" s="817">
        <v>55</v>
      </c>
      <c r="AA64" s="818" t="s">
        <v>793</v>
      </c>
    </row>
    <row r="65" spans="1:27" ht="30" customHeight="1" x14ac:dyDescent="0.25">
      <c r="A65" s="716"/>
      <c r="B65" s="716"/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6"/>
      <c r="X65" s="815" t="s">
        <v>7427</v>
      </c>
      <c r="Y65" s="816">
        <v>2008</v>
      </c>
      <c r="Z65" s="817">
        <v>50</v>
      </c>
      <c r="AA65" s="818" t="s">
        <v>7423</v>
      </c>
    </row>
    <row r="66" spans="1:27" ht="29.25" customHeight="1" x14ac:dyDescent="0.25">
      <c r="A66" s="716"/>
      <c r="B66" s="716"/>
      <c r="C66" s="716"/>
      <c r="D66" s="716"/>
      <c r="E66" s="716"/>
      <c r="F66" s="716"/>
      <c r="G66" s="716"/>
      <c r="H66" s="716"/>
      <c r="I66" s="716"/>
      <c r="J66" s="716"/>
      <c r="K66" s="716"/>
      <c r="L66" s="716"/>
      <c r="M66" s="716"/>
      <c r="N66" s="716"/>
      <c r="O66" s="716"/>
      <c r="P66" s="716"/>
      <c r="Q66" s="716"/>
      <c r="R66" s="716"/>
      <c r="S66" s="716"/>
      <c r="T66" s="716"/>
      <c r="U66" s="716"/>
      <c r="V66" s="716"/>
      <c r="W66" s="716"/>
      <c r="X66" s="815" t="s">
        <v>7428</v>
      </c>
      <c r="Y66" s="816">
        <v>1968</v>
      </c>
      <c r="Z66" s="817">
        <v>80</v>
      </c>
      <c r="AA66" s="819" t="s">
        <v>252</v>
      </c>
    </row>
    <row r="67" spans="1:27" ht="30" customHeight="1" x14ac:dyDescent="0.25">
      <c r="A67" s="716"/>
      <c r="B67" s="716"/>
      <c r="C67" s="716"/>
      <c r="D67" s="716"/>
      <c r="E67" s="716"/>
      <c r="F67" s="716"/>
      <c r="G67" s="716"/>
      <c r="H67" s="716"/>
      <c r="I67" s="716"/>
      <c r="J67" s="716"/>
      <c r="K67" s="716"/>
      <c r="L67" s="716"/>
      <c r="M67" s="716"/>
      <c r="N67" s="716"/>
      <c r="O67" s="716"/>
      <c r="P67" s="716"/>
      <c r="Q67" s="716"/>
      <c r="R67" s="716"/>
      <c r="S67" s="716"/>
      <c r="T67" s="716"/>
      <c r="U67" s="716"/>
      <c r="V67" s="716"/>
      <c r="W67" s="716"/>
      <c r="X67" s="815" t="s">
        <v>7429</v>
      </c>
      <c r="Y67" s="816">
        <v>1968</v>
      </c>
      <c r="Z67" s="817">
        <v>65</v>
      </c>
      <c r="AA67" s="818" t="s">
        <v>7430</v>
      </c>
    </row>
    <row r="68" spans="1:27" ht="29.25" customHeight="1" x14ac:dyDescent="0.25">
      <c r="A68" s="716"/>
      <c r="B68" s="716"/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6"/>
      <c r="X68" s="815" t="s">
        <v>7431</v>
      </c>
      <c r="Y68" s="816">
        <v>1968</v>
      </c>
      <c r="Z68" s="817">
        <v>25</v>
      </c>
      <c r="AA68" s="818" t="s">
        <v>7432</v>
      </c>
    </row>
    <row r="69" spans="1:27" ht="28.5" customHeight="1" x14ac:dyDescent="0.25">
      <c r="A69" s="716"/>
      <c r="B69" s="716"/>
      <c r="C69" s="716"/>
      <c r="D69" s="716"/>
      <c r="E69" s="716"/>
      <c r="F69" s="716"/>
      <c r="G69" s="716"/>
      <c r="H69" s="716"/>
      <c r="I69" s="716"/>
      <c r="J69" s="716"/>
      <c r="K69" s="716"/>
      <c r="L69" s="716"/>
      <c r="M69" s="716"/>
      <c r="N69" s="716"/>
      <c r="O69" s="716"/>
      <c r="P69" s="716"/>
      <c r="Q69" s="716"/>
      <c r="R69" s="716"/>
      <c r="S69" s="716"/>
      <c r="T69" s="716"/>
      <c r="U69" s="716"/>
      <c r="V69" s="716"/>
      <c r="W69" s="716"/>
      <c r="X69" s="815" t="s">
        <v>7433</v>
      </c>
      <c r="Y69" s="816">
        <v>2005</v>
      </c>
      <c r="Z69" s="817">
        <v>50</v>
      </c>
      <c r="AA69" s="818" t="s">
        <v>7423</v>
      </c>
    </row>
    <row r="70" spans="1:27" ht="28.5" customHeight="1" x14ac:dyDescent="0.25">
      <c r="A70" s="716"/>
      <c r="B70" s="716"/>
      <c r="C70" s="716"/>
      <c r="D70" s="716"/>
      <c r="E70" s="716"/>
      <c r="F70" s="716"/>
      <c r="G70" s="716"/>
      <c r="H70" s="716"/>
      <c r="I70" s="716"/>
      <c r="J70" s="716"/>
      <c r="K70" s="716"/>
      <c r="L70" s="716"/>
      <c r="M70" s="716"/>
      <c r="N70" s="716"/>
      <c r="O70" s="716"/>
      <c r="P70" s="716"/>
      <c r="Q70" s="716"/>
      <c r="R70" s="716"/>
      <c r="S70" s="716"/>
      <c r="T70" s="716"/>
      <c r="U70" s="716"/>
      <c r="V70" s="716"/>
      <c r="W70" s="716"/>
      <c r="X70" s="815" t="s">
        <v>7434</v>
      </c>
      <c r="Y70" s="816">
        <v>1968</v>
      </c>
      <c r="Z70" s="817">
        <v>40</v>
      </c>
      <c r="AA70" s="818" t="s">
        <v>7409</v>
      </c>
    </row>
    <row r="71" spans="1:27" ht="28.5" customHeight="1" x14ac:dyDescent="0.25">
      <c r="A71" s="716"/>
      <c r="B71" s="716"/>
      <c r="C71" s="716"/>
      <c r="D71" s="716"/>
      <c r="E71" s="716"/>
      <c r="F71" s="716"/>
      <c r="G71" s="716"/>
      <c r="H71" s="716"/>
      <c r="I71" s="716"/>
      <c r="J71" s="716"/>
      <c r="K71" s="716"/>
      <c r="L71" s="716"/>
      <c r="M71" s="716"/>
      <c r="N71" s="716"/>
      <c r="O71" s="716"/>
      <c r="P71" s="716"/>
      <c r="Q71" s="716"/>
      <c r="R71" s="716"/>
      <c r="S71" s="716"/>
      <c r="T71" s="716"/>
      <c r="U71" s="716"/>
      <c r="V71" s="716"/>
      <c r="W71" s="716"/>
      <c r="X71" s="815" t="s">
        <v>7435</v>
      </c>
      <c r="Y71" s="816">
        <v>2005</v>
      </c>
      <c r="Z71" s="817">
        <v>75</v>
      </c>
      <c r="AA71" s="818" t="s">
        <v>7423</v>
      </c>
    </row>
    <row r="72" spans="1:27" ht="28.5" customHeight="1" x14ac:dyDescent="0.25">
      <c r="A72" s="716"/>
      <c r="B72" s="716"/>
      <c r="C72" s="716"/>
      <c r="D72" s="716"/>
      <c r="E72" s="716"/>
      <c r="F72" s="716"/>
      <c r="G72" s="716"/>
      <c r="H72" s="716"/>
      <c r="I72" s="716"/>
      <c r="J72" s="716"/>
      <c r="K72" s="716"/>
      <c r="L72" s="716"/>
      <c r="M72" s="716"/>
      <c r="N72" s="716"/>
      <c r="O72" s="716"/>
      <c r="P72" s="716"/>
      <c r="Q72" s="716"/>
      <c r="R72" s="716"/>
      <c r="S72" s="716"/>
      <c r="T72" s="716"/>
      <c r="U72" s="716"/>
      <c r="V72" s="716"/>
      <c r="W72" s="716"/>
      <c r="X72" s="815" t="s">
        <v>7436</v>
      </c>
      <c r="Y72" s="816">
        <v>1968</v>
      </c>
      <c r="Z72" s="817">
        <v>75</v>
      </c>
      <c r="AA72" s="818" t="s">
        <v>7409</v>
      </c>
    </row>
    <row r="73" spans="1:27" ht="28.5" customHeight="1" x14ac:dyDescent="0.25">
      <c r="A73" s="716"/>
      <c r="B73" s="716"/>
      <c r="C73" s="716"/>
      <c r="D73" s="716"/>
      <c r="E73" s="716"/>
      <c r="F73" s="716"/>
      <c r="G73" s="716"/>
      <c r="H73" s="716"/>
      <c r="I73" s="716"/>
      <c r="J73" s="716"/>
      <c r="K73" s="716"/>
      <c r="L73" s="716"/>
      <c r="M73" s="716"/>
      <c r="N73" s="716"/>
      <c r="O73" s="716"/>
      <c r="P73" s="716"/>
      <c r="Q73" s="716"/>
      <c r="R73" s="716"/>
      <c r="S73" s="716"/>
      <c r="T73" s="716"/>
      <c r="U73" s="716"/>
      <c r="V73" s="716"/>
      <c r="W73" s="716"/>
      <c r="X73" s="815" t="s">
        <v>7437</v>
      </c>
      <c r="Y73" s="816">
        <v>1968</v>
      </c>
      <c r="Z73" s="817">
        <v>75</v>
      </c>
      <c r="AA73" s="818" t="s">
        <v>318</v>
      </c>
    </row>
    <row r="74" spans="1:27" ht="29.25" customHeight="1" x14ac:dyDescent="0.25">
      <c r="A74" s="716"/>
      <c r="B74" s="716"/>
      <c r="C74" s="716"/>
      <c r="D74" s="716"/>
      <c r="E74" s="716"/>
      <c r="F74" s="716"/>
      <c r="G74" s="716"/>
      <c r="H74" s="716"/>
      <c r="I74" s="716"/>
      <c r="J74" s="716"/>
      <c r="K74" s="716"/>
      <c r="L74" s="716"/>
      <c r="M74" s="716"/>
      <c r="N74" s="716"/>
      <c r="O74" s="716"/>
      <c r="P74" s="716"/>
      <c r="Q74" s="716"/>
      <c r="R74" s="716"/>
      <c r="S74" s="716"/>
      <c r="T74" s="716"/>
      <c r="U74" s="716"/>
      <c r="V74" s="716"/>
      <c r="W74" s="716"/>
      <c r="X74" s="815" t="s">
        <v>7438</v>
      </c>
      <c r="Y74" s="816">
        <v>1968</v>
      </c>
      <c r="Z74" s="817">
        <v>35</v>
      </c>
      <c r="AA74" s="818" t="s">
        <v>793</v>
      </c>
    </row>
    <row r="75" spans="1:27" ht="27" customHeight="1" x14ac:dyDescent="0.25">
      <c r="A75" s="716"/>
      <c r="B75" s="716"/>
      <c r="C75" s="716"/>
      <c r="D75" s="716"/>
      <c r="E75" s="716"/>
      <c r="F75" s="716"/>
      <c r="G75" s="716"/>
      <c r="H75" s="716"/>
      <c r="I75" s="716"/>
      <c r="J75" s="716"/>
      <c r="K75" s="716"/>
      <c r="L75" s="716"/>
      <c r="M75" s="716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815" t="s">
        <v>7439</v>
      </c>
      <c r="Y75" s="816">
        <v>1968</v>
      </c>
      <c r="Z75" s="817">
        <v>50</v>
      </c>
      <c r="AA75" s="818" t="s">
        <v>517</v>
      </c>
    </row>
    <row r="76" spans="1:27" ht="29.25" customHeight="1" x14ac:dyDescent="0.25">
      <c r="A76" s="716"/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  <c r="N76" s="716"/>
      <c r="O76" s="716"/>
      <c r="P76" s="716"/>
      <c r="Q76" s="716"/>
      <c r="R76" s="716"/>
      <c r="S76" s="716"/>
      <c r="T76" s="716"/>
      <c r="U76" s="716"/>
      <c r="V76" s="716"/>
      <c r="W76" s="716"/>
      <c r="X76" s="815" t="s">
        <v>7440</v>
      </c>
      <c r="Y76" s="816">
        <v>1968</v>
      </c>
      <c r="Z76" s="817">
        <v>75</v>
      </c>
      <c r="AA76" s="818" t="s">
        <v>793</v>
      </c>
    </row>
    <row r="77" spans="1:27" ht="30" customHeight="1" x14ac:dyDescent="0.25">
      <c r="A77" s="716"/>
      <c r="B77" s="716"/>
      <c r="C77" s="716"/>
      <c r="D77" s="716"/>
      <c r="E77" s="716"/>
      <c r="F77" s="716"/>
      <c r="G77" s="716"/>
      <c r="H77" s="716"/>
      <c r="I77" s="716"/>
      <c r="J77" s="716"/>
      <c r="K77" s="716"/>
      <c r="L77" s="716"/>
      <c r="M77" s="716"/>
      <c r="N77" s="716"/>
      <c r="O77" s="716"/>
      <c r="P77" s="716"/>
      <c r="Q77" s="716"/>
      <c r="R77" s="716"/>
      <c r="S77" s="716"/>
      <c r="T77" s="716"/>
      <c r="U77" s="716"/>
      <c r="V77" s="716"/>
      <c r="W77" s="716"/>
      <c r="X77" s="815" t="s">
        <v>7441</v>
      </c>
      <c r="Y77" s="816">
        <v>1968</v>
      </c>
      <c r="Z77" s="817">
        <v>50</v>
      </c>
      <c r="AA77" s="818" t="s">
        <v>793</v>
      </c>
    </row>
    <row r="78" spans="1:27" ht="12.75" customHeight="1" x14ac:dyDescent="0.2">
      <c r="A78" s="716"/>
      <c r="B78" s="716"/>
      <c r="C78" s="716"/>
      <c r="D78" s="716"/>
      <c r="E78" s="716"/>
      <c r="F78" s="716"/>
      <c r="G78" s="716"/>
      <c r="H78" s="716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6">
        <v>160</v>
      </c>
      <c r="T78" s="810" t="s">
        <v>7442</v>
      </c>
      <c r="U78" s="716">
        <v>5</v>
      </c>
      <c r="V78" s="716"/>
      <c r="W78" s="716">
        <v>5</v>
      </c>
      <c r="X78" s="810" t="s">
        <v>7443</v>
      </c>
      <c r="Y78" s="716"/>
      <c r="Z78" s="750"/>
      <c r="AA78" s="716"/>
    </row>
    <row r="79" spans="1:27" ht="13.35" customHeight="1" x14ac:dyDescent="0.2">
      <c r="A79" s="716"/>
      <c r="B79" s="716"/>
      <c r="C79" s="716"/>
      <c r="D79" s="716"/>
      <c r="E79" s="716"/>
      <c r="F79" s="716"/>
      <c r="G79" s="716"/>
      <c r="H79" s="716"/>
      <c r="I79" s="716"/>
      <c r="J79" s="716"/>
      <c r="K79" s="716"/>
      <c r="L79" s="716"/>
      <c r="M79" s="716"/>
      <c r="N79" s="716"/>
      <c r="O79" s="716"/>
      <c r="P79" s="716"/>
      <c r="Q79" s="716"/>
      <c r="R79" s="716"/>
      <c r="S79" s="716"/>
      <c r="T79" s="716"/>
      <c r="U79" s="716"/>
      <c r="V79" s="716"/>
      <c r="W79" s="716"/>
      <c r="X79" s="716"/>
      <c r="Y79" s="716"/>
      <c r="Z79" s="750"/>
      <c r="AA79" s="716"/>
    </row>
    <row r="80" spans="1:27" ht="13.35" customHeight="1" x14ac:dyDescent="0.2">
      <c r="A80" s="716"/>
      <c r="B80" s="716"/>
      <c r="C80" s="716"/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6"/>
      <c r="R80" s="716"/>
      <c r="S80" s="716"/>
      <c r="T80" s="716"/>
      <c r="U80" s="716"/>
      <c r="V80" s="716"/>
      <c r="W80" s="716"/>
      <c r="X80" s="716"/>
      <c r="Y80" s="716"/>
      <c r="Z80" s="750"/>
      <c r="AA80" s="716"/>
    </row>
    <row r="81" spans="1:27" ht="13.35" customHeight="1" x14ac:dyDescent="0.2">
      <c r="A81" s="784" t="s">
        <v>5189</v>
      </c>
      <c r="B81" s="1125" t="s">
        <v>5190</v>
      </c>
      <c r="C81" s="1125"/>
      <c r="D81" s="1125"/>
      <c r="E81" s="784">
        <f>SUM(E56:E77)</f>
        <v>0</v>
      </c>
      <c r="F81" s="784" t="s">
        <v>5191</v>
      </c>
      <c r="G81" s="1125" t="s">
        <v>7345</v>
      </c>
      <c r="H81" s="1125"/>
      <c r="I81" s="1125"/>
      <c r="J81" s="1125"/>
      <c r="K81" s="1125"/>
      <c r="L81" s="1125"/>
      <c r="M81" s="1125"/>
      <c r="N81" s="1125"/>
      <c r="O81" s="1125"/>
      <c r="P81" s="1125"/>
      <c r="Q81" s="1125"/>
      <c r="R81" s="1125"/>
      <c r="S81" s="785">
        <f>S78+S79</f>
        <v>160</v>
      </c>
      <c r="T81" s="785" t="s">
        <v>5191</v>
      </c>
      <c r="U81" s="785"/>
      <c r="V81" s="785"/>
      <c r="W81" s="785"/>
      <c r="X81" s="1125" t="s">
        <v>5192</v>
      </c>
      <c r="Y81" s="1125"/>
      <c r="Z81" s="802">
        <f>SUM(Z56:Z80)</f>
        <v>1645</v>
      </c>
      <c r="AA81" s="784" t="s">
        <v>5191</v>
      </c>
    </row>
    <row r="82" spans="1:27" ht="16.5" customHeight="1" x14ac:dyDescent="0.25">
      <c r="A82" s="716" t="s">
        <v>5110</v>
      </c>
      <c r="B82" s="716"/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83" t="s">
        <v>7444</v>
      </c>
      <c r="O82" s="716" t="s">
        <v>7354</v>
      </c>
      <c r="P82" s="716" t="s">
        <v>5138</v>
      </c>
      <c r="Q82" s="716"/>
      <c r="R82" s="716"/>
      <c r="S82" s="716"/>
      <c r="T82" s="716"/>
      <c r="U82" s="716"/>
      <c r="V82" s="716"/>
      <c r="W82" s="716"/>
      <c r="X82" s="820" t="s">
        <v>7445</v>
      </c>
      <c r="Y82" s="811">
        <v>1971</v>
      </c>
      <c r="Z82" s="821">
        <v>110</v>
      </c>
      <c r="AA82" s="822" t="s">
        <v>7399</v>
      </c>
    </row>
    <row r="83" spans="1:27" ht="13.5" customHeight="1" x14ac:dyDescent="0.25">
      <c r="A83" s="716"/>
      <c r="B83" s="716"/>
      <c r="C83" s="716"/>
      <c r="D83" s="716"/>
      <c r="E83" s="716"/>
      <c r="F83" s="716"/>
      <c r="G83" s="716"/>
      <c r="H83" s="716"/>
      <c r="I83" s="716"/>
      <c r="J83" s="716"/>
      <c r="K83" s="716"/>
      <c r="L83" s="716"/>
      <c r="M83" s="716"/>
      <c r="N83" s="716"/>
      <c r="O83" s="716"/>
      <c r="P83" s="716"/>
      <c r="Q83" s="716"/>
      <c r="R83" s="716"/>
      <c r="S83" s="716"/>
      <c r="T83" s="716"/>
      <c r="U83" s="716"/>
      <c r="V83" s="716"/>
      <c r="W83" s="716"/>
      <c r="X83" s="820" t="s">
        <v>7446</v>
      </c>
      <c r="Y83" s="811">
        <v>2003</v>
      </c>
      <c r="Z83" s="821">
        <v>20</v>
      </c>
      <c r="AA83" s="822" t="s">
        <v>7416</v>
      </c>
    </row>
    <row r="84" spans="1:27" ht="13.35" customHeight="1" x14ac:dyDescent="0.25">
      <c r="A84" s="716"/>
      <c r="B84" s="716"/>
      <c r="C84" s="716"/>
      <c r="D84" s="716"/>
      <c r="E84" s="716"/>
      <c r="F84" s="716"/>
      <c r="G84" s="716"/>
      <c r="H84" s="716"/>
      <c r="I84" s="716"/>
      <c r="J84" s="716"/>
      <c r="K84" s="716"/>
      <c r="L84" s="716"/>
      <c r="M84" s="716"/>
      <c r="N84" s="716"/>
      <c r="O84" s="716"/>
      <c r="P84" s="716"/>
      <c r="Q84" s="716"/>
      <c r="R84" s="716"/>
      <c r="S84" s="716"/>
      <c r="T84" s="716"/>
      <c r="U84" s="716"/>
      <c r="V84" s="716"/>
      <c r="W84" s="716"/>
      <c r="X84" s="820" t="s">
        <v>7447</v>
      </c>
      <c r="Y84" s="811">
        <v>1971</v>
      </c>
      <c r="Z84" s="821">
        <v>150</v>
      </c>
      <c r="AA84" s="822" t="s">
        <v>52</v>
      </c>
    </row>
    <row r="85" spans="1:27" ht="13.35" customHeight="1" x14ac:dyDescent="0.25">
      <c r="A85" s="716"/>
      <c r="B85" s="716"/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6"/>
      <c r="X85" s="820" t="s">
        <v>7447</v>
      </c>
      <c r="Y85" s="811">
        <v>1971</v>
      </c>
      <c r="Z85" s="821">
        <v>150</v>
      </c>
      <c r="AA85" s="822" t="s">
        <v>321</v>
      </c>
    </row>
    <row r="86" spans="1:27" ht="30.75" customHeight="1" x14ac:dyDescent="0.25">
      <c r="A86" s="716"/>
      <c r="B86" s="716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6"/>
      <c r="X86" s="823" t="s">
        <v>7448</v>
      </c>
      <c r="Y86" s="811">
        <v>2003</v>
      </c>
      <c r="Z86" s="821">
        <v>250</v>
      </c>
      <c r="AA86" s="822" t="s">
        <v>7449</v>
      </c>
    </row>
    <row r="87" spans="1:27" ht="30" customHeight="1" x14ac:dyDescent="0.25">
      <c r="A87" s="716"/>
      <c r="B87" s="716"/>
      <c r="C87" s="716"/>
      <c r="D87" s="716"/>
      <c r="E87" s="716"/>
      <c r="F87" s="716"/>
      <c r="G87" s="716"/>
      <c r="H87" s="716"/>
      <c r="I87" s="716"/>
      <c r="J87" s="716"/>
      <c r="K87" s="716"/>
      <c r="L87" s="716"/>
      <c r="M87" s="716"/>
      <c r="N87" s="716"/>
      <c r="O87" s="716"/>
      <c r="P87" s="716"/>
      <c r="Q87" s="716"/>
      <c r="R87" s="716"/>
      <c r="S87" s="716"/>
      <c r="T87" s="716"/>
      <c r="U87" s="716"/>
      <c r="V87" s="716"/>
      <c r="W87" s="716"/>
      <c r="X87" s="824" t="s">
        <v>7450</v>
      </c>
      <c r="Y87" s="811">
        <v>1971</v>
      </c>
      <c r="Z87" s="821">
        <v>130</v>
      </c>
      <c r="AA87" s="822" t="s">
        <v>7399</v>
      </c>
    </row>
    <row r="88" spans="1:27" ht="27.75" customHeight="1" x14ac:dyDescent="0.25">
      <c r="A88" s="716"/>
      <c r="B88" s="716"/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6"/>
      <c r="X88" s="824" t="s">
        <v>7451</v>
      </c>
      <c r="Y88" s="811">
        <v>1971</v>
      </c>
      <c r="Z88" s="821">
        <v>140</v>
      </c>
      <c r="AA88" s="822" t="s">
        <v>7452</v>
      </c>
    </row>
    <row r="89" spans="1:27" ht="29.25" customHeight="1" x14ac:dyDescent="0.25">
      <c r="A89" s="716"/>
      <c r="B89" s="716"/>
      <c r="C89" s="716"/>
      <c r="D89" s="716"/>
      <c r="E89" s="716"/>
      <c r="F89" s="716"/>
      <c r="G89" s="716"/>
      <c r="H89" s="716"/>
      <c r="I89" s="716"/>
      <c r="J89" s="716"/>
      <c r="K89" s="716"/>
      <c r="L89" s="716"/>
      <c r="M89" s="716"/>
      <c r="N89" s="716"/>
      <c r="O89" s="716"/>
      <c r="P89" s="716"/>
      <c r="Q89" s="716"/>
      <c r="R89" s="716"/>
      <c r="S89" s="716"/>
      <c r="T89" s="716"/>
      <c r="U89" s="716"/>
      <c r="V89" s="716"/>
      <c r="W89" s="716"/>
      <c r="X89" s="824" t="s">
        <v>7453</v>
      </c>
      <c r="Y89" s="811">
        <v>1984</v>
      </c>
      <c r="Z89" s="821">
        <v>75</v>
      </c>
      <c r="AA89" s="822" t="s">
        <v>7454</v>
      </c>
    </row>
    <row r="90" spans="1:27" ht="27" customHeight="1" x14ac:dyDescent="0.25">
      <c r="A90" s="716"/>
      <c r="B90" s="716"/>
      <c r="C90" s="716"/>
      <c r="D90" s="716"/>
      <c r="E90" s="716"/>
      <c r="F90" s="716"/>
      <c r="G90" s="716"/>
      <c r="H90" s="716"/>
      <c r="I90" s="716"/>
      <c r="J90" s="716"/>
      <c r="K90" s="716"/>
      <c r="L90" s="716"/>
      <c r="M90" s="716"/>
      <c r="N90" s="716"/>
      <c r="O90" s="716"/>
      <c r="P90" s="716"/>
      <c r="Q90" s="716"/>
      <c r="R90" s="716"/>
      <c r="S90" s="716"/>
      <c r="T90" s="716"/>
      <c r="U90" s="716"/>
      <c r="V90" s="716"/>
      <c r="W90" s="716"/>
      <c r="X90" s="824" t="s">
        <v>7455</v>
      </c>
      <c r="Y90" s="811">
        <v>1984</v>
      </c>
      <c r="Z90" s="821">
        <v>55</v>
      </c>
      <c r="AA90" s="822" t="s">
        <v>7454</v>
      </c>
    </row>
    <row r="91" spans="1:27" ht="13.35" customHeight="1" x14ac:dyDescent="0.2">
      <c r="A91" s="784" t="s">
        <v>5189</v>
      </c>
      <c r="B91" s="1125" t="s">
        <v>5190</v>
      </c>
      <c r="C91" s="1125"/>
      <c r="D91" s="1125"/>
      <c r="E91" s="784">
        <f>SUM(E82:E90)</f>
        <v>0</v>
      </c>
      <c r="F91" s="784" t="s">
        <v>5191</v>
      </c>
      <c r="G91" s="1127"/>
      <c r="H91" s="1127"/>
      <c r="I91" s="1127"/>
      <c r="J91" s="1127"/>
      <c r="K91" s="1127"/>
      <c r="L91" s="1127"/>
      <c r="M91" s="1127"/>
      <c r="N91" s="1127"/>
      <c r="O91" s="1127"/>
      <c r="P91" s="1127"/>
      <c r="Q91" s="1127"/>
      <c r="R91" s="1127"/>
      <c r="S91" s="1127"/>
      <c r="T91" s="1127"/>
      <c r="U91" s="1127"/>
      <c r="V91" s="1127"/>
      <c r="W91" s="1127"/>
      <c r="X91" s="1125" t="s">
        <v>5192</v>
      </c>
      <c r="Y91" s="1125"/>
      <c r="Z91" s="802">
        <f>SUM(Z82:Z90)</f>
        <v>1080</v>
      </c>
      <c r="AA91" s="784" t="s">
        <v>5191</v>
      </c>
    </row>
    <row r="92" spans="1:27" ht="13.35" customHeight="1" x14ac:dyDescent="0.25">
      <c r="A92" s="716" t="s">
        <v>5111</v>
      </c>
      <c r="B92" s="716"/>
      <c r="C92" s="716"/>
      <c r="D92" s="716"/>
      <c r="E92" s="716"/>
      <c r="F92" s="716"/>
      <c r="G92" s="789"/>
      <c r="H92" s="789"/>
      <c r="I92" s="789"/>
      <c r="J92" s="789"/>
      <c r="K92" s="789"/>
      <c r="L92" s="789"/>
      <c r="M92" s="789"/>
      <c r="N92" s="783" t="s">
        <v>7456</v>
      </c>
      <c r="O92" s="716" t="s">
        <v>7456</v>
      </c>
      <c r="P92" s="716" t="s">
        <v>5138</v>
      </c>
      <c r="Q92" s="716"/>
      <c r="R92" s="716"/>
      <c r="S92" s="716"/>
      <c r="T92" s="716"/>
      <c r="U92" s="716"/>
      <c r="V92" s="716"/>
      <c r="W92" s="716"/>
      <c r="X92" s="811" t="s">
        <v>7457</v>
      </c>
      <c r="Y92" s="786"/>
      <c r="Z92" s="811">
        <v>240</v>
      </c>
      <c r="AA92" s="811" t="s">
        <v>7458</v>
      </c>
    </row>
    <row r="93" spans="1:27" ht="28.5" customHeight="1" x14ac:dyDescent="0.25">
      <c r="A93" s="716"/>
      <c r="B93" s="716"/>
      <c r="C93" s="716"/>
      <c r="D93" s="716"/>
      <c r="E93" s="716"/>
      <c r="F93" s="716"/>
      <c r="G93" s="789"/>
      <c r="H93" s="789"/>
      <c r="I93" s="789"/>
      <c r="J93" s="789"/>
      <c r="K93" s="789"/>
      <c r="L93" s="789"/>
      <c r="M93" s="789"/>
      <c r="N93" s="716"/>
      <c r="O93" s="716"/>
      <c r="P93" s="716"/>
      <c r="Q93" s="716"/>
      <c r="R93" s="716"/>
      <c r="S93" s="716"/>
      <c r="T93" s="716"/>
      <c r="U93" s="716"/>
      <c r="V93" s="716"/>
      <c r="W93" s="716"/>
      <c r="X93" s="825" t="s">
        <v>7459</v>
      </c>
      <c r="Y93" s="786"/>
      <c r="Z93" s="811">
        <v>200</v>
      </c>
      <c r="AA93" s="811" t="s">
        <v>7460</v>
      </c>
    </row>
    <row r="94" spans="1:27" ht="27" customHeight="1" x14ac:dyDescent="0.25">
      <c r="A94" s="716"/>
      <c r="B94" s="716"/>
      <c r="C94" s="716"/>
      <c r="D94" s="716"/>
      <c r="E94" s="716"/>
      <c r="F94" s="716"/>
      <c r="G94" s="789"/>
      <c r="H94" s="789"/>
      <c r="I94" s="789"/>
      <c r="J94" s="789"/>
      <c r="K94" s="789"/>
      <c r="L94" s="789"/>
      <c r="M94" s="789"/>
      <c r="N94" s="716"/>
      <c r="O94" s="716"/>
      <c r="P94" s="716"/>
      <c r="Q94" s="716"/>
      <c r="R94" s="716"/>
      <c r="S94" s="716"/>
      <c r="T94" s="716"/>
      <c r="U94" s="716"/>
      <c r="V94" s="716"/>
      <c r="W94" s="716"/>
      <c r="X94" s="825" t="s">
        <v>7461</v>
      </c>
      <c r="Y94" s="811">
        <v>1985</v>
      </c>
      <c r="Z94" s="811">
        <v>15</v>
      </c>
      <c r="AA94" s="811" t="s">
        <v>321</v>
      </c>
    </row>
    <row r="95" spans="1:27" ht="27.75" customHeight="1" x14ac:dyDescent="0.25">
      <c r="A95" s="716"/>
      <c r="B95" s="716"/>
      <c r="C95" s="716"/>
      <c r="D95" s="716"/>
      <c r="E95" s="716"/>
      <c r="F95" s="716"/>
      <c r="G95" s="789"/>
      <c r="H95" s="789"/>
      <c r="I95" s="789"/>
      <c r="J95" s="789"/>
      <c r="K95" s="789"/>
      <c r="L95" s="789"/>
      <c r="M95" s="789"/>
      <c r="N95" s="716"/>
      <c r="O95" s="716"/>
      <c r="P95" s="716"/>
      <c r="Q95" s="716"/>
      <c r="R95" s="716"/>
      <c r="S95" s="716"/>
      <c r="T95" s="716"/>
      <c r="U95" s="716"/>
      <c r="V95" s="716"/>
      <c r="W95" s="716"/>
      <c r="X95" s="825" t="s">
        <v>7461</v>
      </c>
      <c r="Y95" s="811">
        <v>1985</v>
      </c>
      <c r="Z95" s="811">
        <v>15</v>
      </c>
      <c r="AA95" s="811" t="s">
        <v>7458</v>
      </c>
    </row>
    <row r="96" spans="1:27" ht="28.5" customHeight="1" x14ac:dyDescent="0.25">
      <c r="A96" s="716"/>
      <c r="B96" s="716"/>
      <c r="C96" s="716"/>
      <c r="D96" s="716"/>
      <c r="E96" s="716"/>
      <c r="F96" s="716"/>
      <c r="G96" s="789"/>
      <c r="H96" s="789"/>
      <c r="I96" s="789"/>
      <c r="J96" s="789"/>
      <c r="K96" s="789"/>
      <c r="L96" s="789"/>
      <c r="M96" s="789"/>
      <c r="N96" s="716"/>
      <c r="O96" s="716"/>
      <c r="P96" s="716"/>
      <c r="Q96" s="716"/>
      <c r="R96" s="716"/>
      <c r="S96" s="716"/>
      <c r="T96" s="716"/>
      <c r="U96" s="716"/>
      <c r="V96" s="716"/>
      <c r="W96" s="716"/>
      <c r="X96" s="825" t="s">
        <v>7462</v>
      </c>
      <c r="Y96" s="811">
        <v>1985</v>
      </c>
      <c r="Z96" s="811">
        <v>200</v>
      </c>
      <c r="AA96" s="811" t="s">
        <v>7460</v>
      </c>
    </row>
    <row r="97" spans="1:27" ht="31.5" customHeight="1" x14ac:dyDescent="0.25">
      <c r="A97" s="716"/>
      <c r="B97" s="716"/>
      <c r="C97" s="716"/>
      <c r="D97" s="716"/>
      <c r="E97" s="716"/>
      <c r="F97" s="716"/>
      <c r="G97" s="789"/>
      <c r="H97" s="789"/>
      <c r="I97" s="789"/>
      <c r="J97" s="789"/>
      <c r="K97" s="789"/>
      <c r="L97" s="789"/>
      <c r="M97" s="789"/>
      <c r="N97" s="716"/>
      <c r="O97" s="716"/>
      <c r="P97" s="716"/>
      <c r="Q97" s="716"/>
      <c r="R97" s="716"/>
      <c r="S97" s="716"/>
      <c r="T97" s="716"/>
      <c r="U97" s="716"/>
      <c r="V97" s="716"/>
      <c r="W97" s="716"/>
      <c r="X97" s="825" t="s">
        <v>7463</v>
      </c>
      <c r="Y97" s="811"/>
      <c r="Z97" s="811">
        <v>40</v>
      </c>
      <c r="AA97" s="811" t="s">
        <v>7464</v>
      </c>
    </row>
    <row r="98" spans="1:27" ht="28.5" customHeight="1" x14ac:dyDescent="0.25">
      <c r="A98" s="716"/>
      <c r="B98" s="716"/>
      <c r="C98" s="716"/>
      <c r="D98" s="716"/>
      <c r="E98" s="716"/>
      <c r="F98" s="716"/>
      <c r="G98" s="789"/>
      <c r="H98" s="789"/>
      <c r="I98" s="789"/>
      <c r="J98" s="789"/>
      <c r="K98" s="789"/>
      <c r="L98" s="789"/>
      <c r="M98" s="789"/>
      <c r="N98" s="716"/>
      <c r="O98" s="716"/>
      <c r="P98" s="716"/>
      <c r="Q98" s="716"/>
      <c r="R98" s="716"/>
      <c r="S98" s="716"/>
      <c r="T98" s="716"/>
      <c r="U98" s="716"/>
      <c r="V98" s="716"/>
      <c r="W98" s="716"/>
      <c r="X98" s="825" t="s">
        <v>7465</v>
      </c>
      <c r="Y98" s="811"/>
      <c r="Z98" s="811">
        <v>40</v>
      </c>
      <c r="AA98" s="811" t="s">
        <v>7464</v>
      </c>
    </row>
    <row r="99" spans="1:27" ht="15.75" customHeight="1" x14ac:dyDescent="0.25">
      <c r="A99" s="716"/>
      <c r="B99" s="716"/>
      <c r="C99" s="716"/>
      <c r="D99" s="716"/>
      <c r="E99" s="716"/>
      <c r="F99" s="716"/>
      <c r="G99" s="789"/>
      <c r="H99" s="789"/>
      <c r="I99" s="789"/>
      <c r="J99" s="789"/>
      <c r="K99" s="789"/>
      <c r="L99" s="789"/>
      <c r="M99" s="789"/>
      <c r="N99" s="716"/>
      <c r="O99" s="716"/>
      <c r="P99" s="716"/>
      <c r="Q99" s="716"/>
      <c r="R99" s="716"/>
      <c r="S99" s="716"/>
      <c r="T99" s="716"/>
      <c r="U99" s="716"/>
      <c r="V99" s="716"/>
      <c r="W99" s="716"/>
      <c r="X99" s="825" t="s">
        <v>7466</v>
      </c>
      <c r="Y99" s="811">
        <v>1985</v>
      </c>
      <c r="Z99" s="811">
        <v>240</v>
      </c>
      <c r="AA99" s="811" t="s">
        <v>7467</v>
      </c>
    </row>
    <row r="100" spans="1:27" ht="15" customHeight="1" x14ac:dyDescent="0.25">
      <c r="A100" s="716"/>
      <c r="B100" s="716"/>
      <c r="C100" s="716"/>
      <c r="D100" s="716"/>
      <c r="E100" s="716"/>
      <c r="F100" s="716"/>
      <c r="G100" s="789"/>
      <c r="H100" s="789"/>
      <c r="I100" s="789"/>
      <c r="J100" s="789"/>
      <c r="K100" s="789"/>
      <c r="L100" s="789"/>
      <c r="M100" s="789"/>
      <c r="N100" s="716"/>
      <c r="O100" s="716"/>
      <c r="P100" s="716"/>
      <c r="Q100" s="716"/>
      <c r="R100" s="716"/>
      <c r="S100" s="716"/>
      <c r="T100" s="716"/>
      <c r="U100" s="716"/>
      <c r="V100" s="716"/>
      <c r="W100" s="716"/>
      <c r="X100" s="825" t="s">
        <v>7468</v>
      </c>
      <c r="Y100" s="811"/>
      <c r="Z100" s="811">
        <v>60</v>
      </c>
      <c r="AA100" s="811"/>
    </row>
    <row r="101" spans="1:27" ht="28.5" customHeight="1" x14ac:dyDescent="0.25">
      <c r="A101" s="716"/>
      <c r="B101" s="716"/>
      <c r="C101" s="716"/>
      <c r="D101" s="716"/>
      <c r="E101" s="716"/>
      <c r="F101" s="716"/>
      <c r="G101" s="789"/>
      <c r="H101" s="789"/>
      <c r="I101" s="789"/>
      <c r="J101" s="789"/>
      <c r="K101" s="789"/>
      <c r="L101" s="789"/>
      <c r="M101" s="789"/>
      <c r="N101" s="716"/>
      <c r="O101" s="716"/>
      <c r="P101" s="716"/>
      <c r="Q101" s="716"/>
      <c r="R101" s="716"/>
      <c r="S101" s="716"/>
      <c r="T101" s="716"/>
      <c r="U101" s="716"/>
      <c r="V101" s="716"/>
      <c r="W101" s="716"/>
      <c r="X101" s="825" t="s">
        <v>7469</v>
      </c>
      <c r="Y101" s="811"/>
      <c r="Z101" s="811">
        <v>80</v>
      </c>
      <c r="AA101" s="811"/>
    </row>
    <row r="102" spans="1:27" ht="29.25" customHeight="1" x14ac:dyDescent="0.25">
      <c r="A102" s="716"/>
      <c r="B102" s="716"/>
      <c r="C102" s="716"/>
      <c r="D102" s="716"/>
      <c r="E102" s="716"/>
      <c r="F102" s="716"/>
      <c r="G102" s="789"/>
      <c r="H102" s="789"/>
      <c r="I102" s="789"/>
      <c r="J102" s="789"/>
      <c r="K102" s="789"/>
      <c r="L102" s="789"/>
      <c r="M102" s="789"/>
      <c r="N102" s="716"/>
      <c r="O102" s="716"/>
      <c r="P102" s="716"/>
      <c r="Q102" s="716"/>
      <c r="R102" s="716"/>
      <c r="S102" s="716"/>
      <c r="T102" s="716"/>
      <c r="U102" s="716"/>
      <c r="V102" s="716"/>
      <c r="W102" s="716"/>
      <c r="X102" s="825" t="s">
        <v>7470</v>
      </c>
      <c r="Y102" s="786"/>
      <c r="Z102" s="811">
        <v>50</v>
      </c>
      <c r="AA102" s="811"/>
    </row>
    <row r="103" spans="1:27" ht="28.5" customHeight="1" x14ac:dyDescent="0.25">
      <c r="A103" s="716"/>
      <c r="B103" s="716"/>
      <c r="C103" s="716"/>
      <c r="D103" s="716"/>
      <c r="E103" s="716"/>
      <c r="F103" s="716"/>
      <c r="G103" s="789"/>
      <c r="H103" s="789"/>
      <c r="I103" s="789"/>
      <c r="J103" s="789"/>
      <c r="K103" s="789"/>
      <c r="L103" s="789"/>
      <c r="M103" s="789"/>
      <c r="N103" s="716"/>
      <c r="O103" s="716"/>
      <c r="P103" s="716"/>
      <c r="Q103" s="716"/>
      <c r="R103" s="716"/>
      <c r="S103" s="716"/>
      <c r="T103" s="716"/>
      <c r="U103" s="716"/>
      <c r="V103" s="716"/>
      <c r="W103" s="716"/>
      <c r="X103" s="825" t="s">
        <v>7471</v>
      </c>
      <c r="Y103" s="786"/>
      <c r="Z103" s="811">
        <v>25</v>
      </c>
      <c r="AA103" s="811"/>
    </row>
    <row r="104" spans="1:27" ht="31.5" customHeight="1" x14ac:dyDescent="0.25">
      <c r="A104" s="716"/>
      <c r="B104" s="716"/>
      <c r="C104" s="716"/>
      <c r="D104" s="716"/>
      <c r="E104" s="716"/>
      <c r="F104" s="716"/>
      <c r="G104" s="789"/>
      <c r="H104" s="789"/>
      <c r="I104" s="789"/>
      <c r="J104" s="789"/>
      <c r="K104" s="789"/>
      <c r="L104" s="789"/>
      <c r="M104" s="789"/>
      <c r="N104" s="716"/>
      <c r="O104" s="716"/>
      <c r="P104" s="716"/>
      <c r="Q104" s="716"/>
      <c r="R104" s="716"/>
      <c r="S104" s="716"/>
      <c r="T104" s="716"/>
      <c r="U104" s="716"/>
      <c r="V104" s="716"/>
      <c r="W104" s="716"/>
      <c r="X104" s="825" t="s">
        <v>7472</v>
      </c>
      <c r="Y104" s="811">
        <v>1985</v>
      </c>
      <c r="Z104" s="811">
        <v>80</v>
      </c>
      <c r="AA104" s="811" t="s">
        <v>7460</v>
      </c>
    </row>
    <row r="105" spans="1:27" ht="29.25" customHeight="1" x14ac:dyDescent="0.25">
      <c r="A105" s="784"/>
      <c r="B105" s="802"/>
      <c r="C105" s="802"/>
      <c r="D105" s="802"/>
      <c r="E105" s="784"/>
      <c r="F105" s="784"/>
      <c r="G105" s="789"/>
      <c r="H105" s="789"/>
      <c r="I105" s="789"/>
      <c r="J105" s="789"/>
      <c r="K105" s="789"/>
      <c r="L105" s="789"/>
      <c r="M105" s="789"/>
      <c r="N105" s="789"/>
      <c r="O105" s="789"/>
      <c r="P105" s="789"/>
      <c r="Q105" s="789"/>
      <c r="R105" s="716"/>
      <c r="S105" s="716"/>
      <c r="T105" s="716"/>
      <c r="U105" s="716"/>
      <c r="V105" s="716"/>
      <c r="W105" s="716"/>
      <c r="X105" s="825" t="s">
        <v>7473</v>
      </c>
      <c r="Y105" s="811">
        <v>1985</v>
      </c>
      <c r="Z105" s="811">
        <v>150</v>
      </c>
      <c r="AA105" s="811" t="s">
        <v>7458</v>
      </c>
    </row>
    <row r="106" spans="1:27" ht="15" customHeight="1" x14ac:dyDescent="0.25">
      <c r="A106" s="784"/>
      <c r="B106" s="802"/>
      <c r="C106" s="802"/>
      <c r="D106" s="802"/>
      <c r="E106" s="784"/>
      <c r="F106" s="784"/>
      <c r="G106" s="789"/>
      <c r="H106" s="789"/>
      <c r="I106" s="789"/>
      <c r="J106" s="789"/>
      <c r="K106" s="789"/>
      <c r="L106" s="789"/>
      <c r="M106" s="789"/>
      <c r="N106" s="789"/>
      <c r="O106" s="789"/>
      <c r="P106" s="789"/>
      <c r="Q106" s="789"/>
      <c r="R106" s="716"/>
      <c r="S106" s="716"/>
      <c r="T106" s="716"/>
      <c r="U106" s="716"/>
      <c r="V106" s="716"/>
      <c r="W106" s="716"/>
      <c r="X106" s="825" t="s">
        <v>7474</v>
      </c>
      <c r="Y106" s="811">
        <v>1987</v>
      </c>
      <c r="Z106" s="811">
        <v>132</v>
      </c>
      <c r="AA106" s="811" t="s">
        <v>7475</v>
      </c>
    </row>
    <row r="107" spans="1:27" ht="27" customHeight="1" x14ac:dyDescent="0.25">
      <c r="A107" s="716"/>
      <c r="B107" s="716"/>
      <c r="C107" s="716"/>
      <c r="D107" s="716"/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716"/>
      <c r="W107" s="716"/>
      <c r="X107" s="825" t="s">
        <v>7476</v>
      </c>
      <c r="Y107" s="811">
        <v>1987</v>
      </c>
      <c r="Z107" s="811">
        <v>100</v>
      </c>
      <c r="AA107" s="811" t="s">
        <v>7460</v>
      </c>
    </row>
    <row r="108" spans="1:27" ht="27" customHeight="1" x14ac:dyDescent="0.25">
      <c r="A108" s="716"/>
      <c r="B108" s="716"/>
      <c r="C108" s="716"/>
      <c r="D108" s="716"/>
      <c r="E108" s="716"/>
      <c r="F108" s="716"/>
      <c r="G108" s="716"/>
      <c r="H108" s="716"/>
      <c r="I108" s="716"/>
      <c r="J108" s="716"/>
      <c r="K108" s="716"/>
      <c r="L108" s="716"/>
      <c r="M108" s="716"/>
      <c r="N108" s="716"/>
      <c r="O108" s="716"/>
      <c r="P108" s="716"/>
      <c r="Q108" s="716"/>
      <c r="R108" s="716"/>
      <c r="S108" s="716"/>
      <c r="T108" s="716"/>
      <c r="U108" s="716"/>
      <c r="V108" s="716"/>
      <c r="W108" s="716"/>
      <c r="X108" s="825" t="s">
        <v>7477</v>
      </c>
      <c r="Y108" s="811"/>
      <c r="Z108" s="811"/>
      <c r="AA108" s="811"/>
    </row>
    <row r="109" spans="1:27" ht="12" customHeight="1" x14ac:dyDescent="0.25">
      <c r="A109" s="716"/>
      <c r="B109" s="716"/>
      <c r="C109" s="716"/>
      <c r="D109" s="716"/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716"/>
      <c r="W109" s="716"/>
      <c r="X109" s="825" t="s">
        <v>7478</v>
      </c>
      <c r="Y109" s="811">
        <v>1985</v>
      </c>
      <c r="Z109" s="811">
        <v>75</v>
      </c>
      <c r="AA109" s="811" t="s">
        <v>7467</v>
      </c>
    </row>
    <row r="110" spans="1:27" ht="26.25" customHeight="1" x14ac:dyDescent="0.2">
      <c r="A110" s="716"/>
      <c r="B110" s="716"/>
      <c r="C110" s="716"/>
      <c r="D110" s="716"/>
      <c r="E110" s="716"/>
      <c r="F110" s="716"/>
      <c r="G110" s="716"/>
      <c r="H110" s="716"/>
      <c r="I110" s="716"/>
      <c r="J110" s="716"/>
      <c r="K110" s="716"/>
      <c r="L110" s="716"/>
      <c r="M110" s="716"/>
      <c r="N110" s="716"/>
      <c r="O110" s="716"/>
      <c r="P110" s="716"/>
      <c r="Q110" s="716"/>
      <c r="R110" s="716">
        <v>2012</v>
      </c>
      <c r="S110" s="716">
        <v>370</v>
      </c>
      <c r="T110" s="716" t="s">
        <v>7479</v>
      </c>
      <c r="U110" s="716">
        <v>18</v>
      </c>
      <c r="V110" s="716"/>
      <c r="W110" s="716">
        <v>18</v>
      </c>
      <c r="X110" s="810" t="s">
        <v>7480</v>
      </c>
      <c r="Y110" s="750"/>
      <c r="Z110" s="750"/>
      <c r="AA110" s="716"/>
    </row>
    <row r="111" spans="1:27" ht="13.35" customHeight="1" x14ac:dyDescent="0.2">
      <c r="A111" s="784" t="s">
        <v>5189</v>
      </c>
      <c r="B111" s="1125" t="s">
        <v>5190</v>
      </c>
      <c r="C111" s="1125"/>
      <c r="D111" s="1125"/>
      <c r="E111" s="784">
        <f>E92+E104</f>
        <v>0</v>
      </c>
      <c r="F111" s="784" t="s">
        <v>5191</v>
      </c>
      <c r="G111" s="1125" t="s">
        <v>7345</v>
      </c>
      <c r="H111" s="1125"/>
      <c r="I111" s="1125"/>
      <c r="J111" s="1125"/>
      <c r="K111" s="1125"/>
      <c r="L111" s="1125"/>
      <c r="M111" s="1125"/>
      <c r="N111" s="1125"/>
      <c r="O111" s="1125"/>
      <c r="P111" s="1125"/>
      <c r="Q111" s="1125"/>
      <c r="R111" s="1125"/>
      <c r="S111" s="785">
        <v>370</v>
      </c>
      <c r="T111" s="1126" t="s">
        <v>5191</v>
      </c>
      <c r="U111" s="1126"/>
      <c r="V111" s="1126"/>
      <c r="W111" s="1126"/>
      <c r="X111" s="1125" t="s">
        <v>5192</v>
      </c>
      <c r="Y111" s="1125"/>
      <c r="Z111" s="802">
        <f>SUM(Z92:Z110)</f>
        <v>1742</v>
      </c>
      <c r="AA111" s="784" t="s">
        <v>5191</v>
      </c>
    </row>
    <row r="112" spans="1:27" ht="30" customHeight="1" x14ac:dyDescent="0.25">
      <c r="A112" s="716" t="s">
        <v>5112</v>
      </c>
      <c r="B112" s="716"/>
      <c r="C112" s="716"/>
      <c r="D112" s="716"/>
      <c r="E112" s="750"/>
      <c r="F112" s="716"/>
      <c r="G112" s="716"/>
      <c r="H112" s="716"/>
      <c r="I112" s="716"/>
      <c r="J112" s="716"/>
      <c r="K112" s="716"/>
      <c r="L112" s="716"/>
      <c r="M112" s="716"/>
      <c r="N112" s="783" t="s">
        <v>7481</v>
      </c>
      <c r="O112" s="716" t="s">
        <v>7354</v>
      </c>
      <c r="P112" s="790" t="s">
        <v>7482</v>
      </c>
      <c r="Q112" s="716"/>
      <c r="R112" s="716"/>
      <c r="S112" s="716"/>
      <c r="T112" s="716"/>
      <c r="U112" s="716"/>
      <c r="V112" s="716"/>
      <c r="W112" s="716"/>
      <c r="X112" s="826" t="s">
        <v>7483</v>
      </c>
      <c r="Y112" s="811">
        <v>2004</v>
      </c>
      <c r="Z112" s="811">
        <v>285</v>
      </c>
      <c r="AA112" s="811" t="s">
        <v>7423</v>
      </c>
    </row>
    <row r="113" spans="1:27" ht="15.75" customHeight="1" x14ac:dyDescent="0.25">
      <c r="A113" s="716"/>
      <c r="B113" s="716"/>
      <c r="C113" s="716"/>
      <c r="D113" s="716"/>
      <c r="E113" s="750"/>
      <c r="F113" s="716"/>
      <c r="G113" s="716"/>
      <c r="H113" s="716"/>
      <c r="I113" s="716"/>
      <c r="J113" s="716"/>
      <c r="K113" s="716"/>
      <c r="L113" s="716"/>
      <c r="M113" s="716"/>
      <c r="N113" s="716"/>
      <c r="O113" s="716"/>
      <c r="P113" s="716"/>
      <c r="Q113" s="716"/>
      <c r="R113" s="716"/>
      <c r="S113" s="716"/>
      <c r="T113" s="716"/>
      <c r="U113" s="716"/>
      <c r="V113" s="716"/>
      <c r="W113" s="716"/>
      <c r="X113" s="811" t="s">
        <v>7484</v>
      </c>
      <c r="Y113" s="811">
        <v>1992</v>
      </c>
      <c r="Z113" s="811">
        <v>190</v>
      </c>
      <c r="AA113" s="811" t="s">
        <v>55</v>
      </c>
    </row>
    <row r="114" spans="1:27" ht="15" customHeight="1" x14ac:dyDescent="0.25">
      <c r="A114" s="716"/>
      <c r="B114" s="716"/>
      <c r="C114" s="716"/>
      <c r="D114" s="716"/>
      <c r="E114" s="750"/>
      <c r="F114" s="716"/>
      <c r="G114" s="716"/>
      <c r="H114" s="716"/>
      <c r="I114" s="716"/>
      <c r="J114" s="716"/>
      <c r="K114" s="716"/>
      <c r="L114" s="716"/>
      <c r="M114" s="716"/>
      <c r="N114" s="716"/>
      <c r="O114" s="716"/>
      <c r="P114" s="716"/>
      <c r="Q114" s="716"/>
      <c r="R114" s="716"/>
      <c r="S114" s="716"/>
      <c r="T114" s="716"/>
      <c r="U114" s="716"/>
      <c r="V114" s="716"/>
      <c r="W114" s="716"/>
      <c r="X114" s="811" t="s">
        <v>7485</v>
      </c>
      <c r="Y114" s="811">
        <v>1992</v>
      </c>
      <c r="Z114" s="811">
        <v>330</v>
      </c>
      <c r="AA114" s="811"/>
    </row>
    <row r="115" spans="1:27" ht="30.75" customHeight="1" x14ac:dyDescent="0.25">
      <c r="A115" s="716"/>
      <c r="B115" s="716"/>
      <c r="C115" s="716"/>
      <c r="D115" s="716"/>
      <c r="E115" s="750"/>
      <c r="F115" s="716"/>
      <c r="G115" s="716"/>
      <c r="H115" s="716"/>
      <c r="I115" s="716"/>
      <c r="J115" s="716"/>
      <c r="K115" s="716"/>
      <c r="L115" s="716"/>
      <c r="M115" s="716"/>
      <c r="N115" s="716"/>
      <c r="O115" s="716"/>
      <c r="P115" s="716"/>
      <c r="Q115" s="716"/>
      <c r="R115" s="716"/>
      <c r="S115" s="716"/>
      <c r="T115" s="716"/>
      <c r="U115" s="716"/>
      <c r="V115" s="716"/>
      <c r="W115" s="716"/>
      <c r="X115" s="825" t="s">
        <v>7486</v>
      </c>
      <c r="Y115" s="811"/>
      <c r="Z115" s="811">
        <v>6</v>
      </c>
      <c r="AA115" s="811" t="s">
        <v>7487</v>
      </c>
    </row>
    <row r="116" spans="1:27" ht="16.5" customHeight="1" x14ac:dyDescent="0.25">
      <c r="A116" s="716"/>
      <c r="B116" s="716"/>
      <c r="C116" s="716"/>
      <c r="D116" s="716"/>
      <c r="E116" s="750"/>
      <c r="F116" s="716"/>
      <c r="G116" s="716"/>
      <c r="H116" s="716"/>
      <c r="I116" s="716"/>
      <c r="J116" s="716"/>
      <c r="K116" s="716"/>
      <c r="L116" s="716"/>
      <c r="M116" s="716"/>
      <c r="N116" s="716"/>
      <c r="O116" s="716"/>
      <c r="P116" s="716"/>
      <c r="Q116" s="716"/>
      <c r="R116" s="716"/>
      <c r="S116" s="716"/>
      <c r="T116" s="716"/>
      <c r="U116" s="716"/>
      <c r="V116" s="716"/>
      <c r="W116" s="716"/>
      <c r="X116" s="811" t="s">
        <v>7488</v>
      </c>
      <c r="Y116" s="811">
        <v>1992</v>
      </c>
      <c r="Z116" s="811">
        <v>240</v>
      </c>
      <c r="AA116" s="811" t="s">
        <v>7401</v>
      </c>
    </row>
    <row r="117" spans="1:27" ht="27" customHeight="1" x14ac:dyDescent="0.2">
      <c r="A117" s="716"/>
      <c r="B117" s="716"/>
      <c r="C117" s="716"/>
      <c r="D117" s="716"/>
      <c r="E117" s="750"/>
      <c r="F117" s="716"/>
      <c r="G117" s="716"/>
      <c r="H117" s="716"/>
      <c r="I117" s="716"/>
      <c r="J117" s="716"/>
      <c r="K117" s="716"/>
      <c r="L117" s="716"/>
      <c r="M117" s="716"/>
      <c r="N117" s="716"/>
      <c r="O117" s="716"/>
      <c r="P117" s="716"/>
      <c r="Q117" s="716"/>
      <c r="R117" s="716">
        <v>2011</v>
      </c>
      <c r="S117" s="716">
        <v>500</v>
      </c>
      <c r="T117" s="716" t="s">
        <v>7489</v>
      </c>
      <c r="U117" s="716">
        <v>23</v>
      </c>
      <c r="V117" s="716"/>
      <c r="W117" s="716">
        <v>23</v>
      </c>
      <c r="X117" s="810" t="s">
        <v>7490</v>
      </c>
      <c r="Y117" s="716"/>
      <c r="Z117" s="750"/>
      <c r="AA117" s="716"/>
    </row>
    <row r="118" spans="1:27" ht="27" customHeight="1" x14ac:dyDescent="0.2">
      <c r="A118" s="716"/>
      <c r="B118" s="716"/>
      <c r="C118" s="716"/>
      <c r="D118" s="716"/>
      <c r="E118" s="750"/>
      <c r="F118" s="716"/>
      <c r="G118" s="716"/>
      <c r="H118" s="716"/>
      <c r="I118" s="716"/>
      <c r="J118" s="716"/>
      <c r="K118" s="716"/>
      <c r="L118" s="716"/>
      <c r="M118" s="716"/>
      <c r="N118" s="716"/>
      <c r="O118" s="716"/>
      <c r="P118" s="716"/>
      <c r="Q118" s="716"/>
      <c r="R118" s="716"/>
      <c r="S118" s="716"/>
      <c r="T118" s="716"/>
      <c r="U118" s="716"/>
      <c r="V118" s="716"/>
      <c r="W118" s="716"/>
      <c r="X118" s="810" t="s">
        <v>7491</v>
      </c>
      <c r="Y118" s="716">
        <v>2014</v>
      </c>
      <c r="Z118" s="750">
        <v>280</v>
      </c>
      <c r="AA118" s="716" t="s">
        <v>7492</v>
      </c>
    </row>
    <row r="119" spans="1:27" ht="27" customHeight="1" x14ac:dyDescent="0.2">
      <c r="A119" s="716"/>
      <c r="B119" s="716"/>
      <c r="C119" s="716"/>
      <c r="D119" s="716"/>
      <c r="E119" s="750"/>
      <c r="F119" s="716"/>
      <c r="G119" s="716"/>
      <c r="H119" s="716"/>
      <c r="I119" s="716"/>
      <c r="J119" s="716"/>
      <c r="K119" s="716"/>
      <c r="L119" s="716"/>
      <c r="M119" s="716"/>
      <c r="N119" s="716"/>
      <c r="O119" s="716"/>
      <c r="P119" s="716"/>
      <c r="Q119" s="716"/>
      <c r="R119" s="716"/>
      <c r="S119" s="716"/>
      <c r="T119" s="716"/>
      <c r="U119" s="716"/>
      <c r="V119" s="716"/>
      <c r="W119" s="716"/>
      <c r="X119" s="810" t="s">
        <v>7493</v>
      </c>
      <c r="Y119" s="716">
        <v>2014</v>
      </c>
      <c r="Z119" s="750">
        <v>310</v>
      </c>
      <c r="AA119" s="716" t="s">
        <v>7492</v>
      </c>
    </row>
    <row r="120" spans="1:27" ht="28.5" customHeight="1" x14ac:dyDescent="0.2">
      <c r="A120" s="716"/>
      <c r="B120" s="716"/>
      <c r="C120" s="716"/>
      <c r="D120" s="716"/>
      <c r="E120" s="716"/>
      <c r="F120" s="716"/>
      <c r="G120" s="716"/>
      <c r="H120" s="716"/>
      <c r="I120" s="716"/>
      <c r="J120" s="716"/>
      <c r="K120" s="716"/>
      <c r="L120" s="716"/>
      <c r="M120" s="716"/>
      <c r="N120" s="716"/>
      <c r="O120" s="716"/>
      <c r="P120" s="716"/>
      <c r="Q120" s="716"/>
      <c r="R120" s="716"/>
      <c r="S120" s="716"/>
      <c r="T120" s="716"/>
      <c r="U120" s="716"/>
      <c r="V120" s="716"/>
      <c r="W120" s="716"/>
      <c r="X120" s="810" t="s">
        <v>7493</v>
      </c>
      <c r="Y120" s="716">
        <v>2014</v>
      </c>
      <c r="Z120" s="750">
        <v>310</v>
      </c>
      <c r="AA120" s="716" t="s">
        <v>7492</v>
      </c>
    </row>
    <row r="121" spans="1:27" ht="13.35" customHeight="1" x14ac:dyDescent="0.2">
      <c r="A121" s="784" t="s">
        <v>5189</v>
      </c>
      <c r="B121" s="1125" t="s">
        <v>5190</v>
      </c>
      <c r="C121" s="1125"/>
      <c r="D121" s="1125"/>
      <c r="E121" s="784">
        <f>SUM(E112:E120)</f>
        <v>0</v>
      </c>
      <c r="F121" s="784" t="s">
        <v>5191</v>
      </c>
      <c r="G121" s="1125" t="s">
        <v>7345</v>
      </c>
      <c r="H121" s="1125"/>
      <c r="I121" s="1125"/>
      <c r="J121" s="1125"/>
      <c r="K121" s="1125"/>
      <c r="L121" s="1125"/>
      <c r="M121" s="1125"/>
      <c r="N121" s="1125"/>
      <c r="O121" s="1125"/>
      <c r="P121" s="1125"/>
      <c r="Q121" s="1125"/>
      <c r="R121" s="1125"/>
      <c r="S121" s="785">
        <v>500</v>
      </c>
      <c r="T121" s="785" t="s">
        <v>5191</v>
      </c>
      <c r="U121" s="785"/>
      <c r="V121" s="785"/>
      <c r="W121" s="785"/>
      <c r="X121" s="1125" t="s">
        <v>5192</v>
      </c>
      <c r="Y121" s="1125"/>
      <c r="Z121" s="802">
        <f>SUM(Z112:Z120)</f>
        <v>1951</v>
      </c>
      <c r="AA121" s="784" t="s">
        <v>5191</v>
      </c>
    </row>
    <row r="122" spans="1:27" ht="25.5" customHeight="1" x14ac:dyDescent="0.2">
      <c r="A122" s="716" t="s">
        <v>7350</v>
      </c>
      <c r="B122" s="716"/>
      <c r="C122" s="716"/>
      <c r="D122" s="716"/>
      <c r="E122" s="716"/>
      <c r="F122" s="716"/>
      <c r="G122" s="716"/>
      <c r="H122" s="716"/>
      <c r="I122" s="716"/>
      <c r="J122" s="716"/>
      <c r="K122" s="716"/>
      <c r="L122" s="716"/>
      <c r="M122" s="716"/>
      <c r="N122" s="783" t="s">
        <v>7494</v>
      </c>
      <c r="O122" s="716" t="s">
        <v>7354</v>
      </c>
      <c r="P122" s="790" t="s">
        <v>7495</v>
      </c>
      <c r="Q122" s="791"/>
      <c r="R122" s="791"/>
      <c r="S122" s="813"/>
      <c r="T122" s="810"/>
      <c r="U122" s="791"/>
      <c r="V122" s="791"/>
      <c r="W122" s="791"/>
      <c r="X122" s="810"/>
      <c r="Y122" s="716"/>
      <c r="Z122" s="750"/>
      <c r="AA122" s="716"/>
    </row>
    <row r="123" spans="1:27" ht="13.35" customHeight="1" x14ac:dyDescent="0.2">
      <c r="A123" s="716"/>
      <c r="B123" s="716"/>
      <c r="C123" s="716"/>
      <c r="D123" s="716"/>
      <c r="E123" s="716"/>
      <c r="F123" s="716"/>
      <c r="G123" s="716"/>
      <c r="H123" s="716"/>
      <c r="I123" s="716"/>
      <c r="J123" s="716"/>
      <c r="K123" s="716"/>
      <c r="L123" s="716"/>
      <c r="M123" s="716"/>
      <c r="N123" s="716"/>
      <c r="O123" s="791"/>
      <c r="P123" s="791"/>
      <c r="Q123" s="791"/>
      <c r="R123" s="791"/>
      <c r="S123" s="813">
        <v>180</v>
      </c>
      <c r="T123" s="810" t="s">
        <v>7382</v>
      </c>
      <c r="U123" s="716">
        <v>9</v>
      </c>
      <c r="V123" s="716"/>
      <c r="W123" s="716">
        <v>9</v>
      </c>
      <c r="X123" s="810" t="s">
        <v>7496</v>
      </c>
      <c r="Y123" s="716"/>
      <c r="Z123" s="750"/>
      <c r="AA123" s="716"/>
    </row>
    <row r="124" spans="1:27" ht="13.35" customHeight="1" x14ac:dyDescent="0.2">
      <c r="A124" s="716"/>
      <c r="B124" s="716"/>
      <c r="C124" s="716"/>
      <c r="D124" s="716"/>
      <c r="E124" s="716"/>
      <c r="F124" s="716"/>
      <c r="G124" s="716"/>
      <c r="H124" s="716"/>
      <c r="I124" s="716"/>
      <c r="J124" s="716"/>
      <c r="K124" s="716"/>
      <c r="L124" s="716"/>
      <c r="M124" s="716"/>
      <c r="N124" s="716"/>
      <c r="O124" s="791"/>
      <c r="P124" s="791"/>
      <c r="Q124" s="791"/>
      <c r="R124" s="791"/>
      <c r="S124" s="813">
        <v>160</v>
      </c>
      <c r="T124" s="810" t="s">
        <v>7442</v>
      </c>
      <c r="U124" s="716">
        <v>7</v>
      </c>
      <c r="V124" s="716"/>
      <c r="W124" s="716">
        <v>7</v>
      </c>
      <c r="X124" s="810" t="s">
        <v>7497</v>
      </c>
      <c r="Y124" s="716"/>
      <c r="Z124" s="750"/>
      <c r="AA124" s="716"/>
    </row>
    <row r="125" spans="1:27" ht="13.35" customHeight="1" x14ac:dyDescent="0.2">
      <c r="A125" s="716"/>
      <c r="B125" s="716"/>
      <c r="C125" s="716"/>
      <c r="D125" s="716"/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91"/>
      <c r="P125" s="791"/>
      <c r="Q125" s="791"/>
      <c r="R125" s="791"/>
      <c r="S125" s="813">
        <v>140</v>
      </c>
      <c r="T125" s="810" t="s">
        <v>7442</v>
      </c>
      <c r="U125" s="716">
        <v>7</v>
      </c>
      <c r="V125" s="791"/>
      <c r="W125" s="716">
        <v>7</v>
      </c>
      <c r="X125" s="810" t="s">
        <v>7498</v>
      </c>
      <c r="Y125" s="716"/>
      <c r="Z125" s="750"/>
      <c r="AA125" s="716"/>
    </row>
    <row r="126" spans="1:27" ht="26.25" customHeight="1" x14ac:dyDescent="0.2">
      <c r="A126" s="716"/>
      <c r="B126" s="716"/>
      <c r="C126" s="716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91"/>
      <c r="P126" s="791"/>
      <c r="Q126" s="791"/>
      <c r="R126" s="791"/>
      <c r="S126" s="813">
        <v>140</v>
      </c>
      <c r="T126" s="810" t="s">
        <v>7499</v>
      </c>
      <c r="U126" s="791"/>
      <c r="V126" s="791"/>
      <c r="W126" s="791"/>
      <c r="X126" s="810" t="s">
        <v>7500</v>
      </c>
      <c r="Y126" s="716"/>
      <c r="Z126" s="750"/>
      <c r="AA126" s="716"/>
    </row>
    <row r="127" spans="1:27" ht="13.35" customHeight="1" x14ac:dyDescent="0.2">
      <c r="A127" s="716"/>
      <c r="B127" s="716"/>
      <c r="C127" s="716"/>
      <c r="D127" s="716"/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91"/>
      <c r="P127" s="791"/>
      <c r="Q127" s="791"/>
      <c r="R127" s="791"/>
      <c r="S127" s="791"/>
      <c r="T127" s="791"/>
      <c r="U127" s="791"/>
      <c r="V127" s="791"/>
      <c r="W127" s="791"/>
      <c r="X127" s="716"/>
      <c r="Y127" s="716"/>
      <c r="Z127" s="750"/>
      <c r="AA127" s="716"/>
    </row>
    <row r="128" spans="1:27" ht="13.35" customHeight="1" x14ac:dyDescent="0.2">
      <c r="A128" s="784" t="s">
        <v>5189</v>
      </c>
      <c r="B128" s="1125" t="s">
        <v>5190</v>
      </c>
      <c r="C128" s="1125"/>
      <c r="D128" s="1125"/>
      <c r="E128" s="784">
        <f>SUM(E122:E127)</f>
        <v>0</v>
      </c>
      <c r="F128" s="784" t="s">
        <v>5191</v>
      </c>
      <c r="G128" s="1125" t="s">
        <v>7345</v>
      </c>
      <c r="H128" s="1125"/>
      <c r="I128" s="1125"/>
      <c r="J128" s="1125"/>
      <c r="K128" s="1125"/>
      <c r="L128" s="1125"/>
      <c r="M128" s="1125"/>
      <c r="N128" s="1125"/>
      <c r="O128" s="1125"/>
      <c r="P128" s="1125"/>
      <c r="Q128" s="1125"/>
      <c r="R128" s="1125"/>
      <c r="S128" s="785">
        <f>SUM(S123:S127)</f>
        <v>620</v>
      </c>
      <c r="T128" s="785" t="s">
        <v>5191</v>
      </c>
      <c r="U128" s="785"/>
      <c r="V128" s="785"/>
      <c r="W128" s="785"/>
      <c r="X128" s="1125" t="s">
        <v>5192</v>
      </c>
      <c r="Y128" s="1125"/>
      <c r="Z128" s="802">
        <f>SUM(Z122:Z127)</f>
        <v>0</v>
      </c>
      <c r="AA128" s="784" t="s">
        <v>5191</v>
      </c>
    </row>
    <row r="129" spans="1:27" ht="13.35" customHeight="1" x14ac:dyDescent="0.2">
      <c r="A129" s="716" t="s">
        <v>5113</v>
      </c>
      <c r="B129" s="716"/>
      <c r="C129" s="716"/>
      <c r="D129" s="716"/>
      <c r="E129" s="716"/>
      <c r="F129" s="716"/>
      <c r="G129" s="716"/>
      <c r="H129" s="716"/>
      <c r="I129" s="716"/>
      <c r="J129" s="716"/>
      <c r="K129" s="716"/>
      <c r="L129" s="716"/>
      <c r="M129" s="716"/>
      <c r="N129" s="783" t="s">
        <v>7501</v>
      </c>
      <c r="O129" s="716" t="s">
        <v>7354</v>
      </c>
      <c r="P129" s="716" t="s">
        <v>3254</v>
      </c>
      <c r="Q129" s="791"/>
      <c r="R129" s="791"/>
      <c r="S129" s="791"/>
      <c r="T129" s="791"/>
      <c r="U129" s="791"/>
      <c r="V129" s="791"/>
      <c r="W129" s="791"/>
      <c r="X129" s="716"/>
      <c r="Y129" s="716"/>
      <c r="Z129" s="750"/>
      <c r="AA129" s="716"/>
    </row>
    <row r="130" spans="1:27" ht="13.35" customHeight="1" x14ac:dyDescent="0.2">
      <c r="A130" s="716"/>
      <c r="B130" s="716"/>
      <c r="C130" s="716"/>
      <c r="D130" s="716"/>
      <c r="E130" s="716"/>
      <c r="F130" s="716"/>
      <c r="G130" s="716"/>
      <c r="H130" s="716"/>
      <c r="I130" s="716"/>
      <c r="J130" s="716"/>
      <c r="K130" s="716"/>
      <c r="L130" s="716"/>
      <c r="M130" s="716"/>
      <c r="N130" s="716"/>
      <c r="O130" s="716"/>
      <c r="P130" s="716"/>
      <c r="Q130" s="716"/>
      <c r="R130" s="716"/>
      <c r="S130" s="716"/>
      <c r="T130" s="716"/>
      <c r="U130" s="716"/>
      <c r="V130" s="716"/>
      <c r="W130" s="716"/>
      <c r="X130" s="716"/>
      <c r="Y130" s="716"/>
      <c r="Z130" s="750"/>
      <c r="AA130" s="716"/>
    </row>
    <row r="131" spans="1:27" ht="13.35" customHeight="1" x14ac:dyDescent="0.2">
      <c r="A131" s="716"/>
      <c r="B131" s="716"/>
      <c r="C131" s="716"/>
      <c r="D131" s="716"/>
      <c r="E131" s="716"/>
      <c r="F131" s="716"/>
      <c r="G131" s="716"/>
      <c r="H131" s="716"/>
      <c r="I131" s="716"/>
      <c r="J131" s="716"/>
      <c r="K131" s="716"/>
      <c r="L131" s="716"/>
      <c r="M131" s="716"/>
      <c r="N131" s="716"/>
      <c r="O131" s="716"/>
      <c r="P131" s="716"/>
      <c r="Q131" s="716"/>
      <c r="R131" s="716"/>
      <c r="S131" s="716"/>
      <c r="T131" s="716"/>
      <c r="U131" s="716"/>
      <c r="V131" s="716"/>
      <c r="W131" s="716"/>
      <c r="X131" s="716"/>
      <c r="Y131" s="716"/>
      <c r="Z131" s="750"/>
      <c r="AA131" s="716"/>
    </row>
    <row r="132" spans="1:27" ht="13.35" customHeight="1" x14ac:dyDescent="0.2">
      <c r="A132" s="784" t="s">
        <v>5189</v>
      </c>
      <c r="B132" s="1125" t="s">
        <v>5190</v>
      </c>
      <c r="C132" s="1125"/>
      <c r="D132" s="1125"/>
      <c r="E132" s="784">
        <f>SUM(E129:E131)</f>
        <v>0</v>
      </c>
      <c r="F132" s="784" t="s">
        <v>5191</v>
      </c>
      <c r="G132" s="784"/>
      <c r="H132" s="784"/>
      <c r="I132" s="784"/>
      <c r="J132" s="784"/>
      <c r="K132" s="784"/>
      <c r="L132" s="784"/>
      <c r="M132" s="784"/>
      <c r="N132" s="1127"/>
      <c r="O132" s="1127"/>
      <c r="P132" s="1127"/>
      <c r="Q132" s="1127"/>
      <c r="R132" s="1127"/>
      <c r="S132" s="1127"/>
      <c r="T132" s="1127"/>
      <c r="U132" s="1127"/>
      <c r="V132" s="1127"/>
      <c r="W132" s="1127"/>
      <c r="X132" s="1125" t="s">
        <v>5192</v>
      </c>
      <c r="Y132" s="1125"/>
      <c r="Z132" s="802">
        <f>SUM(Z129:Z131)</f>
        <v>0</v>
      </c>
      <c r="AA132" s="784" t="s">
        <v>5191</v>
      </c>
    </row>
    <row r="133" spans="1:27" ht="13.35" customHeight="1" x14ac:dyDescent="0.2">
      <c r="A133" s="716" t="s">
        <v>5114</v>
      </c>
      <c r="B133" s="716"/>
      <c r="C133" s="716"/>
      <c r="D133" s="716"/>
      <c r="E133" s="716"/>
      <c r="F133" s="716"/>
      <c r="G133" s="716"/>
      <c r="H133" s="716"/>
      <c r="I133" s="716"/>
      <c r="J133" s="716"/>
      <c r="K133" s="716"/>
      <c r="L133" s="716"/>
      <c r="M133" s="716"/>
      <c r="N133" s="783" t="s">
        <v>7502</v>
      </c>
      <c r="O133" s="716" t="s">
        <v>7354</v>
      </c>
      <c r="P133" s="716" t="s">
        <v>506</v>
      </c>
      <c r="Q133" s="716"/>
      <c r="R133" s="716"/>
      <c r="S133" s="716"/>
      <c r="T133" s="716"/>
      <c r="U133" s="716"/>
      <c r="V133" s="716"/>
      <c r="W133" s="716"/>
      <c r="X133" s="783"/>
      <c r="Y133" s="783"/>
      <c r="Z133" s="786"/>
      <c r="AA133" s="783"/>
    </row>
    <row r="134" spans="1:27" ht="13.35" customHeight="1" x14ac:dyDescent="0.2">
      <c r="A134" s="716"/>
      <c r="B134" s="716"/>
      <c r="C134" s="716"/>
      <c r="D134" s="716"/>
      <c r="E134" s="716"/>
      <c r="F134" s="716"/>
      <c r="G134" s="716"/>
      <c r="H134" s="716"/>
      <c r="I134" s="716"/>
      <c r="J134" s="716"/>
      <c r="K134" s="716"/>
      <c r="L134" s="716"/>
      <c r="M134" s="716"/>
      <c r="N134" s="716"/>
      <c r="O134" s="716"/>
      <c r="P134" s="716"/>
      <c r="Q134" s="716"/>
      <c r="R134" s="716"/>
      <c r="S134" s="716"/>
      <c r="T134" s="716"/>
      <c r="U134" s="716"/>
      <c r="V134" s="716"/>
      <c r="W134" s="716"/>
      <c r="X134" s="716"/>
      <c r="Y134" s="716"/>
      <c r="Z134" s="750"/>
      <c r="AA134" s="716"/>
    </row>
    <row r="135" spans="1:27" ht="13.35" customHeight="1" x14ac:dyDescent="0.2">
      <c r="A135" s="716"/>
      <c r="B135" s="716"/>
      <c r="C135" s="716"/>
      <c r="D135" s="716"/>
      <c r="E135" s="716"/>
      <c r="F135" s="716"/>
      <c r="G135" s="716"/>
      <c r="H135" s="716"/>
      <c r="I135" s="716"/>
      <c r="J135" s="716"/>
      <c r="K135" s="716"/>
      <c r="L135" s="716"/>
      <c r="M135" s="716"/>
      <c r="N135" s="716"/>
      <c r="O135" s="716"/>
      <c r="P135" s="716"/>
      <c r="Q135" s="716"/>
      <c r="R135" s="716"/>
      <c r="S135" s="716"/>
      <c r="T135" s="716"/>
      <c r="U135" s="716"/>
      <c r="V135" s="716"/>
      <c r="W135" s="716"/>
      <c r="X135" s="783"/>
      <c r="Y135" s="783"/>
      <c r="Z135" s="786"/>
      <c r="AA135" s="783"/>
    </row>
    <row r="136" spans="1:27" ht="13.35" customHeight="1" x14ac:dyDescent="0.2">
      <c r="A136" s="784" t="s">
        <v>5189</v>
      </c>
      <c r="B136" s="1125" t="s">
        <v>5190</v>
      </c>
      <c r="C136" s="1125"/>
      <c r="D136" s="1125"/>
      <c r="E136" s="784">
        <f>SUM(E133:E134)</f>
        <v>0</v>
      </c>
      <c r="F136" s="784" t="s">
        <v>5191</v>
      </c>
      <c r="G136" s="784"/>
      <c r="H136" s="784"/>
      <c r="I136" s="784"/>
      <c r="J136" s="784"/>
      <c r="K136" s="784"/>
      <c r="L136" s="784"/>
      <c r="M136" s="784"/>
      <c r="N136" s="1127"/>
      <c r="O136" s="1127"/>
      <c r="P136" s="1127"/>
      <c r="Q136" s="1127"/>
      <c r="R136" s="1127"/>
      <c r="S136" s="1127"/>
      <c r="T136" s="1127"/>
      <c r="U136" s="1127"/>
      <c r="V136" s="1127"/>
      <c r="W136" s="1127"/>
      <c r="X136" s="1125" t="s">
        <v>5192</v>
      </c>
      <c r="Y136" s="1125"/>
      <c r="Z136" s="802"/>
      <c r="AA136" s="784" t="s">
        <v>5191</v>
      </c>
    </row>
    <row r="137" spans="1:27" ht="13.35" customHeight="1" x14ac:dyDescent="0.2">
      <c r="A137" s="716" t="s">
        <v>5115</v>
      </c>
      <c r="B137" s="716"/>
      <c r="C137" s="716"/>
      <c r="D137" s="716"/>
      <c r="E137" s="716"/>
      <c r="F137" s="716"/>
      <c r="G137" s="716"/>
      <c r="H137" s="716"/>
      <c r="I137" s="716"/>
      <c r="J137" s="716"/>
      <c r="K137" s="716"/>
      <c r="L137" s="716"/>
      <c r="M137" s="716"/>
      <c r="N137" s="783" t="s">
        <v>7503</v>
      </c>
      <c r="O137" s="716" t="s">
        <v>5472</v>
      </c>
      <c r="P137" s="716" t="s">
        <v>6909</v>
      </c>
      <c r="Q137" s="716"/>
      <c r="R137" s="716"/>
      <c r="S137" s="716"/>
      <c r="T137" s="716"/>
      <c r="U137" s="716"/>
      <c r="V137" s="716"/>
      <c r="W137" s="716"/>
      <c r="X137" s="783"/>
      <c r="Y137" s="783"/>
      <c r="Z137" s="786"/>
      <c r="AA137" s="783"/>
    </row>
    <row r="138" spans="1:27" ht="13.35" customHeight="1" x14ac:dyDescent="0.2">
      <c r="A138" s="716"/>
      <c r="B138" s="716"/>
      <c r="C138" s="716"/>
      <c r="D138" s="716"/>
      <c r="E138" s="716"/>
      <c r="F138" s="716"/>
      <c r="G138" s="716"/>
      <c r="H138" s="716"/>
      <c r="I138" s="716"/>
      <c r="J138" s="716"/>
      <c r="K138" s="716"/>
      <c r="L138" s="716"/>
      <c r="M138" s="716"/>
      <c r="N138" s="716"/>
      <c r="O138" s="716"/>
      <c r="P138" s="716"/>
      <c r="Q138" s="716"/>
      <c r="R138" s="716"/>
      <c r="S138" s="716"/>
      <c r="T138" s="716"/>
      <c r="U138" s="716"/>
      <c r="V138" s="716"/>
      <c r="W138" s="716"/>
      <c r="X138" s="716"/>
      <c r="Y138" s="716"/>
      <c r="Z138" s="750"/>
      <c r="AA138" s="716"/>
    </row>
    <row r="139" spans="1:27" ht="13.35" customHeight="1" x14ac:dyDescent="0.2">
      <c r="A139" s="716"/>
      <c r="B139" s="716"/>
      <c r="C139" s="716"/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716"/>
      <c r="Q139" s="716"/>
      <c r="R139" s="716"/>
      <c r="S139" s="716"/>
      <c r="T139" s="716"/>
      <c r="U139" s="716"/>
      <c r="V139" s="716"/>
      <c r="W139" s="716"/>
      <c r="X139" s="716"/>
      <c r="Y139" s="716"/>
      <c r="Z139" s="750"/>
      <c r="AA139" s="716"/>
    </row>
    <row r="140" spans="1:27" ht="13.35" customHeight="1" x14ac:dyDescent="0.2">
      <c r="A140" s="784" t="s">
        <v>5189</v>
      </c>
      <c r="B140" s="1125" t="s">
        <v>5190</v>
      </c>
      <c r="C140" s="1125"/>
      <c r="D140" s="1125"/>
      <c r="E140" s="784">
        <f>SUM(E137:E138)</f>
        <v>0</v>
      </c>
      <c r="F140" s="784" t="s">
        <v>5191</v>
      </c>
      <c r="G140" s="784"/>
      <c r="H140" s="784"/>
      <c r="I140" s="784"/>
      <c r="J140" s="784"/>
      <c r="K140" s="784"/>
      <c r="L140" s="784"/>
      <c r="M140" s="784"/>
      <c r="N140" s="1127"/>
      <c r="O140" s="1127"/>
      <c r="P140" s="1127"/>
      <c r="Q140" s="1127"/>
      <c r="R140" s="1127"/>
      <c r="S140" s="1127"/>
      <c r="T140" s="1127"/>
      <c r="U140" s="1127"/>
      <c r="V140" s="1127"/>
      <c r="W140" s="1127"/>
      <c r="X140" s="1125" t="s">
        <v>5192</v>
      </c>
      <c r="Y140" s="1125"/>
      <c r="Z140" s="802"/>
      <c r="AA140" s="784" t="s">
        <v>5191</v>
      </c>
    </row>
    <row r="141" spans="1:27" ht="28.5" customHeight="1" x14ac:dyDescent="0.25">
      <c r="A141" s="716" t="s">
        <v>5116</v>
      </c>
      <c r="B141" s="716"/>
      <c r="C141" s="716"/>
      <c r="D141" s="716"/>
      <c r="E141" s="716"/>
      <c r="F141" s="716"/>
      <c r="G141" s="716"/>
      <c r="H141" s="716"/>
      <c r="I141" s="716"/>
      <c r="J141" s="716"/>
      <c r="K141" s="716"/>
      <c r="L141" s="716"/>
      <c r="M141" s="716"/>
      <c r="N141" s="783" t="s">
        <v>7504</v>
      </c>
      <c r="O141" s="716" t="s">
        <v>7354</v>
      </c>
      <c r="P141" s="790" t="s">
        <v>7505</v>
      </c>
      <c r="Q141" s="716"/>
      <c r="R141" s="716"/>
      <c r="S141" s="716"/>
      <c r="T141" s="716"/>
      <c r="U141" s="716"/>
      <c r="V141" s="716"/>
      <c r="W141" s="716"/>
      <c r="X141" s="826" t="s">
        <v>7506</v>
      </c>
      <c r="Y141" s="811"/>
      <c r="Z141" s="811">
        <v>30</v>
      </c>
      <c r="AA141" s="811" t="s">
        <v>54</v>
      </c>
    </row>
    <row r="142" spans="1:27" ht="15" customHeight="1" x14ac:dyDescent="0.25">
      <c r="A142" s="716"/>
      <c r="B142" s="716"/>
      <c r="C142" s="716"/>
      <c r="D142" s="716"/>
      <c r="E142" s="716"/>
      <c r="F142" s="716"/>
      <c r="G142" s="716"/>
      <c r="H142" s="716"/>
      <c r="I142" s="716"/>
      <c r="J142" s="716"/>
      <c r="K142" s="716"/>
      <c r="L142" s="716"/>
      <c r="M142" s="716"/>
      <c r="N142" s="716"/>
      <c r="O142" s="716"/>
      <c r="P142" s="716"/>
      <c r="Q142" s="716"/>
      <c r="R142" s="716"/>
      <c r="S142" s="716"/>
      <c r="T142" s="716"/>
      <c r="U142" s="716"/>
      <c r="V142" s="716"/>
      <c r="W142" s="716"/>
      <c r="X142" s="811" t="s">
        <v>7507</v>
      </c>
      <c r="Y142" s="811">
        <v>2011</v>
      </c>
      <c r="Z142" s="811">
        <v>174</v>
      </c>
      <c r="AA142" s="811" t="s">
        <v>7423</v>
      </c>
    </row>
    <row r="143" spans="1:27" ht="14.25" customHeight="1" x14ac:dyDescent="0.25">
      <c r="A143" s="716"/>
      <c r="B143" s="716"/>
      <c r="C143" s="716"/>
      <c r="D143" s="716"/>
      <c r="E143" s="716"/>
      <c r="F143" s="716"/>
      <c r="G143" s="716"/>
      <c r="H143" s="716"/>
      <c r="I143" s="716"/>
      <c r="J143" s="716"/>
      <c r="K143" s="716"/>
      <c r="L143" s="716"/>
      <c r="M143" s="716"/>
      <c r="N143" s="716"/>
      <c r="O143" s="716"/>
      <c r="P143" s="716"/>
      <c r="Q143" s="716"/>
      <c r="R143" s="716"/>
      <c r="S143" s="716"/>
      <c r="T143" s="716"/>
      <c r="U143" s="716"/>
      <c r="V143" s="716"/>
      <c r="W143" s="716"/>
      <c r="X143" s="811" t="s">
        <v>7508</v>
      </c>
      <c r="Y143" s="811"/>
      <c r="Z143" s="811">
        <v>90</v>
      </c>
      <c r="AA143" s="811" t="s">
        <v>54</v>
      </c>
    </row>
    <row r="144" spans="1:27" ht="15" customHeight="1" x14ac:dyDescent="0.25">
      <c r="A144" s="716"/>
      <c r="B144" s="716"/>
      <c r="C144" s="716"/>
      <c r="D144" s="716"/>
      <c r="E144" s="716"/>
      <c r="F144" s="716"/>
      <c r="G144" s="716"/>
      <c r="H144" s="716"/>
      <c r="I144" s="716"/>
      <c r="J144" s="716"/>
      <c r="K144" s="716"/>
      <c r="L144" s="716"/>
      <c r="M144" s="716"/>
      <c r="N144" s="716"/>
      <c r="O144" s="716"/>
      <c r="P144" s="716"/>
      <c r="Q144" s="716"/>
      <c r="R144" s="716"/>
      <c r="S144" s="716"/>
      <c r="T144" s="716"/>
      <c r="U144" s="716"/>
      <c r="V144" s="716"/>
      <c r="W144" s="716"/>
      <c r="X144" s="811" t="s">
        <v>7508</v>
      </c>
      <c r="Y144" s="811">
        <v>2011</v>
      </c>
      <c r="Z144" s="811">
        <v>92</v>
      </c>
      <c r="AA144" s="811" t="s">
        <v>7423</v>
      </c>
    </row>
    <row r="145" spans="1:27" ht="12.75" customHeight="1" x14ac:dyDescent="0.25">
      <c r="A145" s="716"/>
      <c r="B145" s="716"/>
      <c r="C145" s="716"/>
      <c r="D145" s="716"/>
      <c r="E145" s="716"/>
      <c r="F145" s="716"/>
      <c r="G145" s="716"/>
      <c r="H145" s="716"/>
      <c r="I145" s="716"/>
      <c r="J145" s="716"/>
      <c r="K145" s="716"/>
      <c r="L145" s="716"/>
      <c r="M145" s="716"/>
      <c r="N145" s="716"/>
      <c r="O145" s="716"/>
      <c r="P145" s="716"/>
      <c r="Q145" s="716"/>
      <c r="R145" s="716"/>
      <c r="S145" s="716"/>
      <c r="T145" s="716"/>
      <c r="U145" s="716"/>
      <c r="V145" s="716"/>
      <c r="W145" s="716"/>
      <c r="X145" s="811" t="s">
        <v>7509</v>
      </c>
      <c r="Y145" s="811"/>
      <c r="Z145" s="811">
        <v>50</v>
      </c>
      <c r="AA145" s="811" t="s">
        <v>54</v>
      </c>
    </row>
    <row r="146" spans="1:27" ht="13.5" customHeight="1" x14ac:dyDescent="0.25">
      <c r="A146" s="716"/>
      <c r="B146" s="716"/>
      <c r="C146" s="716"/>
      <c r="D146" s="716"/>
      <c r="E146" s="716"/>
      <c r="F146" s="716"/>
      <c r="G146" s="716"/>
      <c r="H146" s="716"/>
      <c r="I146" s="716"/>
      <c r="J146" s="716"/>
      <c r="K146" s="716"/>
      <c r="L146" s="716"/>
      <c r="M146" s="716"/>
      <c r="N146" s="716"/>
      <c r="O146" s="716"/>
      <c r="P146" s="716"/>
      <c r="Q146" s="716"/>
      <c r="R146" s="716"/>
      <c r="S146" s="716"/>
      <c r="T146" s="716"/>
      <c r="U146" s="716"/>
      <c r="V146" s="716"/>
      <c r="W146" s="716"/>
      <c r="X146" s="811" t="s">
        <v>7510</v>
      </c>
      <c r="Y146" s="811">
        <v>1984</v>
      </c>
      <c r="Z146" s="811">
        <v>155</v>
      </c>
      <c r="AA146" s="811" t="s">
        <v>7460</v>
      </c>
    </row>
    <row r="147" spans="1:27" ht="13.5" customHeight="1" x14ac:dyDescent="0.25">
      <c r="A147" s="716"/>
      <c r="B147" s="716"/>
      <c r="C147" s="716"/>
      <c r="D147" s="716"/>
      <c r="E147" s="716"/>
      <c r="F147" s="716"/>
      <c r="G147" s="716"/>
      <c r="H147" s="716"/>
      <c r="I147" s="716"/>
      <c r="J147" s="716"/>
      <c r="K147" s="716"/>
      <c r="L147" s="716"/>
      <c r="M147" s="716"/>
      <c r="N147" s="716"/>
      <c r="O147" s="716"/>
      <c r="P147" s="716"/>
      <c r="Q147" s="716"/>
      <c r="R147" s="716"/>
      <c r="S147" s="716"/>
      <c r="T147" s="716"/>
      <c r="U147" s="716"/>
      <c r="V147" s="716"/>
      <c r="W147" s="716"/>
      <c r="X147" s="811" t="s">
        <v>7511</v>
      </c>
      <c r="Y147" s="811">
        <v>1983</v>
      </c>
      <c r="Z147" s="811">
        <v>290</v>
      </c>
      <c r="AA147" s="811" t="s">
        <v>7512</v>
      </c>
    </row>
    <row r="148" spans="1:27" ht="13.5" customHeight="1" x14ac:dyDescent="0.25">
      <c r="A148" s="716"/>
      <c r="B148" s="716"/>
      <c r="C148" s="716"/>
      <c r="D148" s="716"/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716"/>
      <c r="W148" s="716"/>
      <c r="X148" s="811" t="s">
        <v>7513</v>
      </c>
      <c r="Y148" s="811"/>
      <c r="Z148" s="811">
        <v>75</v>
      </c>
      <c r="AA148" s="811"/>
    </row>
    <row r="149" spans="1:27" ht="29.25" customHeight="1" x14ac:dyDescent="0.25">
      <c r="A149" s="716"/>
      <c r="B149" s="716"/>
      <c r="C149" s="716"/>
      <c r="D149" s="716"/>
      <c r="E149" s="716"/>
      <c r="F149" s="716"/>
      <c r="G149" s="716"/>
      <c r="H149" s="716"/>
      <c r="I149" s="716"/>
      <c r="J149" s="716"/>
      <c r="K149" s="716"/>
      <c r="L149" s="716"/>
      <c r="M149" s="716"/>
      <c r="N149" s="716"/>
      <c r="O149" s="716"/>
      <c r="P149" s="716"/>
      <c r="Q149" s="716"/>
      <c r="R149" s="716"/>
      <c r="S149" s="716"/>
      <c r="T149" s="716"/>
      <c r="U149" s="716"/>
      <c r="V149" s="716"/>
      <c r="W149" s="716"/>
      <c r="X149" s="825" t="s">
        <v>7514</v>
      </c>
      <c r="Y149" s="811">
        <v>1985</v>
      </c>
      <c r="Z149" s="811">
        <v>55</v>
      </c>
      <c r="AA149" s="811" t="s">
        <v>55</v>
      </c>
    </row>
    <row r="150" spans="1:27" ht="31.5" customHeight="1" x14ac:dyDescent="0.25">
      <c r="A150" s="716"/>
      <c r="B150" s="716"/>
      <c r="C150" s="716"/>
      <c r="D150" s="716"/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716"/>
      <c r="W150" s="716"/>
      <c r="X150" s="825" t="s">
        <v>7515</v>
      </c>
      <c r="Y150" s="811">
        <v>2008</v>
      </c>
      <c r="Z150" s="811">
        <v>75</v>
      </c>
      <c r="AA150" s="811" t="s">
        <v>321</v>
      </c>
    </row>
    <row r="151" spans="1:27" ht="29.25" customHeight="1" x14ac:dyDescent="0.25">
      <c r="A151" s="716"/>
      <c r="B151" s="716"/>
      <c r="C151" s="716"/>
      <c r="D151" s="716"/>
      <c r="E151" s="716"/>
      <c r="F151" s="716"/>
      <c r="G151" s="716"/>
      <c r="H151" s="716"/>
      <c r="I151" s="716"/>
      <c r="J151" s="716"/>
      <c r="K151" s="716"/>
      <c r="L151" s="716"/>
      <c r="M151" s="716"/>
      <c r="N151" s="716"/>
      <c r="O151" s="716"/>
      <c r="P151" s="716"/>
      <c r="Q151" s="716"/>
      <c r="R151" s="716"/>
      <c r="S151" s="716"/>
      <c r="T151" s="716"/>
      <c r="U151" s="716"/>
      <c r="V151" s="716"/>
      <c r="W151" s="716"/>
      <c r="X151" s="825" t="s">
        <v>7516</v>
      </c>
      <c r="Y151" s="811">
        <v>2011</v>
      </c>
      <c r="Z151" s="811">
        <v>95</v>
      </c>
      <c r="AA151" s="811" t="s">
        <v>7423</v>
      </c>
    </row>
    <row r="152" spans="1:27" ht="29.25" customHeight="1" x14ac:dyDescent="0.25">
      <c r="A152" s="716"/>
      <c r="B152" s="716"/>
      <c r="C152" s="716"/>
      <c r="D152" s="716"/>
      <c r="E152" s="716"/>
      <c r="F152" s="716"/>
      <c r="G152" s="716"/>
      <c r="H152" s="716"/>
      <c r="I152" s="716"/>
      <c r="J152" s="716"/>
      <c r="K152" s="716"/>
      <c r="L152" s="716"/>
      <c r="M152" s="716"/>
      <c r="N152" s="716"/>
      <c r="O152" s="716"/>
      <c r="P152" s="716"/>
      <c r="Q152" s="716"/>
      <c r="R152" s="716"/>
      <c r="S152" s="716"/>
      <c r="T152" s="716"/>
      <c r="U152" s="716"/>
      <c r="V152" s="716"/>
      <c r="W152" s="716"/>
      <c r="X152" s="825" t="s">
        <v>7517</v>
      </c>
      <c r="Y152" s="811"/>
      <c r="Z152" s="811">
        <v>80</v>
      </c>
      <c r="AA152" s="811" t="s">
        <v>7518</v>
      </c>
    </row>
    <row r="153" spans="1:27" ht="30.75" customHeight="1" x14ac:dyDescent="0.25">
      <c r="A153" s="716"/>
      <c r="B153" s="716"/>
      <c r="C153" s="716"/>
      <c r="D153" s="716"/>
      <c r="E153" s="716"/>
      <c r="F153" s="716"/>
      <c r="G153" s="716"/>
      <c r="H153" s="716"/>
      <c r="I153" s="716"/>
      <c r="J153" s="716"/>
      <c r="K153" s="716"/>
      <c r="L153" s="716"/>
      <c r="M153" s="716"/>
      <c r="N153" s="716"/>
      <c r="O153" s="716"/>
      <c r="P153" s="716"/>
      <c r="Q153" s="716"/>
      <c r="R153" s="716"/>
      <c r="S153" s="716"/>
      <c r="T153" s="716"/>
      <c r="U153" s="716"/>
      <c r="V153" s="716"/>
      <c r="W153" s="716"/>
      <c r="X153" s="825" t="s">
        <v>7519</v>
      </c>
      <c r="Y153" s="811">
        <v>2012</v>
      </c>
      <c r="Z153" s="811">
        <v>50</v>
      </c>
      <c r="AA153" s="811" t="s">
        <v>54</v>
      </c>
    </row>
    <row r="154" spans="1:27" ht="30" customHeight="1" x14ac:dyDescent="0.25">
      <c r="A154" s="716"/>
      <c r="B154" s="716"/>
      <c r="C154" s="716"/>
      <c r="D154" s="716"/>
      <c r="E154" s="716"/>
      <c r="F154" s="716"/>
      <c r="G154" s="716"/>
      <c r="H154" s="716"/>
      <c r="I154" s="716"/>
      <c r="J154" s="716"/>
      <c r="K154" s="716"/>
      <c r="L154" s="716"/>
      <c r="M154" s="716"/>
      <c r="N154" s="716"/>
      <c r="O154" s="716"/>
      <c r="P154" s="716"/>
      <c r="Q154" s="716"/>
      <c r="R154" s="716"/>
      <c r="S154" s="716"/>
      <c r="T154" s="716"/>
      <c r="U154" s="716"/>
      <c r="V154" s="716"/>
      <c r="W154" s="716"/>
      <c r="X154" s="825" t="s">
        <v>7520</v>
      </c>
      <c r="Y154" s="811">
        <v>2011</v>
      </c>
      <c r="Z154" s="811">
        <v>106</v>
      </c>
      <c r="AA154" s="811" t="s">
        <v>7423</v>
      </c>
    </row>
    <row r="155" spans="1:27" ht="30.75" customHeight="1" x14ac:dyDescent="0.25">
      <c r="A155" s="716"/>
      <c r="B155" s="716"/>
      <c r="C155" s="716"/>
      <c r="D155" s="716"/>
      <c r="E155" s="716"/>
      <c r="F155" s="716"/>
      <c r="G155" s="716"/>
      <c r="H155" s="716"/>
      <c r="I155" s="716"/>
      <c r="J155" s="716"/>
      <c r="K155" s="716"/>
      <c r="L155" s="716"/>
      <c r="M155" s="716"/>
      <c r="N155" s="716"/>
      <c r="O155" s="716"/>
      <c r="P155" s="716"/>
      <c r="Q155" s="716"/>
      <c r="R155" s="716"/>
      <c r="S155" s="716"/>
      <c r="T155" s="716"/>
      <c r="U155" s="716"/>
      <c r="V155" s="716"/>
      <c r="W155" s="716"/>
      <c r="X155" s="825" t="s">
        <v>7521</v>
      </c>
      <c r="Y155" s="811"/>
      <c r="Z155" s="811">
        <v>150</v>
      </c>
      <c r="AA155" s="811" t="s">
        <v>7475</v>
      </c>
    </row>
    <row r="156" spans="1:27" ht="30" customHeight="1" x14ac:dyDescent="0.25">
      <c r="A156" s="716"/>
      <c r="B156" s="716"/>
      <c r="C156" s="716"/>
      <c r="D156" s="716"/>
      <c r="E156" s="716"/>
      <c r="F156" s="716"/>
      <c r="G156" s="716"/>
      <c r="H156" s="716"/>
      <c r="I156" s="716"/>
      <c r="J156" s="716"/>
      <c r="K156" s="716"/>
      <c r="L156" s="716"/>
      <c r="M156" s="716"/>
      <c r="N156" s="716"/>
      <c r="O156" s="716"/>
      <c r="P156" s="716"/>
      <c r="Q156" s="716"/>
      <c r="R156" s="716"/>
      <c r="S156" s="716"/>
      <c r="T156" s="716"/>
      <c r="U156" s="716"/>
      <c r="V156" s="716"/>
      <c r="W156" s="716"/>
      <c r="X156" s="825" t="s">
        <v>7522</v>
      </c>
      <c r="Y156" s="811">
        <v>1984</v>
      </c>
      <c r="Z156" s="811">
        <v>100</v>
      </c>
      <c r="AA156" s="811" t="s">
        <v>70</v>
      </c>
    </row>
    <row r="157" spans="1:27" ht="30.75" customHeight="1" x14ac:dyDescent="0.25">
      <c r="A157" s="716"/>
      <c r="B157" s="716"/>
      <c r="C157" s="716"/>
      <c r="D157" s="716"/>
      <c r="E157" s="716"/>
      <c r="F157" s="716"/>
      <c r="G157" s="716"/>
      <c r="H157" s="716"/>
      <c r="I157" s="716"/>
      <c r="J157" s="716"/>
      <c r="K157" s="716"/>
      <c r="L157" s="716"/>
      <c r="M157" s="716"/>
      <c r="N157" s="716"/>
      <c r="O157" s="716"/>
      <c r="P157" s="716"/>
      <c r="Q157" s="716"/>
      <c r="R157" s="716"/>
      <c r="S157" s="716"/>
      <c r="T157" s="716"/>
      <c r="U157" s="716"/>
      <c r="V157" s="716"/>
      <c r="W157" s="716"/>
      <c r="X157" s="825" t="s">
        <v>7523</v>
      </c>
      <c r="Y157" s="811">
        <v>1983</v>
      </c>
      <c r="Z157" s="811">
        <v>235</v>
      </c>
      <c r="AA157" s="811" t="s">
        <v>7467</v>
      </c>
    </row>
    <row r="158" spans="1:27" ht="30.75" customHeight="1" x14ac:dyDescent="0.25">
      <c r="A158" s="716"/>
      <c r="B158" s="716"/>
      <c r="C158" s="716"/>
      <c r="D158" s="716"/>
      <c r="E158" s="716"/>
      <c r="F158" s="716"/>
      <c r="G158" s="716"/>
      <c r="H158" s="716"/>
      <c r="I158" s="716"/>
      <c r="J158" s="716"/>
      <c r="K158" s="716"/>
      <c r="L158" s="716"/>
      <c r="M158" s="716"/>
      <c r="N158" s="716"/>
      <c r="O158" s="716"/>
      <c r="P158" s="716"/>
      <c r="Q158" s="716"/>
      <c r="R158" s="716"/>
      <c r="S158" s="813">
        <v>240</v>
      </c>
      <c r="T158" s="810" t="s">
        <v>7524</v>
      </c>
      <c r="U158" s="716"/>
      <c r="V158" s="716"/>
      <c r="W158" s="716"/>
      <c r="X158" s="810" t="s">
        <v>7525</v>
      </c>
      <c r="Y158" s="811"/>
      <c r="Z158" s="811"/>
      <c r="AA158" s="716"/>
    </row>
    <row r="159" spans="1:27" ht="30.75" customHeight="1" x14ac:dyDescent="0.25">
      <c r="A159" s="716"/>
      <c r="B159" s="716"/>
      <c r="C159" s="716"/>
      <c r="D159" s="716"/>
      <c r="E159" s="716"/>
      <c r="F159" s="716"/>
      <c r="G159" s="716"/>
      <c r="H159" s="716"/>
      <c r="I159" s="716"/>
      <c r="J159" s="716"/>
      <c r="K159" s="716"/>
      <c r="L159" s="716"/>
      <c r="M159" s="716"/>
      <c r="N159" s="716"/>
      <c r="O159" s="716"/>
      <c r="P159" s="716"/>
      <c r="Q159" s="716"/>
      <c r="R159" s="716"/>
      <c r="S159" s="813">
        <v>90</v>
      </c>
      <c r="T159" s="810" t="s">
        <v>7524</v>
      </c>
      <c r="U159" s="716"/>
      <c r="V159" s="716"/>
      <c r="W159" s="716"/>
      <c r="X159" s="810" t="s">
        <v>7526</v>
      </c>
      <c r="Y159" s="811"/>
      <c r="Z159" s="811"/>
      <c r="AA159" s="716"/>
    </row>
    <row r="160" spans="1:27" ht="13.35" customHeight="1" x14ac:dyDescent="0.2">
      <c r="A160" s="784" t="s">
        <v>5189</v>
      </c>
      <c r="B160" s="1125" t="s">
        <v>5190</v>
      </c>
      <c r="C160" s="1125"/>
      <c r="D160" s="1125"/>
      <c r="E160" s="784">
        <f>SUM(E141:E157)</f>
        <v>0</v>
      </c>
      <c r="F160" s="784" t="s">
        <v>5191</v>
      </c>
      <c r="G160" s="784"/>
      <c r="H160" s="784"/>
      <c r="I160" s="784"/>
      <c r="J160" s="784"/>
      <c r="K160" s="784"/>
      <c r="L160" s="784"/>
      <c r="M160" s="784"/>
      <c r="N160" s="1127" t="s">
        <v>7345</v>
      </c>
      <c r="O160" s="1127"/>
      <c r="P160" s="1127"/>
      <c r="Q160" s="1127"/>
      <c r="R160" s="1127"/>
      <c r="S160" s="785">
        <v>330</v>
      </c>
      <c r="T160" s="785" t="s">
        <v>5191</v>
      </c>
      <c r="U160" s="785"/>
      <c r="V160" s="785"/>
      <c r="W160" s="785"/>
      <c r="X160" s="1125" t="s">
        <v>5192</v>
      </c>
      <c r="Y160" s="1125"/>
      <c r="Z160" s="802">
        <f>SUM(Z141:Z157)</f>
        <v>1902</v>
      </c>
      <c r="AA160" s="784" t="s">
        <v>5191</v>
      </c>
    </row>
    <row r="161" spans="1:27" ht="24.75" customHeight="1" x14ac:dyDescent="0.25">
      <c r="A161" s="716" t="s">
        <v>5117</v>
      </c>
      <c r="B161" s="716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83" t="s">
        <v>7527</v>
      </c>
      <c r="O161" s="716" t="s">
        <v>7354</v>
      </c>
      <c r="P161" s="790" t="s">
        <v>7528</v>
      </c>
      <c r="Q161" s="716"/>
      <c r="R161" s="716"/>
      <c r="S161" s="716"/>
      <c r="T161" s="716"/>
      <c r="U161" s="716"/>
      <c r="V161" s="716"/>
      <c r="W161" s="716"/>
      <c r="X161" s="811" t="s">
        <v>7529</v>
      </c>
      <c r="Y161" s="811"/>
      <c r="Z161" s="811">
        <v>85</v>
      </c>
      <c r="AA161" s="811" t="s">
        <v>7530</v>
      </c>
    </row>
    <row r="162" spans="1:27" ht="27" customHeight="1" x14ac:dyDescent="0.25">
      <c r="A162" s="716"/>
      <c r="B162" s="716"/>
      <c r="C162" s="716"/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90"/>
      <c r="Q162" s="716"/>
      <c r="R162" s="716"/>
      <c r="S162" s="716"/>
      <c r="T162" s="716"/>
      <c r="U162" s="716"/>
      <c r="V162" s="716"/>
      <c r="W162" s="716"/>
      <c r="X162" s="825" t="s">
        <v>7531</v>
      </c>
      <c r="Y162" s="811">
        <v>1998</v>
      </c>
      <c r="Z162" s="811">
        <v>40</v>
      </c>
      <c r="AA162" s="811" t="s">
        <v>45</v>
      </c>
    </row>
    <row r="163" spans="1:27" ht="30.75" customHeight="1" x14ac:dyDescent="0.25">
      <c r="A163" s="716"/>
      <c r="B163" s="716"/>
      <c r="C163" s="716"/>
      <c r="D163" s="716"/>
      <c r="E163" s="716"/>
      <c r="F163" s="716"/>
      <c r="G163" s="716"/>
      <c r="H163" s="716"/>
      <c r="I163" s="716"/>
      <c r="J163" s="716"/>
      <c r="K163" s="716"/>
      <c r="L163" s="716"/>
      <c r="M163" s="716"/>
      <c r="N163" s="716"/>
      <c r="O163" s="716"/>
      <c r="P163" s="790"/>
      <c r="Q163" s="716"/>
      <c r="R163" s="716"/>
      <c r="S163" s="716"/>
      <c r="T163" s="716"/>
      <c r="U163" s="716"/>
      <c r="V163" s="716"/>
      <c r="W163" s="716"/>
      <c r="X163" s="825" t="s">
        <v>7532</v>
      </c>
      <c r="Y163" s="811"/>
      <c r="Z163" s="811">
        <v>105</v>
      </c>
      <c r="AA163" s="811" t="s">
        <v>7397</v>
      </c>
    </row>
    <row r="164" spans="1:27" ht="24.75" customHeight="1" x14ac:dyDescent="0.25">
      <c r="A164" s="716"/>
      <c r="B164" s="716"/>
      <c r="C164" s="716"/>
      <c r="D164" s="716"/>
      <c r="E164" s="716"/>
      <c r="F164" s="716"/>
      <c r="G164" s="716"/>
      <c r="H164" s="716"/>
      <c r="I164" s="716"/>
      <c r="J164" s="716"/>
      <c r="K164" s="716"/>
      <c r="L164" s="716"/>
      <c r="M164" s="716"/>
      <c r="N164" s="716"/>
      <c r="O164" s="716"/>
      <c r="P164" s="790"/>
      <c r="Q164" s="716"/>
      <c r="R164" s="716"/>
      <c r="S164" s="716"/>
      <c r="T164" s="716"/>
      <c r="U164" s="716"/>
      <c r="V164" s="716"/>
      <c r="W164" s="716"/>
      <c r="X164" s="811" t="s">
        <v>7533</v>
      </c>
      <c r="Y164" s="811">
        <v>2003</v>
      </c>
      <c r="Z164" s="811"/>
      <c r="AA164" s="811" t="s">
        <v>7449</v>
      </c>
    </row>
    <row r="165" spans="1:27" ht="24.75" customHeight="1" x14ac:dyDescent="0.25">
      <c r="A165" s="716"/>
      <c r="B165" s="716"/>
      <c r="C165" s="716"/>
      <c r="D165" s="716"/>
      <c r="E165" s="716"/>
      <c r="F165" s="716"/>
      <c r="G165" s="716"/>
      <c r="H165" s="716"/>
      <c r="I165" s="716"/>
      <c r="J165" s="716"/>
      <c r="K165" s="716"/>
      <c r="L165" s="716"/>
      <c r="M165" s="716"/>
      <c r="N165" s="716"/>
      <c r="O165" s="716"/>
      <c r="P165" s="790"/>
      <c r="Q165" s="716"/>
      <c r="R165" s="716"/>
      <c r="S165" s="716"/>
      <c r="T165" s="716"/>
      <c r="U165" s="716"/>
      <c r="V165" s="716"/>
      <c r="W165" s="716"/>
      <c r="X165" s="811" t="s">
        <v>7534</v>
      </c>
      <c r="Y165" s="811">
        <v>1977</v>
      </c>
      <c r="Z165" s="811">
        <v>110</v>
      </c>
      <c r="AA165" s="811" t="s">
        <v>55</v>
      </c>
    </row>
    <row r="166" spans="1:27" ht="24.75" customHeight="1" x14ac:dyDescent="0.25">
      <c r="A166" s="716"/>
      <c r="B166" s="716"/>
      <c r="C166" s="716"/>
      <c r="D166" s="716"/>
      <c r="E166" s="716"/>
      <c r="F166" s="716"/>
      <c r="G166" s="716"/>
      <c r="H166" s="716"/>
      <c r="I166" s="716"/>
      <c r="J166" s="716"/>
      <c r="K166" s="716"/>
      <c r="L166" s="716"/>
      <c r="M166" s="716"/>
      <c r="N166" s="716"/>
      <c r="O166" s="716"/>
      <c r="P166" s="790"/>
      <c r="Q166" s="716"/>
      <c r="R166" s="716"/>
      <c r="S166" s="716"/>
      <c r="T166" s="716"/>
      <c r="U166" s="716"/>
      <c r="V166" s="716"/>
      <c r="W166" s="716"/>
      <c r="X166" s="811" t="s">
        <v>7535</v>
      </c>
      <c r="Y166" s="811"/>
      <c r="Z166" s="811">
        <v>160</v>
      </c>
      <c r="AA166" s="811" t="s">
        <v>55</v>
      </c>
    </row>
    <row r="167" spans="1:27" ht="27" customHeight="1" x14ac:dyDescent="0.25">
      <c r="A167" s="716"/>
      <c r="B167" s="716"/>
      <c r="C167" s="716"/>
      <c r="D167" s="716"/>
      <c r="E167" s="716"/>
      <c r="F167" s="716"/>
      <c r="G167" s="716"/>
      <c r="H167" s="716"/>
      <c r="I167" s="716"/>
      <c r="J167" s="716"/>
      <c r="K167" s="716"/>
      <c r="L167" s="716"/>
      <c r="M167" s="716"/>
      <c r="N167" s="716"/>
      <c r="O167" s="716"/>
      <c r="P167" s="790"/>
      <c r="Q167" s="716"/>
      <c r="R167" s="716"/>
      <c r="S167" s="716"/>
      <c r="T167" s="716"/>
      <c r="U167" s="716"/>
      <c r="V167" s="716"/>
      <c r="W167" s="716"/>
      <c r="X167" s="825" t="s">
        <v>7536</v>
      </c>
      <c r="Y167" s="811"/>
      <c r="Z167" s="811">
        <v>35</v>
      </c>
      <c r="AA167" s="811" t="s">
        <v>7537</v>
      </c>
    </row>
    <row r="168" spans="1:27" ht="28.5" customHeight="1" x14ac:dyDescent="0.25">
      <c r="A168" s="716"/>
      <c r="B168" s="716"/>
      <c r="C168" s="716"/>
      <c r="D168" s="716"/>
      <c r="E168" s="716"/>
      <c r="F168" s="716"/>
      <c r="G168" s="716"/>
      <c r="H168" s="716"/>
      <c r="I168" s="716"/>
      <c r="J168" s="716"/>
      <c r="K168" s="716"/>
      <c r="L168" s="716"/>
      <c r="M168" s="716"/>
      <c r="N168" s="716"/>
      <c r="O168" s="716"/>
      <c r="P168" s="790"/>
      <c r="Q168" s="716"/>
      <c r="R168" s="716"/>
      <c r="S168" s="716"/>
      <c r="T168" s="716"/>
      <c r="U168" s="716"/>
      <c r="V168" s="716"/>
      <c r="W168" s="716"/>
      <c r="X168" s="825" t="s">
        <v>7538</v>
      </c>
      <c r="Y168" s="811">
        <v>1989</v>
      </c>
      <c r="Z168" s="811">
        <v>150</v>
      </c>
      <c r="AA168" s="811"/>
    </row>
    <row r="169" spans="1:27" ht="30" customHeight="1" x14ac:dyDescent="0.25">
      <c r="A169" s="716"/>
      <c r="B169" s="716"/>
      <c r="C169" s="716"/>
      <c r="D169" s="716"/>
      <c r="E169" s="716"/>
      <c r="F169" s="716"/>
      <c r="G169" s="716"/>
      <c r="H169" s="716"/>
      <c r="I169" s="716"/>
      <c r="J169" s="716"/>
      <c r="K169" s="716"/>
      <c r="L169" s="716"/>
      <c r="M169" s="716"/>
      <c r="N169" s="716"/>
      <c r="O169" s="716"/>
      <c r="P169" s="790"/>
      <c r="Q169" s="716"/>
      <c r="R169" s="716"/>
      <c r="S169" s="716"/>
      <c r="T169" s="716"/>
      <c r="U169" s="716"/>
      <c r="V169" s="716"/>
      <c r="W169" s="716"/>
      <c r="X169" s="825" t="s">
        <v>7539</v>
      </c>
      <c r="Y169" s="811">
        <v>1989</v>
      </c>
      <c r="Z169" s="811">
        <v>235</v>
      </c>
      <c r="AA169" s="811" t="s">
        <v>7540</v>
      </c>
    </row>
    <row r="170" spans="1:27" ht="24.75" customHeight="1" x14ac:dyDescent="0.25">
      <c r="A170" s="716"/>
      <c r="B170" s="716"/>
      <c r="C170" s="716"/>
      <c r="D170" s="716"/>
      <c r="E170" s="716"/>
      <c r="F170" s="716"/>
      <c r="G170" s="716"/>
      <c r="H170" s="716"/>
      <c r="I170" s="716"/>
      <c r="J170" s="716"/>
      <c r="K170" s="716"/>
      <c r="L170" s="716"/>
      <c r="M170" s="716"/>
      <c r="N170" s="716"/>
      <c r="O170" s="716"/>
      <c r="P170" s="790"/>
      <c r="Q170" s="716"/>
      <c r="R170" s="716"/>
      <c r="S170" s="716"/>
      <c r="T170" s="716"/>
      <c r="U170" s="716"/>
      <c r="V170" s="716"/>
      <c r="W170" s="716"/>
      <c r="X170" s="825" t="s">
        <v>7541</v>
      </c>
      <c r="Y170" s="811">
        <v>1998</v>
      </c>
      <c r="Z170" s="811">
        <v>110</v>
      </c>
      <c r="AA170" s="811" t="s">
        <v>7401</v>
      </c>
    </row>
    <row r="171" spans="1:27" ht="24.75" customHeight="1" x14ac:dyDescent="0.25">
      <c r="A171" s="716"/>
      <c r="B171" s="716"/>
      <c r="C171" s="716"/>
      <c r="D171" s="716"/>
      <c r="E171" s="716"/>
      <c r="F171" s="716"/>
      <c r="G171" s="716"/>
      <c r="H171" s="716"/>
      <c r="I171" s="716"/>
      <c r="J171" s="716"/>
      <c r="K171" s="716"/>
      <c r="L171" s="716"/>
      <c r="M171" s="716"/>
      <c r="N171" s="716"/>
      <c r="O171" s="716"/>
      <c r="P171" s="790"/>
      <c r="Q171" s="716"/>
      <c r="R171" s="716"/>
      <c r="S171" s="716"/>
      <c r="T171" s="716"/>
      <c r="U171" s="716"/>
      <c r="V171" s="716"/>
      <c r="W171" s="716"/>
      <c r="X171" s="825" t="s">
        <v>7541</v>
      </c>
      <c r="Y171" s="811">
        <v>1998</v>
      </c>
      <c r="Z171" s="811">
        <v>110</v>
      </c>
      <c r="AA171" s="811" t="s">
        <v>7401</v>
      </c>
    </row>
    <row r="172" spans="1:27" ht="24.75" customHeight="1" x14ac:dyDescent="0.25">
      <c r="A172" s="716"/>
      <c r="B172" s="716"/>
      <c r="C172" s="716"/>
      <c r="D172" s="716"/>
      <c r="E172" s="716"/>
      <c r="F172" s="716"/>
      <c r="G172" s="716"/>
      <c r="H172" s="716"/>
      <c r="I172" s="716"/>
      <c r="J172" s="716"/>
      <c r="K172" s="716"/>
      <c r="L172" s="716"/>
      <c r="M172" s="716"/>
      <c r="N172" s="716"/>
      <c r="O172" s="716"/>
      <c r="P172" s="790"/>
      <c r="Q172" s="716"/>
      <c r="R172" s="716"/>
      <c r="S172" s="716"/>
      <c r="T172" s="716"/>
      <c r="U172" s="716"/>
      <c r="V172" s="716"/>
      <c r="W172" s="716"/>
      <c r="X172" s="825" t="s">
        <v>7542</v>
      </c>
      <c r="Y172" s="811">
        <v>2003</v>
      </c>
      <c r="Z172" s="811">
        <v>170</v>
      </c>
      <c r="AA172" s="811" t="s">
        <v>7543</v>
      </c>
    </row>
    <row r="173" spans="1:27" ht="24.75" customHeight="1" x14ac:dyDescent="0.25">
      <c r="A173" s="716"/>
      <c r="B173" s="716"/>
      <c r="C173" s="716"/>
      <c r="D173" s="716"/>
      <c r="E173" s="716"/>
      <c r="F173" s="716"/>
      <c r="G173" s="716"/>
      <c r="H173" s="716"/>
      <c r="I173" s="716"/>
      <c r="J173" s="716"/>
      <c r="K173" s="716"/>
      <c r="L173" s="716"/>
      <c r="M173" s="716"/>
      <c r="N173" s="716"/>
      <c r="O173" s="716"/>
      <c r="P173" s="790"/>
      <c r="Q173" s="716"/>
      <c r="R173" s="716"/>
      <c r="S173" s="716"/>
      <c r="T173" s="716"/>
      <c r="U173" s="716"/>
      <c r="V173" s="716"/>
      <c r="W173" s="716"/>
      <c r="X173" s="825" t="s">
        <v>7544</v>
      </c>
      <c r="Y173" s="811">
        <v>1977</v>
      </c>
      <c r="Z173" s="811">
        <v>100</v>
      </c>
      <c r="AA173" s="811" t="s">
        <v>7399</v>
      </c>
    </row>
    <row r="174" spans="1:27" ht="24.75" customHeight="1" x14ac:dyDescent="0.25">
      <c r="A174" s="716"/>
      <c r="B174" s="716"/>
      <c r="C174" s="716"/>
      <c r="D174" s="716"/>
      <c r="E174" s="716"/>
      <c r="F174" s="716"/>
      <c r="G174" s="716"/>
      <c r="H174" s="716"/>
      <c r="I174" s="716"/>
      <c r="J174" s="716"/>
      <c r="K174" s="716"/>
      <c r="L174" s="716"/>
      <c r="M174" s="716"/>
      <c r="N174" s="716"/>
      <c r="O174" s="716"/>
      <c r="P174" s="790"/>
      <c r="Q174" s="716"/>
      <c r="R174" s="716"/>
      <c r="S174" s="716"/>
      <c r="T174" s="716"/>
      <c r="U174" s="716"/>
      <c r="V174" s="716"/>
      <c r="W174" s="716"/>
      <c r="X174" s="825" t="s">
        <v>7545</v>
      </c>
      <c r="Y174" s="811"/>
      <c r="Z174" s="811">
        <v>95</v>
      </c>
      <c r="AA174" s="811" t="s">
        <v>7530</v>
      </c>
    </row>
    <row r="175" spans="1:27" ht="28.5" customHeight="1" x14ac:dyDescent="0.25">
      <c r="A175" s="716"/>
      <c r="B175" s="716"/>
      <c r="C175" s="716"/>
      <c r="D175" s="716"/>
      <c r="E175" s="716"/>
      <c r="F175" s="716"/>
      <c r="G175" s="716"/>
      <c r="H175" s="716"/>
      <c r="I175" s="716"/>
      <c r="J175" s="716"/>
      <c r="K175" s="716"/>
      <c r="L175" s="716"/>
      <c r="M175" s="716"/>
      <c r="N175" s="716"/>
      <c r="O175" s="716"/>
      <c r="P175" s="790"/>
      <c r="Q175" s="716"/>
      <c r="R175" s="716"/>
      <c r="S175" s="716"/>
      <c r="T175" s="716"/>
      <c r="U175" s="716"/>
      <c r="V175" s="716"/>
      <c r="W175" s="716"/>
      <c r="X175" s="825" t="s">
        <v>7546</v>
      </c>
      <c r="Y175" s="811">
        <v>2003</v>
      </c>
      <c r="Z175" s="811">
        <v>100</v>
      </c>
      <c r="AA175" s="811" t="s">
        <v>7449</v>
      </c>
    </row>
    <row r="176" spans="1:27" ht="28.5" customHeight="1" x14ac:dyDescent="0.25">
      <c r="A176" s="716"/>
      <c r="B176" s="716"/>
      <c r="C176" s="716"/>
      <c r="D176" s="716"/>
      <c r="E176" s="716"/>
      <c r="F176" s="716"/>
      <c r="G176" s="716"/>
      <c r="H176" s="716"/>
      <c r="I176" s="716"/>
      <c r="J176" s="716"/>
      <c r="K176" s="716"/>
      <c r="L176" s="716"/>
      <c r="M176" s="716"/>
      <c r="N176" s="716"/>
      <c r="O176" s="716"/>
      <c r="P176" s="790"/>
      <c r="Q176" s="716"/>
      <c r="R176" s="716"/>
      <c r="S176" s="716"/>
      <c r="T176" s="716"/>
      <c r="U176" s="716"/>
      <c r="V176" s="716"/>
      <c r="W176" s="716"/>
      <c r="X176" s="825" t="s">
        <v>7547</v>
      </c>
      <c r="Y176" s="811">
        <v>2003</v>
      </c>
      <c r="Z176" s="811">
        <v>70</v>
      </c>
      <c r="AA176" s="811" t="s">
        <v>7548</v>
      </c>
    </row>
    <row r="177" spans="1:27" ht="29.25" customHeight="1" x14ac:dyDescent="0.25">
      <c r="A177" s="716"/>
      <c r="B177" s="716"/>
      <c r="C177" s="716"/>
      <c r="D177" s="716"/>
      <c r="E177" s="716"/>
      <c r="F177" s="716"/>
      <c r="G177" s="716"/>
      <c r="H177" s="716"/>
      <c r="I177" s="716"/>
      <c r="J177" s="716"/>
      <c r="K177" s="716"/>
      <c r="L177" s="716"/>
      <c r="M177" s="716"/>
      <c r="N177" s="716"/>
      <c r="O177" s="716"/>
      <c r="P177" s="790"/>
      <c r="Q177" s="716"/>
      <c r="R177" s="716"/>
      <c r="S177" s="716"/>
      <c r="T177" s="716"/>
      <c r="U177" s="716"/>
      <c r="V177" s="716"/>
      <c r="W177" s="716"/>
      <c r="X177" s="825" t="s">
        <v>7549</v>
      </c>
      <c r="Y177" s="811"/>
      <c r="Z177" s="811">
        <v>85</v>
      </c>
      <c r="AA177" s="811" t="s">
        <v>7550</v>
      </c>
    </row>
    <row r="178" spans="1:27" ht="29.25" customHeight="1" x14ac:dyDescent="0.25">
      <c r="A178" s="716"/>
      <c r="B178" s="716"/>
      <c r="C178" s="716"/>
      <c r="D178" s="716"/>
      <c r="E178" s="716"/>
      <c r="F178" s="716"/>
      <c r="G178" s="716"/>
      <c r="H178" s="716"/>
      <c r="I178" s="716"/>
      <c r="J178" s="716"/>
      <c r="K178" s="716"/>
      <c r="L178" s="716"/>
      <c r="M178" s="716"/>
      <c r="N178" s="716"/>
      <c r="O178" s="716"/>
      <c r="P178" s="790"/>
      <c r="Q178" s="716"/>
      <c r="R178" s="716"/>
      <c r="S178" s="716"/>
      <c r="T178" s="716"/>
      <c r="U178" s="716"/>
      <c r="V178" s="716"/>
      <c r="W178" s="716"/>
      <c r="X178" s="825" t="s">
        <v>7551</v>
      </c>
      <c r="Y178" s="811"/>
      <c r="Z178" s="811">
        <v>80</v>
      </c>
      <c r="AA178" s="811" t="s">
        <v>7452</v>
      </c>
    </row>
    <row r="179" spans="1:27" ht="29.25" customHeight="1" x14ac:dyDescent="0.25">
      <c r="A179" s="716"/>
      <c r="B179" s="716"/>
      <c r="C179" s="716"/>
      <c r="D179" s="716"/>
      <c r="E179" s="716"/>
      <c r="F179" s="716"/>
      <c r="G179" s="716"/>
      <c r="H179" s="716"/>
      <c r="I179" s="716"/>
      <c r="J179" s="716"/>
      <c r="K179" s="716"/>
      <c r="L179" s="716"/>
      <c r="M179" s="716"/>
      <c r="N179" s="716"/>
      <c r="O179" s="716"/>
      <c r="P179" s="790"/>
      <c r="Q179" s="716"/>
      <c r="R179" s="716"/>
      <c r="S179" s="716"/>
      <c r="T179" s="716"/>
      <c r="U179" s="716"/>
      <c r="V179" s="716"/>
      <c r="W179" s="716"/>
      <c r="X179" s="825" t="s">
        <v>7552</v>
      </c>
      <c r="Y179" s="811"/>
      <c r="Z179" s="811">
        <v>100</v>
      </c>
      <c r="AA179" s="811" t="s">
        <v>7553</v>
      </c>
    </row>
    <row r="180" spans="1:27" ht="27" customHeight="1" x14ac:dyDescent="0.25">
      <c r="A180" s="716"/>
      <c r="B180" s="716"/>
      <c r="C180" s="716"/>
      <c r="D180" s="716"/>
      <c r="E180" s="716"/>
      <c r="F180" s="716"/>
      <c r="G180" s="716"/>
      <c r="H180" s="716"/>
      <c r="I180" s="716"/>
      <c r="J180" s="716"/>
      <c r="K180" s="716"/>
      <c r="L180" s="716"/>
      <c r="M180" s="716"/>
      <c r="N180" s="716"/>
      <c r="O180" s="716"/>
      <c r="P180" s="790"/>
      <c r="Q180" s="716"/>
      <c r="R180" s="716"/>
      <c r="S180" s="716"/>
      <c r="T180" s="716"/>
      <c r="U180" s="716"/>
      <c r="V180" s="716"/>
      <c r="W180" s="716"/>
      <c r="X180" s="825" t="s">
        <v>7554</v>
      </c>
      <c r="Y180" s="811"/>
      <c r="Z180" s="811">
        <v>40</v>
      </c>
      <c r="AA180" s="811" t="s">
        <v>7555</v>
      </c>
    </row>
    <row r="181" spans="1:27" ht="27" customHeight="1" x14ac:dyDescent="0.25">
      <c r="A181" s="716"/>
      <c r="B181" s="716"/>
      <c r="C181" s="716"/>
      <c r="D181" s="716"/>
      <c r="E181" s="716"/>
      <c r="F181" s="716"/>
      <c r="G181" s="716"/>
      <c r="H181" s="716"/>
      <c r="I181" s="716"/>
      <c r="J181" s="716"/>
      <c r="K181" s="716"/>
      <c r="L181" s="716"/>
      <c r="M181" s="716"/>
      <c r="N181" s="716"/>
      <c r="O181" s="716"/>
      <c r="P181" s="790"/>
      <c r="Q181" s="716"/>
      <c r="R181" s="716"/>
      <c r="S181" s="716"/>
      <c r="T181" s="716"/>
      <c r="U181" s="716"/>
      <c r="V181" s="716"/>
      <c r="W181" s="716"/>
      <c r="X181" s="825" t="s">
        <v>7556</v>
      </c>
      <c r="Y181" s="811">
        <v>2001</v>
      </c>
      <c r="Z181" s="811">
        <v>150</v>
      </c>
      <c r="AA181" s="811" t="s">
        <v>7409</v>
      </c>
    </row>
    <row r="182" spans="1:27" ht="27.75" customHeight="1" x14ac:dyDescent="0.25">
      <c r="A182" s="716"/>
      <c r="B182" s="716"/>
      <c r="C182" s="716"/>
      <c r="D182" s="716"/>
      <c r="E182" s="716"/>
      <c r="F182" s="716"/>
      <c r="G182" s="716"/>
      <c r="H182" s="716"/>
      <c r="I182" s="716"/>
      <c r="J182" s="716"/>
      <c r="K182" s="716"/>
      <c r="L182" s="716"/>
      <c r="M182" s="716"/>
      <c r="N182" s="716"/>
      <c r="O182" s="716"/>
      <c r="P182" s="790"/>
      <c r="Q182" s="716"/>
      <c r="R182" s="716"/>
      <c r="S182" s="716"/>
      <c r="T182" s="716"/>
      <c r="U182" s="716"/>
      <c r="V182" s="716"/>
      <c r="W182" s="716"/>
      <c r="X182" s="825" t="s">
        <v>7557</v>
      </c>
      <c r="Y182" s="811"/>
      <c r="Z182" s="811">
        <v>20</v>
      </c>
      <c r="AA182" s="811" t="s">
        <v>7553</v>
      </c>
    </row>
    <row r="183" spans="1:27" ht="13.35" customHeight="1" x14ac:dyDescent="0.25">
      <c r="A183" s="716"/>
      <c r="B183" s="716"/>
      <c r="C183" s="716"/>
      <c r="D183" s="716"/>
      <c r="E183" s="716"/>
      <c r="F183" s="716"/>
      <c r="G183" s="716"/>
      <c r="H183" s="716"/>
      <c r="I183" s="716"/>
      <c r="J183" s="716"/>
      <c r="K183" s="716"/>
      <c r="L183" s="716"/>
      <c r="M183" s="716"/>
      <c r="N183" s="716"/>
      <c r="O183" s="716"/>
      <c r="P183" s="716"/>
      <c r="Q183" s="716"/>
      <c r="R183" s="716"/>
      <c r="S183" s="716"/>
      <c r="T183" s="716"/>
      <c r="U183" s="716"/>
      <c r="V183" s="716"/>
      <c r="W183" s="716"/>
      <c r="X183" s="825" t="s">
        <v>7558</v>
      </c>
      <c r="Y183" s="811">
        <v>1989</v>
      </c>
      <c r="Z183" s="811">
        <v>205</v>
      </c>
      <c r="AA183" s="811" t="s">
        <v>7454</v>
      </c>
    </row>
    <row r="184" spans="1:27" ht="13.35" customHeight="1" x14ac:dyDescent="0.25">
      <c r="A184" s="716"/>
      <c r="B184" s="716"/>
      <c r="C184" s="716"/>
      <c r="D184" s="716"/>
      <c r="E184" s="716"/>
      <c r="F184" s="716"/>
      <c r="G184" s="716"/>
      <c r="H184" s="716"/>
      <c r="I184" s="716"/>
      <c r="J184" s="716"/>
      <c r="K184" s="716"/>
      <c r="L184" s="716"/>
      <c r="M184" s="716"/>
      <c r="N184" s="716"/>
      <c r="O184" s="716"/>
      <c r="P184" s="716"/>
      <c r="Q184" s="716"/>
      <c r="R184" s="716"/>
      <c r="S184" s="716"/>
      <c r="T184" s="716"/>
      <c r="U184" s="716"/>
      <c r="V184" s="716"/>
      <c r="W184" s="716"/>
      <c r="X184" s="825" t="s">
        <v>7559</v>
      </c>
      <c r="Y184" s="811">
        <v>1989</v>
      </c>
      <c r="Z184" s="811">
        <v>25</v>
      </c>
      <c r="AA184" s="811" t="s">
        <v>7401</v>
      </c>
    </row>
    <row r="185" spans="1:27" ht="13.35" customHeight="1" x14ac:dyDescent="0.25">
      <c r="A185" s="716"/>
      <c r="B185" s="716"/>
      <c r="C185" s="716"/>
      <c r="D185" s="716"/>
      <c r="E185" s="716"/>
      <c r="F185" s="716"/>
      <c r="G185" s="716"/>
      <c r="H185" s="716"/>
      <c r="I185" s="716"/>
      <c r="J185" s="716"/>
      <c r="K185" s="716"/>
      <c r="L185" s="716"/>
      <c r="M185" s="716"/>
      <c r="N185" s="716"/>
      <c r="O185" s="716"/>
      <c r="P185" s="716"/>
      <c r="Q185" s="716"/>
      <c r="R185" s="716"/>
      <c r="S185" s="716"/>
      <c r="T185" s="716"/>
      <c r="U185" s="716"/>
      <c r="V185" s="716"/>
      <c r="W185" s="716"/>
      <c r="X185" s="825" t="s">
        <v>7560</v>
      </c>
      <c r="Y185" s="811">
        <v>1993</v>
      </c>
      <c r="Z185" s="811">
        <v>90</v>
      </c>
      <c r="AA185" s="811" t="s">
        <v>7454</v>
      </c>
    </row>
    <row r="186" spans="1:27" ht="25.5" customHeight="1" x14ac:dyDescent="0.2">
      <c r="A186" s="716"/>
      <c r="B186" s="716"/>
      <c r="C186" s="716"/>
      <c r="D186" s="716"/>
      <c r="E186" s="716"/>
      <c r="F186" s="716"/>
      <c r="G186" s="716"/>
      <c r="H186" s="716"/>
      <c r="I186" s="716"/>
      <c r="J186" s="716"/>
      <c r="K186" s="716"/>
      <c r="L186" s="716"/>
      <c r="M186" s="716"/>
      <c r="N186" s="716"/>
      <c r="O186" s="716"/>
      <c r="P186" s="716"/>
      <c r="Q186" s="716"/>
      <c r="R186" s="716"/>
      <c r="S186" s="716">
        <v>200</v>
      </c>
      <c r="T186" s="810" t="s">
        <v>7442</v>
      </c>
      <c r="U186" s="716">
        <v>5</v>
      </c>
      <c r="V186" s="716"/>
      <c r="W186" s="716">
        <v>5</v>
      </c>
      <c r="X186" s="810" t="s">
        <v>7561</v>
      </c>
      <c r="Y186" s="783"/>
      <c r="Z186" s="786"/>
      <c r="AA186" s="783"/>
    </row>
    <row r="187" spans="1:27" ht="13.35" customHeight="1" x14ac:dyDescent="0.2">
      <c r="A187" s="716"/>
      <c r="B187" s="716"/>
      <c r="C187" s="716"/>
      <c r="D187" s="716"/>
      <c r="E187" s="716"/>
      <c r="F187" s="716"/>
      <c r="G187" s="716"/>
      <c r="H187" s="716"/>
      <c r="I187" s="716"/>
      <c r="J187" s="716"/>
      <c r="K187" s="716"/>
      <c r="L187" s="716"/>
      <c r="M187" s="716"/>
      <c r="N187" s="716"/>
      <c r="O187" s="716"/>
      <c r="P187" s="716"/>
      <c r="Q187" s="716"/>
      <c r="R187" s="716"/>
      <c r="S187" s="716"/>
      <c r="T187" s="716"/>
      <c r="U187" s="716"/>
      <c r="V187" s="716"/>
      <c r="W187" s="716"/>
      <c r="X187" s="716"/>
      <c r="Y187" s="716"/>
      <c r="Z187" s="750"/>
      <c r="AA187" s="716"/>
    </row>
    <row r="188" spans="1:27" ht="13.35" customHeight="1" x14ac:dyDescent="0.2">
      <c r="A188" s="784" t="s">
        <v>5189</v>
      </c>
      <c r="B188" s="1125" t="s">
        <v>5190</v>
      </c>
      <c r="C188" s="1125"/>
      <c r="D188" s="1125"/>
      <c r="E188" s="784">
        <f>SUM(E161:E186)</f>
        <v>0</v>
      </c>
      <c r="F188" s="784" t="s">
        <v>5191</v>
      </c>
      <c r="G188" s="784"/>
      <c r="H188" s="784"/>
      <c r="I188" s="784"/>
      <c r="J188" s="784"/>
      <c r="K188" s="784"/>
      <c r="L188" s="784"/>
      <c r="M188" s="784"/>
      <c r="N188" s="1127" t="s">
        <v>7345</v>
      </c>
      <c r="O188" s="1127"/>
      <c r="P188" s="1127"/>
      <c r="Q188" s="1127"/>
      <c r="R188" s="1127"/>
      <c r="S188" s="827">
        <v>200</v>
      </c>
      <c r="T188" s="814" t="s">
        <v>5191</v>
      </c>
      <c r="U188" s="785"/>
      <c r="V188" s="785"/>
      <c r="W188" s="785"/>
      <c r="X188" s="1125" t="s">
        <v>5192</v>
      </c>
      <c r="Y188" s="1125"/>
      <c r="Z188" s="802">
        <f>SUM(Z161:Z185)</f>
        <v>2470</v>
      </c>
      <c r="AA188" s="784" t="s">
        <v>5191</v>
      </c>
    </row>
    <row r="189" spans="1:27" ht="13.35" customHeight="1" x14ac:dyDescent="0.25">
      <c r="A189" s="716" t="s">
        <v>5118</v>
      </c>
      <c r="B189" s="716"/>
      <c r="C189" s="716"/>
      <c r="D189" s="716"/>
      <c r="E189" s="716"/>
      <c r="F189" s="716"/>
      <c r="G189" s="716"/>
      <c r="H189" s="716"/>
      <c r="I189" s="716"/>
      <c r="J189" s="716"/>
      <c r="K189" s="716"/>
      <c r="L189" s="716"/>
      <c r="M189" s="716"/>
      <c r="N189" s="783" t="s">
        <v>7562</v>
      </c>
      <c r="O189" s="716" t="s">
        <v>7354</v>
      </c>
      <c r="P189" s="716" t="s">
        <v>246</v>
      </c>
      <c r="Q189" s="716"/>
      <c r="R189" s="716"/>
      <c r="S189" s="716"/>
      <c r="T189" s="716"/>
      <c r="U189" s="716"/>
      <c r="V189" s="716"/>
      <c r="W189" s="716"/>
      <c r="X189" s="811" t="s">
        <v>7563</v>
      </c>
      <c r="Y189" s="811">
        <v>1983</v>
      </c>
      <c r="Z189" s="811">
        <v>30</v>
      </c>
      <c r="AA189" s="811" t="s">
        <v>70</v>
      </c>
    </row>
    <row r="190" spans="1:27" ht="13.35" customHeight="1" x14ac:dyDescent="0.25">
      <c r="A190" s="716"/>
      <c r="B190" s="716"/>
      <c r="C190" s="716"/>
      <c r="D190" s="716"/>
      <c r="E190" s="716"/>
      <c r="F190" s="716"/>
      <c r="G190" s="716"/>
      <c r="H190" s="716"/>
      <c r="I190" s="716"/>
      <c r="J190" s="716"/>
      <c r="K190" s="716"/>
      <c r="L190" s="716"/>
      <c r="M190" s="716"/>
      <c r="N190" s="716"/>
      <c r="O190" s="716"/>
      <c r="P190" s="716"/>
      <c r="Q190" s="716"/>
      <c r="R190" s="716"/>
      <c r="S190" s="716"/>
      <c r="T190" s="716"/>
      <c r="U190" s="716"/>
      <c r="V190" s="716"/>
      <c r="W190" s="716"/>
      <c r="X190" s="811" t="s">
        <v>7563</v>
      </c>
      <c r="Y190" s="811">
        <v>1983</v>
      </c>
      <c r="Z190" s="811">
        <v>30</v>
      </c>
      <c r="AA190" s="811" t="s">
        <v>70</v>
      </c>
    </row>
    <row r="191" spans="1:27" ht="13.35" customHeight="1" x14ac:dyDescent="0.25">
      <c r="A191" s="716"/>
      <c r="B191" s="716"/>
      <c r="C191" s="716"/>
      <c r="D191" s="716"/>
      <c r="E191" s="716"/>
      <c r="F191" s="716"/>
      <c r="G191" s="716"/>
      <c r="H191" s="716"/>
      <c r="I191" s="716"/>
      <c r="J191" s="716"/>
      <c r="K191" s="716"/>
      <c r="L191" s="716"/>
      <c r="M191" s="716"/>
      <c r="N191" s="716"/>
      <c r="O191" s="716"/>
      <c r="P191" s="716"/>
      <c r="Q191" s="716"/>
      <c r="R191" s="716"/>
      <c r="S191" s="716"/>
      <c r="T191" s="716"/>
      <c r="U191" s="716"/>
      <c r="V191" s="716"/>
      <c r="W191" s="716"/>
      <c r="X191" s="811" t="s">
        <v>7564</v>
      </c>
      <c r="Y191" s="811">
        <v>1983</v>
      </c>
      <c r="Z191" s="811">
        <v>40</v>
      </c>
      <c r="AA191" s="811" t="s">
        <v>7565</v>
      </c>
    </row>
    <row r="192" spans="1:27" ht="13.35" customHeight="1" x14ac:dyDescent="0.25">
      <c r="A192" s="716"/>
      <c r="B192" s="716"/>
      <c r="C192" s="716"/>
      <c r="D192" s="716"/>
      <c r="E192" s="716"/>
      <c r="F192" s="716"/>
      <c r="G192" s="716"/>
      <c r="H192" s="716"/>
      <c r="I192" s="716"/>
      <c r="J192" s="716"/>
      <c r="K192" s="716"/>
      <c r="L192" s="716"/>
      <c r="M192" s="716"/>
      <c r="N192" s="716"/>
      <c r="O192" s="716"/>
      <c r="P192" s="716"/>
      <c r="Q192" s="716"/>
      <c r="R192" s="716"/>
      <c r="S192" s="716"/>
      <c r="T192" s="716"/>
      <c r="U192" s="716"/>
      <c r="V192" s="716"/>
      <c r="W192" s="716"/>
      <c r="X192" s="811" t="s">
        <v>7564</v>
      </c>
      <c r="Y192" s="811">
        <v>1983</v>
      </c>
      <c r="Z192" s="811">
        <v>40</v>
      </c>
      <c r="AA192" s="811" t="s">
        <v>7565</v>
      </c>
    </row>
    <row r="193" spans="1:27" ht="13.35" customHeight="1" x14ac:dyDescent="0.25">
      <c r="A193" s="716"/>
      <c r="B193" s="716"/>
      <c r="C193" s="716"/>
      <c r="D193" s="716"/>
      <c r="E193" s="716"/>
      <c r="F193" s="716"/>
      <c r="G193" s="716"/>
      <c r="H193" s="716"/>
      <c r="I193" s="716"/>
      <c r="J193" s="716"/>
      <c r="K193" s="716"/>
      <c r="L193" s="716"/>
      <c r="M193" s="716"/>
      <c r="N193" s="716"/>
      <c r="O193" s="716"/>
      <c r="P193" s="716"/>
      <c r="Q193" s="716"/>
      <c r="R193" s="716"/>
      <c r="S193" s="716"/>
      <c r="T193" s="716"/>
      <c r="U193" s="716"/>
      <c r="V193" s="716"/>
      <c r="W193" s="716"/>
      <c r="X193" s="811" t="s">
        <v>7566</v>
      </c>
      <c r="Y193" s="811">
        <v>1994</v>
      </c>
      <c r="Z193" s="811">
        <v>150</v>
      </c>
      <c r="AA193" s="811" t="s">
        <v>7401</v>
      </c>
    </row>
    <row r="194" spans="1:27" ht="13.35" customHeight="1" x14ac:dyDescent="0.25">
      <c r="A194" s="716"/>
      <c r="B194" s="716"/>
      <c r="C194" s="716"/>
      <c r="D194" s="716"/>
      <c r="E194" s="716"/>
      <c r="F194" s="716"/>
      <c r="G194" s="716"/>
      <c r="H194" s="716"/>
      <c r="I194" s="716"/>
      <c r="J194" s="716"/>
      <c r="K194" s="716"/>
      <c r="L194" s="716"/>
      <c r="M194" s="716"/>
      <c r="N194" s="716"/>
      <c r="O194" s="716"/>
      <c r="P194" s="716"/>
      <c r="Q194" s="716"/>
      <c r="R194" s="716"/>
      <c r="S194" s="716"/>
      <c r="T194" s="716"/>
      <c r="U194" s="716"/>
      <c r="V194" s="716"/>
      <c r="W194" s="716"/>
      <c r="X194" s="811" t="s">
        <v>7566</v>
      </c>
      <c r="Y194" s="811">
        <v>1994</v>
      </c>
      <c r="Z194" s="811">
        <v>150</v>
      </c>
      <c r="AA194" s="811" t="s">
        <v>7401</v>
      </c>
    </row>
    <row r="195" spans="1:27" ht="13.35" customHeight="1" x14ac:dyDescent="0.2">
      <c r="A195" s="716"/>
      <c r="B195" s="716"/>
      <c r="C195" s="716"/>
      <c r="D195" s="716"/>
      <c r="E195" s="716"/>
      <c r="F195" s="716"/>
      <c r="G195" s="716"/>
      <c r="H195" s="716"/>
      <c r="I195" s="716"/>
      <c r="J195" s="716"/>
      <c r="K195" s="716"/>
      <c r="L195" s="716"/>
      <c r="M195" s="716"/>
      <c r="N195" s="716"/>
      <c r="O195" s="716"/>
      <c r="P195" s="716"/>
      <c r="Q195" s="716"/>
      <c r="R195" s="716"/>
      <c r="S195" s="716"/>
      <c r="T195" s="716"/>
      <c r="U195" s="716"/>
      <c r="V195" s="716"/>
      <c r="W195" s="716"/>
      <c r="X195" s="716" t="s">
        <v>7567</v>
      </c>
      <c r="Y195" s="716">
        <v>2012</v>
      </c>
      <c r="Z195" s="750">
        <v>302</v>
      </c>
      <c r="AA195" s="716" t="s">
        <v>7568</v>
      </c>
    </row>
    <row r="196" spans="1:27" ht="13.35" customHeight="1" x14ac:dyDescent="0.2">
      <c r="A196" s="716"/>
      <c r="B196" s="716"/>
      <c r="C196" s="716"/>
      <c r="D196" s="716"/>
      <c r="E196" s="716"/>
      <c r="F196" s="716"/>
      <c r="G196" s="716"/>
      <c r="H196" s="716"/>
      <c r="I196" s="716"/>
      <c r="J196" s="716"/>
      <c r="K196" s="716"/>
      <c r="L196" s="716"/>
      <c r="M196" s="716"/>
      <c r="N196" s="716"/>
      <c r="O196" s="716"/>
      <c r="P196" s="716"/>
      <c r="Q196" s="716"/>
      <c r="R196" s="716"/>
      <c r="S196" s="716"/>
      <c r="T196" s="716"/>
      <c r="U196" s="716"/>
      <c r="V196" s="716"/>
      <c r="W196" s="716"/>
      <c r="X196" s="716" t="s">
        <v>7569</v>
      </c>
      <c r="Y196" s="716">
        <v>2012</v>
      </c>
      <c r="Z196" s="750">
        <v>302</v>
      </c>
      <c r="AA196" s="716" t="s">
        <v>7568</v>
      </c>
    </row>
    <row r="197" spans="1:27" ht="27" customHeight="1" x14ac:dyDescent="0.2">
      <c r="A197" s="716"/>
      <c r="B197" s="716"/>
      <c r="C197" s="716"/>
      <c r="D197" s="716"/>
      <c r="E197" s="716"/>
      <c r="F197" s="716"/>
      <c r="G197" s="716"/>
      <c r="H197" s="716"/>
      <c r="I197" s="716"/>
      <c r="J197" s="716"/>
      <c r="K197" s="716"/>
      <c r="L197" s="716"/>
      <c r="M197" s="716"/>
      <c r="N197" s="716"/>
      <c r="O197" s="716"/>
      <c r="P197" s="716"/>
      <c r="Q197" s="716"/>
      <c r="R197" s="716"/>
      <c r="S197" s="813">
        <v>400</v>
      </c>
      <c r="T197" s="810" t="s">
        <v>7382</v>
      </c>
      <c r="U197" s="716">
        <v>16</v>
      </c>
      <c r="V197" s="716"/>
      <c r="W197" s="716">
        <v>16</v>
      </c>
      <c r="X197" s="810" t="s">
        <v>7570</v>
      </c>
      <c r="Y197" s="716"/>
      <c r="Z197" s="750"/>
      <c r="AA197" s="716"/>
    </row>
    <row r="198" spans="1:27" ht="27" customHeight="1" x14ac:dyDescent="0.2">
      <c r="A198" s="716"/>
      <c r="B198" s="716"/>
      <c r="C198" s="716"/>
      <c r="D198" s="716"/>
      <c r="E198" s="716"/>
      <c r="F198" s="716"/>
      <c r="G198" s="716"/>
      <c r="H198" s="716"/>
      <c r="I198" s="716"/>
      <c r="J198" s="716"/>
      <c r="K198" s="716"/>
      <c r="L198" s="716"/>
      <c r="M198" s="716"/>
      <c r="N198" s="716"/>
      <c r="O198" s="716"/>
      <c r="P198" s="716"/>
      <c r="Q198" s="716"/>
      <c r="R198" s="716">
        <v>2013</v>
      </c>
      <c r="S198" s="813">
        <v>534</v>
      </c>
      <c r="T198" s="810" t="s">
        <v>7571</v>
      </c>
      <c r="U198" s="716">
        <v>20</v>
      </c>
      <c r="V198" s="716"/>
      <c r="W198" s="716">
        <v>20</v>
      </c>
      <c r="X198" s="810" t="s">
        <v>7572</v>
      </c>
      <c r="Y198" s="716"/>
      <c r="Z198" s="750"/>
      <c r="AA198" s="716"/>
    </row>
    <row r="199" spans="1:27" ht="12.75" customHeight="1" x14ac:dyDescent="0.2">
      <c r="A199" s="716"/>
      <c r="B199" s="716"/>
      <c r="C199" s="716"/>
      <c r="D199" s="716"/>
      <c r="E199" s="716"/>
      <c r="F199" s="716"/>
      <c r="G199" s="716"/>
      <c r="H199" s="716"/>
      <c r="I199" s="716"/>
      <c r="J199" s="716"/>
      <c r="K199" s="716"/>
      <c r="L199" s="716"/>
      <c r="M199" s="716"/>
      <c r="N199" s="716"/>
      <c r="O199" s="716"/>
      <c r="P199" s="716"/>
      <c r="Q199" s="716"/>
      <c r="R199" s="716"/>
      <c r="S199" s="813">
        <v>200</v>
      </c>
      <c r="T199" s="810" t="s">
        <v>7382</v>
      </c>
      <c r="U199" s="716"/>
      <c r="V199" s="716"/>
      <c r="W199" s="716"/>
      <c r="X199" s="810" t="s">
        <v>7573</v>
      </c>
      <c r="Y199" s="716"/>
      <c r="Z199" s="750"/>
      <c r="AA199" s="716"/>
    </row>
    <row r="200" spans="1:27" ht="13.35" customHeight="1" x14ac:dyDescent="0.2">
      <c r="A200" s="716"/>
      <c r="B200" s="716"/>
      <c r="C200" s="716"/>
      <c r="D200" s="716"/>
      <c r="E200" s="716"/>
      <c r="F200" s="716"/>
      <c r="G200" s="716"/>
      <c r="H200" s="716"/>
      <c r="I200" s="716"/>
      <c r="J200" s="716"/>
      <c r="K200" s="716"/>
      <c r="L200" s="716"/>
      <c r="M200" s="716"/>
      <c r="N200" s="716"/>
      <c r="O200" s="716"/>
      <c r="P200" s="716"/>
      <c r="Q200" s="716"/>
      <c r="R200" s="716"/>
      <c r="S200" s="813">
        <v>280</v>
      </c>
      <c r="T200" s="810" t="s">
        <v>7382</v>
      </c>
      <c r="U200" s="716">
        <v>14</v>
      </c>
      <c r="V200" s="716"/>
      <c r="W200" s="716">
        <v>14</v>
      </c>
      <c r="X200" s="810" t="s">
        <v>7574</v>
      </c>
      <c r="Y200" s="716"/>
      <c r="Z200" s="750"/>
      <c r="AA200" s="716"/>
    </row>
    <row r="201" spans="1:27" ht="13.35" customHeight="1" x14ac:dyDescent="0.2">
      <c r="A201" s="784" t="s">
        <v>5189</v>
      </c>
      <c r="B201" s="1125" t="s">
        <v>5190</v>
      </c>
      <c r="C201" s="1125"/>
      <c r="D201" s="1125"/>
      <c r="E201" s="784">
        <f>SUM(E189:E200)</f>
        <v>0</v>
      </c>
      <c r="F201" s="784" t="s">
        <v>5191</v>
      </c>
      <c r="G201" s="784"/>
      <c r="H201" s="784"/>
      <c r="I201" s="784"/>
      <c r="J201" s="784"/>
      <c r="K201" s="784"/>
      <c r="L201" s="784"/>
      <c r="M201" s="784"/>
      <c r="N201" s="1127" t="s">
        <v>7345</v>
      </c>
      <c r="O201" s="1127"/>
      <c r="P201" s="1127"/>
      <c r="Q201" s="1127"/>
      <c r="R201" s="1127"/>
      <c r="S201" s="785">
        <f>SUM(S196:S200)</f>
        <v>1414</v>
      </c>
      <c r="T201" s="814" t="s">
        <v>5191</v>
      </c>
      <c r="U201" s="785"/>
      <c r="V201" s="785"/>
      <c r="W201" s="785"/>
      <c r="X201" s="1125" t="s">
        <v>5192</v>
      </c>
      <c r="Y201" s="1125"/>
      <c r="Z201" s="802">
        <f>SUM(Z189:Z196)</f>
        <v>1044</v>
      </c>
      <c r="AA201" s="784" t="s">
        <v>5191</v>
      </c>
    </row>
    <row r="202" spans="1:27" ht="13.35" customHeight="1" x14ac:dyDescent="0.2">
      <c r="A202" s="716" t="s">
        <v>5119</v>
      </c>
      <c r="B202" s="716"/>
      <c r="C202" s="716"/>
      <c r="D202" s="716"/>
      <c r="E202" s="716"/>
      <c r="F202" s="716"/>
      <c r="G202" s="716"/>
      <c r="H202" s="716"/>
      <c r="I202" s="716"/>
      <c r="J202" s="716"/>
      <c r="K202" s="716"/>
      <c r="L202" s="716"/>
      <c r="M202" s="716"/>
      <c r="N202" s="783" t="s">
        <v>7575</v>
      </c>
      <c r="O202" s="716" t="s">
        <v>7354</v>
      </c>
      <c r="P202" s="716" t="s">
        <v>7012</v>
      </c>
      <c r="Q202" s="716" t="s">
        <v>7363</v>
      </c>
      <c r="R202" s="716">
        <v>2012</v>
      </c>
      <c r="S202" s="813">
        <v>450</v>
      </c>
      <c r="T202" s="810" t="s">
        <v>7576</v>
      </c>
      <c r="U202" s="716">
        <v>20</v>
      </c>
      <c r="V202" s="716"/>
      <c r="W202" s="716">
        <v>20</v>
      </c>
      <c r="X202" s="810" t="s">
        <v>7577</v>
      </c>
      <c r="Y202" s="783"/>
      <c r="Z202" s="786"/>
      <c r="AA202" s="783"/>
    </row>
    <row r="203" spans="1:27" ht="13.35" customHeight="1" x14ac:dyDescent="0.2">
      <c r="A203" s="716"/>
      <c r="B203" s="716"/>
      <c r="C203" s="716"/>
      <c r="D203" s="716"/>
      <c r="E203" s="716"/>
      <c r="F203" s="716"/>
      <c r="G203" s="716"/>
      <c r="H203" s="716"/>
      <c r="I203" s="716"/>
      <c r="J203" s="716"/>
      <c r="K203" s="716"/>
      <c r="L203" s="716"/>
      <c r="M203" s="716"/>
      <c r="N203" s="716"/>
      <c r="O203" s="716"/>
      <c r="P203" s="716"/>
      <c r="Q203" s="716" t="s">
        <v>7363</v>
      </c>
      <c r="R203" s="716">
        <v>2012</v>
      </c>
      <c r="S203" s="813">
        <v>370</v>
      </c>
      <c r="T203" s="810" t="s">
        <v>1184</v>
      </c>
      <c r="U203" s="716">
        <v>14</v>
      </c>
      <c r="V203" s="716"/>
      <c r="W203" s="716">
        <v>14</v>
      </c>
      <c r="X203" s="810" t="s">
        <v>7578</v>
      </c>
      <c r="Y203" s="716"/>
      <c r="Z203" s="750"/>
      <c r="AA203" s="716"/>
    </row>
    <row r="204" spans="1:27" ht="13.35" customHeight="1" x14ac:dyDescent="0.2">
      <c r="A204" s="716"/>
      <c r="B204" s="716"/>
      <c r="C204" s="716"/>
      <c r="D204" s="716"/>
      <c r="E204" s="716"/>
      <c r="F204" s="716"/>
      <c r="G204" s="716"/>
      <c r="H204" s="716"/>
      <c r="I204" s="716"/>
      <c r="J204" s="716"/>
      <c r="K204" s="716"/>
      <c r="L204" s="716"/>
      <c r="M204" s="716"/>
      <c r="N204" s="716"/>
      <c r="O204" s="716"/>
      <c r="P204" s="716"/>
      <c r="Q204" s="716" t="s">
        <v>7363</v>
      </c>
      <c r="R204" s="716">
        <v>2012</v>
      </c>
      <c r="S204" s="813">
        <v>450</v>
      </c>
      <c r="T204" s="810" t="s">
        <v>1184</v>
      </c>
      <c r="U204" s="716">
        <v>26</v>
      </c>
      <c r="V204" s="716"/>
      <c r="W204" s="716">
        <v>26</v>
      </c>
      <c r="X204" s="810" t="s">
        <v>7579</v>
      </c>
      <c r="Y204" s="716"/>
      <c r="Z204" s="750"/>
      <c r="AA204" s="716"/>
    </row>
    <row r="205" spans="1:27" ht="13.35" customHeight="1" x14ac:dyDescent="0.2">
      <c r="A205" s="716"/>
      <c r="B205" s="716"/>
      <c r="C205" s="716"/>
      <c r="D205" s="716"/>
      <c r="E205" s="716"/>
      <c r="F205" s="716"/>
      <c r="G205" s="716"/>
      <c r="H205" s="716"/>
      <c r="I205" s="716"/>
      <c r="J205" s="716"/>
      <c r="K205" s="716"/>
      <c r="L205" s="716"/>
      <c r="M205" s="716"/>
      <c r="N205" s="716"/>
      <c r="O205" s="716"/>
      <c r="P205" s="716"/>
      <c r="Q205" s="716" t="s">
        <v>7363</v>
      </c>
      <c r="R205" s="716">
        <v>2013</v>
      </c>
      <c r="S205" s="813">
        <v>618</v>
      </c>
      <c r="T205" s="810" t="s">
        <v>7364</v>
      </c>
      <c r="U205" s="716">
        <v>20</v>
      </c>
      <c r="V205" s="716"/>
      <c r="W205" s="716">
        <v>20</v>
      </c>
      <c r="X205" s="810" t="s">
        <v>7580</v>
      </c>
      <c r="Y205" s="716"/>
      <c r="Z205" s="750"/>
      <c r="AA205" s="716"/>
    </row>
    <row r="206" spans="1:27" ht="12" customHeight="1" x14ac:dyDescent="0.2">
      <c r="A206" s="716"/>
      <c r="B206" s="716"/>
      <c r="C206" s="716"/>
      <c r="D206" s="716"/>
      <c r="E206" s="716"/>
      <c r="F206" s="716"/>
      <c r="G206" s="716"/>
      <c r="H206" s="716"/>
      <c r="I206" s="716"/>
      <c r="J206" s="716"/>
      <c r="K206" s="716"/>
      <c r="L206" s="716"/>
      <c r="M206" s="716"/>
      <c r="N206" s="716"/>
      <c r="O206" s="716"/>
      <c r="P206" s="716"/>
      <c r="Q206" s="716" t="s">
        <v>7363</v>
      </c>
      <c r="R206" s="716">
        <v>2010</v>
      </c>
      <c r="S206" s="813">
        <v>560</v>
      </c>
      <c r="T206" s="810" t="s">
        <v>7581</v>
      </c>
      <c r="U206" s="716">
        <v>28</v>
      </c>
      <c r="V206" s="716"/>
      <c r="W206" s="716">
        <v>28</v>
      </c>
      <c r="X206" s="810" t="s">
        <v>7582</v>
      </c>
      <c r="Y206" s="716"/>
      <c r="Z206" s="750"/>
      <c r="AA206" s="716"/>
    </row>
    <row r="207" spans="1:27" ht="27.75" customHeight="1" x14ac:dyDescent="0.2">
      <c r="A207" s="716"/>
      <c r="B207" s="716"/>
      <c r="C207" s="716"/>
      <c r="D207" s="716"/>
      <c r="E207" s="716"/>
      <c r="F207" s="716"/>
      <c r="G207" s="716"/>
      <c r="H207" s="716"/>
      <c r="I207" s="716"/>
      <c r="J207" s="716"/>
      <c r="K207" s="716"/>
      <c r="L207" s="716"/>
      <c r="M207" s="716"/>
      <c r="N207" s="716"/>
      <c r="O207" s="716"/>
      <c r="P207" s="716"/>
      <c r="Q207" s="716" t="s">
        <v>7363</v>
      </c>
      <c r="R207" s="716">
        <v>2012</v>
      </c>
      <c r="S207" s="813">
        <v>840</v>
      </c>
      <c r="T207" s="810" t="s">
        <v>7583</v>
      </c>
      <c r="U207" s="716">
        <v>27</v>
      </c>
      <c r="V207" s="716"/>
      <c r="W207" s="716">
        <v>27</v>
      </c>
      <c r="X207" s="810" t="s">
        <v>7584</v>
      </c>
      <c r="Y207" s="716"/>
      <c r="Z207" s="750"/>
      <c r="AA207" s="716"/>
    </row>
    <row r="208" spans="1:27" ht="13.35" customHeight="1" x14ac:dyDescent="0.2">
      <c r="A208" s="716"/>
      <c r="B208" s="716"/>
      <c r="C208" s="716"/>
      <c r="D208" s="716"/>
      <c r="E208" s="716"/>
      <c r="F208" s="716"/>
      <c r="G208" s="716"/>
      <c r="H208" s="716"/>
      <c r="I208" s="716"/>
      <c r="J208" s="716"/>
      <c r="K208" s="716"/>
      <c r="L208" s="716"/>
      <c r="M208" s="716"/>
      <c r="N208" s="716"/>
      <c r="O208" s="716"/>
      <c r="P208" s="716"/>
      <c r="Q208" s="716"/>
      <c r="R208" s="716"/>
      <c r="S208" s="716"/>
      <c r="T208" s="716"/>
      <c r="U208" s="716"/>
      <c r="V208" s="716"/>
      <c r="W208" s="716"/>
      <c r="X208" s="716"/>
      <c r="Y208" s="716"/>
      <c r="Z208" s="750"/>
      <c r="AA208" s="716"/>
    </row>
    <row r="209" spans="1:27" ht="13.35" customHeight="1" x14ac:dyDescent="0.2">
      <c r="A209" s="784" t="s">
        <v>5189</v>
      </c>
      <c r="B209" s="1125" t="s">
        <v>5190</v>
      </c>
      <c r="C209" s="1125"/>
      <c r="D209" s="1125"/>
      <c r="E209" s="784">
        <f>SUM(E202:E208)</f>
        <v>0</v>
      </c>
      <c r="F209" s="784" t="s">
        <v>5191</v>
      </c>
      <c r="G209" s="784"/>
      <c r="H209" s="784"/>
      <c r="I209" s="784"/>
      <c r="J209" s="784"/>
      <c r="K209" s="784"/>
      <c r="L209" s="784"/>
      <c r="M209" s="784"/>
      <c r="N209" s="1127" t="s">
        <v>7345</v>
      </c>
      <c r="O209" s="1127"/>
      <c r="P209" s="1127"/>
      <c r="Q209" s="1127"/>
      <c r="R209" s="1127"/>
      <c r="S209" s="785">
        <f>SUM(S202:S207)</f>
        <v>3288</v>
      </c>
      <c r="T209" s="814" t="s">
        <v>5191</v>
      </c>
      <c r="U209" s="785"/>
      <c r="V209" s="785"/>
      <c r="W209" s="785"/>
      <c r="X209" s="1125" t="s">
        <v>5192</v>
      </c>
      <c r="Y209" s="1125"/>
      <c r="Z209" s="802"/>
      <c r="AA209" s="784" t="s">
        <v>5191</v>
      </c>
    </row>
    <row r="210" spans="1:27" ht="27.75" customHeight="1" x14ac:dyDescent="0.25">
      <c r="A210" s="716" t="s">
        <v>5120</v>
      </c>
      <c r="B210" s="716"/>
      <c r="C210" s="716"/>
      <c r="D210" s="716"/>
      <c r="E210" s="716"/>
      <c r="F210" s="716"/>
      <c r="G210" s="716"/>
      <c r="H210" s="716"/>
      <c r="I210" s="716"/>
      <c r="J210" s="716"/>
      <c r="K210" s="716"/>
      <c r="L210" s="716"/>
      <c r="M210" s="716"/>
      <c r="N210" s="783" t="s">
        <v>7585</v>
      </c>
      <c r="O210" s="716" t="s">
        <v>7354</v>
      </c>
      <c r="P210" s="790" t="s">
        <v>7528</v>
      </c>
      <c r="Q210" s="716"/>
      <c r="R210" s="716"/>
      <c r="S210" s="716"/>
      <c r="T210" s="716"/>
      <c r="U210" s="716"/>
      <c r="V210" s="716"/>
      <c r="W210" s="716"/>
      <c r="X210" s="825" t="s">
        <v>7586</v>
      </c>
      <c r="Y210" s="811">
        <v>1989</v>
      </c>
      <c r="Z210" s="811">
        <v>90</v>
      </c>
      <c r="AA210" s="811" t="s">
        <v>45</v>
      </c>
    </row>
    <row r="211" spans="1:27" ht="29.25" customHeight="1" x14ac:dyDescent="0.25">
      <c r="A211" s="716"/>
      <c r="B211" s="716"/>
      <c r="C211" s="716"/>
      <c r="D211" s="716"/>
      <c r="E211" s="716"/>
      <c r="F211" s="716"/>
      <c r="G211" s="716"/>
      <c r="H211" s="716"/>
      <c r="I211" s="716"/>
      <c r="J211" s="716"/>
      <c r="K211" s="716"/>
      <c r="L211" s="716"/>
      <c r="M211" s="716"/>
      <c r="N211" s="783"/>
      <c r="O211" s="716"/>
      <c r="P211" s="716"/>
      <c r="Q211" s="716"/>
      <c r="R211" s="716"/>
      <c r="S211" s="716"/>
      <c r="T211" s="716"/>
      <c r="U211" s="716"/>
      <c r="V211" s="716"/>
      <c r="W211" s="716"/>
      <c r="X211" s="825" t="s">
        <v>7586</v>
      </c>
      <c r="Y211" s="811">
        <v>1989</v>
      </c>
      <c r="Z211" s="811">
        <v>90</v>
      </c>
      <c r="AA211" s="811" t="s">
        <v>45</v>
      </c>
    </row>
    <row r="212" spans="1:27" ht="31.5" customHeight="1" x14ac:dyDescent="0.25">
      <c r="A212" s="716"/>
      <c r="B212" s="716"/>
      <c r="C212" s="716"/>
      <c r="D212" s="716"/>
      <c r="E212" s="716"/>
      <c r="F212" s="716"/>
      <c r="G212" s="716"/>
      <c r="H212" s="716"/>
      <c r="I212" s="716"/>
      <c r="J212" s="716"/>
      <c r="K212" s="716"/>
      <c r="L212" s="716"/>
      <c r="M212" s="716"/>
      <c r="N212" s="716"/>
      <c r="O212" s="716"/>
      <c r="P212" s="716"/>
      <c r="Q212" s="716"/>
      <c r="R212" s="716"/>
      <c r="S212" s="716"/>
      <c r="T212" s="716"/>
      <c r="U212" s="716"/>
      <c r="V212" s="716"/>
      <c r="W212" s="716"/>
      <c r="X212" s="825" t="s">
        <v>7587</v>
      </c>
      <c r="Y212" s="828" t="s">
        <v>7588</v>
      </c>
      <c r="Z212" s="811">
        <v>155</v>
      </c>
      <c r="AA212" s="825" t="s">
        <v>7589</v>
      </c>
    </row>
    <row r="213" spans="1:27" ht="27" customHeight="1" x14ac:dyDescent="0.25">
      <c r="A213" s="716"/>
      <c r="B213" s="716"/>
      <c r="C213" s="716"/>
      <c r="D213" s="716"/>
      <c r="E213" s="716"/>
      <c r="F213" s="716"/>
      <c r="G213" s="716"/>
      <c r="H213" s="716"/>
      <c r="I213" s="716"/>
      <c r="J213" s="716"/>
      <c r="K213" s="716"/>
      <c r="L213" s="716"/>
      <c r="M213" s="716"/>
      <c r="N213" s="716"/>
      <c r="O213" s="716"/>
      <c r="P213" s="716"/>
      <c r="Q213" s="716"/>
      <c r="R213" s="716"/>
      <c r="S213" s="716"/>
      <c r="T213" s="716"/>
      <c r="U213" s="716"/>
      <c r="V213" s="716"/>
      <c r="W213" s="716"/>
      <c r="X213" s="825" t="s">
        <v>7590</v>
      </c>
      <c r="Y213" s="828" t="s">
        <v>7588</v>
      </c>
      <c r="Z213" s="811">
        <v>155</v>
      </c>
      <c r="AA213" s="825" t="s">
        <v>7589</v>
      </c>
    </row>
    <row r="214" spans="1:27" ht="13.5" customHeight="1" x14ac:dyDescent="0.25">
      <c r="A214" s="716"/>
      <c r="B214" s="716"/>
      <c r="C214" s="716"/>
      <c r="D214" s="716"/>
      <c r="E214" s="716"/>
      <c r="F214" s="716"/>
      <c r="G214" s="716"/>
      <c r="H214" s="716"/>
      <c r="I214" s="716"/>
      <c r="J214" s="716"/>
      <c r="K214" s="716"/>
      <c r="L214" s="716"/>
      <c r="M214" s="716"/>
      <c r="N214" s="716"/>
      <c r="O214" s="716"/>
      <c r="P214" s="716"/>
      <c r="Q214" s="716"/>
      <c r="R214" s="716"/>
      <c r="S214" s="716"/>
      <c r="T214" s="716"/>
      <c r="U214" s="716"/>
      <c r="V214" s="716"/>
      <c r="W214" s="716"/>
      <c r="X214" s="825" t="s">
        <v>7591</v>
      </c>
      <c r="Y214" s="811">
        <v>1989</v>
      </c>
      <c r="Z214" s="811">
        <v>125</v>
      </c>
      <c r="AA214" s="811" t="s">
        <v>7401</v>
      </c>
    </row>
    <row r="215" spans="1:27" ht="27" customHeight="1" x14ac:dyDescent="0.25">
      <c r="A215" s="716"/>
      <c r="B215" s="716"/>
      <c r="C215" s="716"/>
      <c r="D215" s="716"/>
      <c r="E215" s="716"/>
      <c r="F215" s="716"/>
      <c r="G215" s="716"/>
      <c r="H215" s="716"/>
      <c r="I215" s="716"/>
      <c r="J215" s="716"/>
      <c r="K215" s="716"/>
      <c r="L215" s="716"/>
      <c r="M215" s="716"/>
      <c r="N215" s="716"/>
      <c r="O215" s="716"/>
      <c r="P215" s="716"/>
      <c r="Q215" s="716"/>
      <c r="R215" s="716"/>
      <c r="S215" s="716"/>
      <c r="T215" s="716"/>
      <c r="U215" s="716"/>
      <c r="V215" s="716"/>
      <c r="W215" s="716"/>
      <c r="X215" s="825" t="s">
        <v>7592</v>
      </c>
      <c r="Y215" s="811">
        <v>1988</v>
      </c>
      <c r="Z215" s="811">
        <v>80</v>
      </c>
      <c r="AA215" s="811" t="s">
        <v>7401</v>
      </c>
    </row>
    <row r="216" spans="1:27" ht="29.25" customHeight="1" x14ac:dyDescent="0.25">
      <c r="A216" s="716"/>
      <c r="B216" s="716"/>
      <c r="C216" s="716"/>
      <c r="D216" s="716"/>
      <c r="E216" s="716"/>
      <c r="F216" s="716"/>
      <c r="G216" s="716"/>
      <c r="H216" s="716"/>
      <c r="I216" s="716"/>
      <c r="J216" s="716"/>
      <c r="K216" s="716"/>
      <c r="L216" s="716"/>
      <c r="M216" s="716"/>
      <c r="N216" s="716"/>
      <c r="O216" s="716"/>
      <c r="P216" s="716"/>
      <c r="Q216" s="716"/>
      <c r="R216" s="716"/>
      <c r="S216" s="716"/>
      <c r="T216" s="716"/>
      <c r="U216" s="716"/>
      <c r="V216" s="716"/>
      <c r="W216" s="716"/>
      <c r="X216" s="825" t="s">
        <v>7593</v>
      </c>
      <c r="Y216" s="811"/>
      <c r="Z216" s="811">
        <v>15</v>
      </c>
      <c r="AA216" s="811" t="s">
        <v>4512</v>
      </c>
    </row>
    <row r="217" spans="1:27" ht="27.75" customHeight="1" x14ac:dyDescent="0.25">
      <c r="A217" s="716"/>
      <c r="B217" s="716"/>
      <c r="C217" s="716"/>
      <c r="D217" s="716"/>
      <c r="E217" s="716"/>
      <c r="F217" s="716"/>
      <c r="G217" s="716"/>
      <c r="H217" s="716"/>
      <c r="I217" s="716"/>
      <c r="J217" s="716"/>
      <c r="K217" s="716"/>
      <c r="L217" s="716"/>
      <c r="M217" s="716"/>
      <c r="N217" s="716"/>
      <c r="O217" s="716"/>
      <c r="P217" s="716"/>
      <c r="Q217" s="716"/>
      <c r="R217" s="716"/>
      <c r="S217" s="716"/>
      <c r="T217" s="716"/>
      <c r="U217" s="716"/>
      <c r="V217" s="716"/>
      <c r="W217" s="716"/>
      <c r="X217" s="825" t="s">
        <v>7593</v>
      </c>
      <c r="Y217" s="811"/>
      <c r="Z217" s="811">
        <v>15</v>
      </c>
      <c r="AA217" s="811" t="s">
        <v>7594</v>
      </c>
    </row>
    <row r="218" spans="1:27" ht="27.75" customHeight="1" x14ac:dyDescent="0.25">
      <c r="A218" s="716"/>
      <c r="B218" s="716"/>
      <c r="C218" s="716"/>
      <c r="D218" s="716"/>
      <c r="E218" s="716"/>
      <c r="F218" s="716"/>
      <c r="G218" s="716"/>
      <c r="H218" s="716"/>
      <c r="I218" s="716"/>
      <c r="J218" s="716"/>
      <c r="K218" s="716"/>
      <c r="L218" s="716"/>
      <c r="M218" s="716"/>
      <c r="N218" s="716"/>
      <c r="O218" s="716"/>
      <c r="P218" s="716"/>
      <c r="Q218" s="716"/>
      <c r="R218" s="716"/>
      <c r="S218" s="716"/>
      <c r="T218" s="716"/>
      <c r="U218" s="716"/>
      <c r="V218" s="716"/>
      <c r="W218" s="716"/>
      <c r="X218" s="825" t="s">
        <v>7595</v>
      </c>
      <c r="Y218" s="811">
        <v>1989</v>
      </c>
      <c r="Z218" s="811">
        <v>40</v>
      </c>
      <c r="AA218" s="811" t="s">
        <v>7596</v>
      </c>
    </row>
    <row r="219" spans="1:27" ht="31.5" customHeight="1" x14ac:dyDescent="0.25">
      <c r="A219" s="716"/>
      <c r="B219" s="716"/>
      <c r="C219" s="716"/>
      <c r="D219" s="716"/>
      <c r="E219" s="716"/>
      <c r="F219" s="716"/>
      <c r="G219" s="716"/>
      <c r="H219" s="716"/>
      <c r="I219" s="716"/>
      <c r="J219" s="716"/>
      <c r="K219" s="716"/>
      <c r="L219" s="716"/>
      <c r="M219" s="716"/>
      <c r="N219" s="716"/>
      <c r="O219" s="716"/>
      <c r="P219" s="716"/>
      <c r="Q219" s="716"/>
      <c r="R219" s="716"/>
      <c r="S219" s="716"/>
      <c r="T219" s="716"/>
      <c r="U219" s="716"/>
      <c r="V219" s="716"/>
      <c r="W219" s="716"/>
      <c r="X219" s="825" t="s">
        <v>7595</v>
      </c>
      <c r="Y219" s="811">
        <v>2011</v>
      </c>
      <c r="Z219" s="811">
        <v>40</v>
      </c>
      <c r="AA219" s="811" t="s">
        <v>7423</v>
      </c>
    </row>
    <row r="220" spans="1:27" ht="28.5" customHeight="1" x14ac:dyDescent="0.25">
      <c r="A220" s="716"/>
      <c r="B220" s="716"/>
      <c r="C220" s="716"/>
      <c r="D220" s="716"/>
      <c r="E220" s="716"/>
      <c r="F220" s="716"/>
      <c r="G220" s="716"/>
      <c r="H220" s="716"/>
      <c r="I220" s="716"/>
      <c r="J220" s="716"/>
      <c r="K220" s="716"/>
      <c r="L220" s="716"/>
      <c r="M220" s="716"/>
      <c r="N220" s="716"/>
      <c r="O220" s="716"/>
      <c r="P220" s="716"/>
      <c r="Q220" s="716"/>
      <c r="R220" s="716"/>
      <c r="S220" s="716"/>
      <c r="T220" s="716"/>
      <c r="U220" s="716"/>
      <c r="V220" s="716"/>
      <c r="W220" s="716"/>
      <c r="X220" s="825" t="s">
        <v>7597</v>
      </c>
      <c r="Y220" s="811">
        <v>1989</v>
      </c>
      <c r="Z220" s="811">
        <v>90</v>
      </c>
      <c r="AA220" s="811" t="s">
        <v>7401</v>
      </c>
    </row>
    <row r="221" spans="1:27" ht="28.5" customHeight="1" x14ac:dyDescent="0.25">
      <c r="A221" s="716"/>
      <c r="B221" s="716"/>
      <c r="C221" s="716"/>
      <c r="D221" s="716"/>
      <c r="E221" s="716"/>
      <c r="F221" s="716"/>
      <c r="G221" s="716"/>
      <c r="H221" s="716"/>
      <c r="I221" s="716"/>
      <c r="J221" s="716"/>
      <c r="K221" s="716"/>
      <c r="L221" s="716"/>
      <c r="M221" s="716"/>
      <c r="N221" s="716"/>
      <c r="O221" s="716"/>
      <c r="P221" s="716"/>
      <c r="Q221" s="716"/>
      <c r="R221" s="716"/>
      <c r="S221" s="716"/>
      <c r="T221" s="716"/>
      <c r="U221" s="716"/>
      <c r="V221" s="716"/>
      <c r="W221" s="716"/>
      <c r="X221" s="825" t="s">
        <v>7598</v>
      </c>
      <c r="Y221" s="811">
        <v>2011</v>
      </c>
      <c r="Z221" s="811">
        <v>109</v>
      </c>
      <c r="AA221" s="811" t="s">
        <v>7423</v>
      </c>
    </row>
    <row r="222" spans="1:27" ht="30.75" customHeight="1" x14ac:dyDescent="0.25">
      <c r="A222" s="716"/>
      <c r="B222" s="716"/>
      <c r="C222" s="716"/>
      <c r="D222" s="716"/>
      <c r="E222" s="716"/>
      <c r="F222" s="716"/>
      <c r="G222" s="716"/>
      <c r="H222" s="716"/>
      <c r="I222" s="716"/>
      <c r="J222" s="716"/>
      <c r="K222" s="716"/>
      <c r="L222" s="716"/>
      <c r="M222" s="716"/>
      <c r="N222" s="716"/>
      <c r="O222" s="716"/>
      <c r="P222" s="716"/>
      <c r="Q222" s="716"/>
      <c r="R222" s="716"/>
      <c r="S222" s="716"/>
      <c r="T222" s="716"/>
      <c r="U222" s="716"/>
      <c r="V222" s="716"/>
      <c r="W222" s="716"/>
      <c r="X222" s="825" t="s">
        <v>7599</v>
      </c>
      <c r="Y222" s="811">
        <v>1988</v>
      </c>
      <c r="Z222" s="811">
        <v>70</v>
      </c>
      <c r="AA222" s="811" t="s">
        <v>7401</v>
      </c>
    </row>
    <row r="223" spans="1:27" ht="13.35" customHeight="1" x14ac:dyDescent="0.2">
      <c r="A223" s="716"/>
      <c r="B223" s="716"/>
      <c r="C223" s="716"/>
      <c r="D223" s="716"/>
      <c r="E223" s="716"/>
      <c r="F223" s="716"/>
      <c r="G223" s="716"/>
      <c r="H223" s="716"/>
      <c r="I223" s="716"/>
      <c r="J223" s="716"/>
      <c r="K223" s="716"/>
      <c r="L223" s="716"/>
      <c r="M223" s="716"/>
      <c r="N223" s="716"/>
      <c r="O223" s="716"/>
      <c r="P223" s="716"/>
      <c r="Q223" s="716"/>
      <c r="R223" s="716">
        <v>2014</v>
      </c>
      <c r="S223" s="716">
        <v>500</v>
      </c>
      <c r="T223" s="716" t="s">
        <v>7600</v>
      </c>
      <c r="U223" s="716">
        <v>17</v>
      </c>
      <c r="V223" s="716"/>
      <c r="W223" s="716">
        <v>17</v>
      </c>
      <c r="X223" s="716" t="s">
        <v>7601</v>
      </c>
      <c r="Y223" s="716"/>
      <c r="Z223" s="750"/>
      <c r="AA223" s="716"/>
    </row>
    <row r="224" spans="1:27" ht="13.35" customHeight="1" x14ac:dyDescent="0.2">
      <c r="A224" s="784" t="s">
        <v>5189</v>
      </c>
      <c r="B224" s="1125" t="s">
        <v>5190</v>
      </c>
      <c r="C224" s="1125"/>
      <c r="D224" s="1125"/>
      <c r="E224" s="784">
        <f>SUM(E210:E223)</f>
        <v>0</v>
      </c>
      <c r="F224" s="784" t="s">
        <v>5191</v>
      </c>
      <c r="G224" s="784"/>
      <c r="H224" s="784"/>
      <c r="I224" s="784"/>
      <c r="J224" s="784"/>
      <c r="K224" s="784"/>
      <c r="L224" s="784"/>
      <c r="M224" s="784"/>
      <c r="N224" s="1127" t="s">
        <v>7345</v>
      </c>
      <c r="O224" s="1127"/>
      <c r="P224" s="1127"/>
      <c r="Q224" s="1127"/>
      <c r="R224" s="1127"/>
      <c r="S224" s="785">
        <f>SUM(S210:S223)</f>
        <v>500</v>
      </c>
      <c r="T224" s="814" t="s">
        <v>5191</v>
      </c>
      <c r="U224" s="785"/>
      <c r="V224" s="785"/>
      <c r="W224" s="785"/>
      <c r="X224" s="1125" t="s">
        <v>5192</v>
      </c>
      <c r="Y224" s="1125"/>
      <c r="Z224" s="802">
        <f>SUM(Z210:Z223)</f>
        <v>1074</v>
      </c>
      <c r="AA224" s="784" t="s">
        <v>5191</v>
      </c>
    </row>
    <row r="225" spans="1:27" ht="13.35" customHeight="1" x14ac:dyDescent="0.2">
      <c r="A225" s="716" t="s">
        <v>5121</v>
      </c>
      <c r="B225" s="716"/>
      <c r="C225" s="716"/>
      <c r="D225" s="716"/>
      <c r="E225" s="716"/>
      <c r="F225" s="716"/>
      <c r="G225" s="716"/>
      <c r="H225" s="716"/>
      <c r="I225" s="716"/>
      <c r="J225" s="716"/>
      <c r="K225" s="716"/>
      <c r="L225" s="716"/>
      <c r="M225" s="716"/>
      <c r="N225" s="783" t="s">
        <v>7602</v>
      </c>
      <c r="O225" s="716" t="s">
        <v>7354</v>
      </c>
      <c r="P225" s="716" t="s">
        <v>5195</v>
      </c>
      <c r="Q225" s="716"/>
      <c r="R225" s="716"/>
      <c r="S225" s="716"/>
      <c r="T225" s="716"/>
      <c r="U225" s="716"/>
      <c r="V225" s="716"/>
      <c r="W225" s="716"/>
      <c r="X225" s="783"/>
      <c r="Y225" s="783"/>
      <c r="Z225" s="792"/>
      <c r="AA225" s="783"/>
    </row>
    <row r="226" spans="1:27" ht="13.35" customHeight="1" x14ac:dyDescent="0.2">
      <c r="A226" s="716"/>
      <c r="B226" s="716"/>
      <c r="C226" s="716"/>
      <c r="D226" s="716"/>
      <c r="E226" s="716"/>
      <c r="F226" s="716"/>
      <c r="G226" s="716"/>
      <c r="H226" s="716"/>
      <c r="I226" s="716"/>
      <c r="J226" s="716"/>
      <c r="K226" s="716"/>
      <c r="L226" s="716"/>
      <c r="M226" s="716"/>
      <c r="N226" s="716"/>
      <c r="O226" s="716"/>
      <c r="P226" s="716"/>
      <c r="Q226" s="716"/>
      <c r="R226" s="716"/>
      <c r="S226" s="716"/>
      <c r="T226" s="716"/>
      <c r="U226" s="716"/>
      <c r="V226" s="716"/>
      <c r="W226" s="716"/>
      <c r="X226" s="783"/>
      <c r="Y226" s="783"/>
      <c r="Z226" s="786"/>
      <c r="AA226" s="783"/>
    </row>
    <row r="227" spans="1:27" ht="13.35" customHeight="1" x14ac:dyDescent="0.2">
      <c r="A227" s="716"/>
      <c r="B227" s="716"/>
      <c r="C227" s="716"/>
      <c r="D227" s="716"/>
      <c r="E227" s="716"/>
      <c r="F227" s="716"/>
      <c r="G227" s="716"/>
      <c r="H227" s="716"/>
      <c r="I227" s="716"/>
      <c r="J227" s="716"/>
      <c r="K227" s="716"/>
      <c r="L227" s="716"/>
      <c r="M227" s="716"/>
      <c r="N227" s="716"/>
      <c r="O227" s="716"/>
      <c r="P227" s="716"/>
      <c r="Q227" s="716"/>
      <c r="R227" s="716"/>
      <c r="S227" s="716"/>
      <c r="T227" s="716"/>
      <c r="U227" s="716"/>
      <c r="V227" s="716"/>
      <c r="W227" s="716"/>
      <c r="X227" s="716"/>
      <c r="Y227" s="716"/>
      <c r="Z227" s="716"/>
      <c r="AA227" s="716"/>
    </row>
    <row r="228" spans="1:27" ht="13.35" customHeight="1" x14ac:dyDescent="0.2">
      <c r="A228" s="784" t="s">
        <v>5189</v>
      </c>
      <c r="B228" s="1125" t="s">
        <v>5190</v>
      </c>
      <c r="C228" s="1125"/>
      <c r="D228" s="1125"/>
      <c r="E228" s="784">
        <f>SUM(E225:E225)</f>
        <v>0</v>
      </c>
      <c r="F228" s="784" t="s">
        <v>5191</v>
      </c>
      <c r="G228" s="784"/>
      <c r="H228" s="784"/>
      <c r="I228" s="784"/>
      <c r="J228" s="784"/>
      <c r="K228" s="784"/>
      <c r="L228" s="784"/>
      <c r="M228" s="784"/>
      <c r="N228" s="1127"/>
      <c r="O228" s="1127"/>
      <c r="P228" s="1127"/>
      <c r="Q228" s="1127"/>
      <c r="R228" s="1127"/>
      <c r="S228" s="1127"/>
      <c r="T228" s="1127"/>
      <c r="U228" s="1127"/>
      <c r="V228" s="1127"/>
      <c r="W228" s="1127"/>
      <c r="X228" s="1125" t="s">
        <v>5192</v>
      </c>
      <c r="Y228" s="1125"/>
      <c r="Z228" s="802"/>
      <c r="AA228" s="784" t="s">
        <v>5191</v>
      </c>
    </row>
    <row r="229" spans="1:27" ht="27" customHeight="1" x14ac:dyDescent="0.2">
      <c r="A229" s="716" t="s">
        <v>5122</v>
      </c>
      <c r="B229" s="716"/>
      <c r="C229" s="716"/>
      <c r="D229" s="716"/>
      <c r="E229" s="716"/>
      <c r="F229" s="716"/>
      <c r="G229" s="716"/>
      <c r="H229" s="716"/>
      <c r="I229" s="716"/>
      <c r="J229" s="716"/>
      <c r="K229" s="716"/>
      <c r="L229" s="716"/>
      <c r="M229" s="716"/>
      <c r="N229" s="783" t="s">
        <v>7603</v>
      </c>
      <c r="O229" s="716" t="s">
        <v>7354</v>
      </c>
      <c r="P229" s="716" t="s">
        <v>5138</v>
      </c>
      <c r="Q229" s="716" t="s">
        <v>7363</v>
      </c>
      <c r="R229" s="716"/>
      <c r="S229" s="813">
        <v>480</v>
      </c>
      <c r="T229" s="810" t="s">
        <v>7382</v>
      </c>
      <c r="U229" s="716"/>
      <c r="V229" s="716"/>
      <c r="W229" s="716"/>
      <c r="X229" s="810" t="s">
        <v>7604</v>
      </c>
      <c r="Y229" s="716"/>
      <c r="Z229" s="750"/>
      <c r="AA229" s="716"/>
    </row>
    <row r="230" spans="1:27" ht="13.35" customHeight="1" x14ac:dyDescent="0.2">
      <c r="A230" s="716"/>
      <c r="B230" s="716"/>
      <c r="C230" s="716"/>
      <c r="D230" s="716"/>
      <c r="E230" s="716"/>
      <c r="F230" s="716"/>
      <c r="G230" s="716"/>
      <c r="H230" s="716"/>
      <c r="I230" s="716"/>
      <c r="J230" s="716"/>
      <c r="K230" s="716"/>
      <c r="L230" s="716"/>
      <c r="M230" s="716"/>
      <c r="N230" s="716"/>
      <c r="O230" s="716"/>
      <c r="P230" s="716"/>
      <c r="Q230" s="716"/>
      <c r="R230" s="716"/>
      <c r="S230" s="813">
        <v>410</v>
      </c>
      <c r="T230" s="810" t="s">
        <v>7382</v>
      </c>
      <c r="U230" s="716"/>
      <c r="V230" s="716"/>
      <c r="W230" s="716"/>
      <c r="X230" s="810" t="s">
        <v>7605</v>
      </c>
      <c r="Y230" s="716"/>
      <c r="Z230" s="750"/>
      <c r="AA230" s="716"/>
    </row>
    <row r="231" spans="1:27" ht="13.35" customHeight="1" x14ac:dyDescent="0.2">
      <c r="A231" s="716"/>
      <c r="B231" s="716"/>
      <c r="C231" s="716"/>
      <c r="D231" s="716"/>
      <c r="E231" s="716"/>
      <c r="F231" s="716"/>
      <c r="G231" s="716"/>
      <c r="H231" s="716"/>
      <c r="I231" s="716"/>
      <c r="J231" s="716"/>
      <c r="K231" s="716"/>
      <c r="L231" s="716"/>
      <c r="M231" s="716"/>
      <c r="N231" s="716"/>
      <c r="O231" s="716"/>
      <c r="P231" s="716"/>
      <c r="Q231" s="716"/>
      <c r="R231" s="716"/>
      <c r="S231" s="813">
        <v>240</v>
      </c>
      <c r="T231" s="810" t="s">
        <v>7606</v>
      </c>
      <c r="U231" s="716">
        <v>10</v>
      </c>
      <c r="V231" s="716"/>
      <c r="W231" s="716">
        <v>10</v>
      </c>
      <c r="X231" s="810" t="s">
        <v>7607</v>
      </c>
      <c r="Y231" s="716"/>
      <c r="Z231" s="750"/>
      <c r="AA231" s="716"/>
    </row>
    <row r="232" spans="1:27" ht="25.5" customHeight="1" x14ac:dyDescent="0.2">
      <c r="A232" s="716"/>
      <c r="B232" s="716"/>
      <c r="C232" s="716"/>
      <c r="D232" s="716"/>
      <c r="E232" s="716"/>
      <c r="F232" s="716"/>
      <c r="G232" s="716"/>
      <c r="H232" s="716"/>
      <c r="I232" s="716"/>
      <c r="J232" s="716"/>
      <c r="K232" s="716"/>
      <c r="L232" s="716"/>
      <c r="M232" s="716"/>
      <c r="N232" s="716"/>
      <c r="O232" s="716"/>
      <c r="P232" s="716"/>
      <c r="Q232" s="716" t="s">
        <v>7363</v>
      </c>
      <c r="R232" s="716"/>
      <c r="S232" s="813">
        <v>290</v>
      </c>
      <c r="T232" s="810" t="s">
        <v>1095</v>
      </c>
      <c r="U232" s="716">
        <v>18</v>
      </c>
      <c r="V232" s="716"/>
      <c r="W232" s="716">
        <v>18</v>
      </c>
      <c r="X232" s="810" t="s">
        <v>7608</v>
      </c>
      <c r="Y232" s="716"/>
      <c r="Z232" s="750"/>
      <c r="AA232" s="716"/>
    </row>
    <row r="233" spans="1:27" ht="15" customHeight="1" x14ac:dyDescent="0.2">
      <c r="A233" s="716"/>
      <c r="B233" s="716"/>
      <c r="C233" s="716"/>
      <c r="D233" s="716"/>
      <c r="E233" s="716"/>
      <c r="F233" s="716"/>
      <c r="G233" s="716"/>
      <c r="H233" s="716"/>
      <c r="I233" s="716"/>
      <c r="J233" s="716"/>
      <c r="K233" s="716"/>
      <c r="L233" s="716"/>
      <c r="M233" s="716"/>
      <c r="N233" s="716"/>
      <c r="O233" s="716"/>
      <c r="P233" s="716"/>
      <c r="Q233" s="716" t="s">
        <v>7363</v>
      </c>
      <c r="R233" s="716"/>
      <c r="S233" s="716">
        <v>380</v>
      </c>
      <c r="T233" s="810" t="s">
        <v>7489</v>
      </c>
      <c r="U233" s="716">
        <v>21</v>
      </c>
      <c r="V233" s="716"/>
      <c r="W233" s="716">
        <v>21</v>
      </c>
      <c r="X233" s="716" t="s">
        <v>7609</v>
      </c>
      <c r="Y233" s="716"/>
      <c r="Z233" s="750"/>
      <c r="AA233" s="716"/>
    </row>
    <row r="234" spans="1:27" ht="13.35" customHeight="1" x14ac:dyDescent="0.2">
      <c r="A234" s="716"/>
      <c r="B234" s="716"/>
      <c r="C234" s="716"/>
      <c r="D234" s="716"/>
      <c r="E234" s="716"/>
      <c r="F234" s="716"/>
      <c r="G234" s="716"/>
      <c r="H234" s="716"/>
      <c r="I234" s="716"/>
      <c r="J234" s="716"/>
      <c r="K234" s="716"/>
      <c r="L234" s="716"/>
      <c r="M234" s="716"/>
      <c r="N234" s="716"/>
      <c r="O234" s="716"/>
      <c r="P234" s="716"/>
      <c r="Q234" s="716"/>
      <c r="R234" s="716"/>
      <c r="S234" s="716"/>
      <c r="T234" s="716"/>
      <c r="U234" s="716"/>
      <c r="V234" s="716"/>
      <c r="W234" s="716"/>
      <c r="X234" s="716"/>
      <c r="Y234" s="716"/>
      <c r="Z234" s="750"/>
      <c r="AA234" s="716"/>
    </row>
    <row r="235" spans="1:27" ht="13.35" customHeight="1" x14ac:dyDescent="0.2">
      <c r="A235" s="784" t="s">
        <v>5189</v>
      </c>
      <c r="B235" s="1125" t="s">
        <v>5190</v>
      </c>
      <c r="C235" s="1125"/>
      <c r="D235" s="1125"/>
      <c r="E235" s="784">
        <f>SUM(E229:E233)</f>
        <v>0</v>
      </c>
      <c r="F235" s="784" t="s">
        <v>5191</v>
      </c>
      <c r="G235" s="784"/>
      <c r="H235" s="784"/>
      <c r="I235" s="784"/>
      <c r="J235" s="784"/>
      <c r="K235" s="784"/>
      <c r="L235" s="784"/>
      <c r="M235" s="784"/>
      <c r="N235" s="1127" t="s">
        <v>7345</v>
      </c>
      <c r="O235" s="1127"/>
      <c r="P235" s="1127"/>
      <c r="Q235" s="1127"/>
      <c r="R235" s="1127"/>
      <c r="S235" s="785">
        <f>SUM(S228:S233)</f>
        <v>1800</v>
      </c>
      <c r="T235" s="814" t="s">
        <v>5191</v>
      </c>
      <c r="U235" s="785"/>
      <c r="V235" s="785"/>
      <c r="W235" s="785"/>
      <c r="X235" s="1125" t="s">
        <v>5192</v>
      </c>
      <c r="Y235" s="1125"/>
      <c r="Z235" s="802"/>
      <c r="AA235" s="784" t="s">
        <v>5191</v>
      </c>
    </row>
    <row r="236" spans="1:27" ht="13.35" customHeight="1" x14ac:dyDescent="0.2">
      <c r="A236" s="716" t="s">
        <v>5123</v>
      </c>
      <c r="B236" s="716"/>
      <c r="C236" s="716"/>
      <c r="D236" s="716"/>
      <c r="E236" s="716"/>
      <c r="F236" s="716"/>
      <c r="G236" s="716"/>
      <c r="H236" s="716"/>
      <c r="I236" s="716"/>
      <c r="J236" s="716"/>
      <c r="K236" s="716"/>
      <c r="L236" s="716"/>
      <c r="M236" s="716"/>
      <c r="N236" s="783" t="s">
        <v>7610</v>
      </c>
      <c r="O236" s="716" t="s">
        <v>7354</v>
      </c>
      <c r="P236" s="716" t="s">
        <v>506</v>
      </c>
      <c r="Q236" s="716"/>
      <c r="R236" s="716"/>
      <c r="S236" s="716"/>
      <c r="T236" s="716"/>
      <c r="U236" s="716"/>
      <c r="V236" s="716"/>
      <c r="W236" s="716"/>
      <c r="X236" s="716"/>
      <c r="Y236" s="716"/>
      <c r="Z236" s="750"/>
      <c r="AA236" s="716"/>
    </row>
    <row r="237" spans="1:27" ht="13.35" customHeight="1" x14ac:dyDescent="0.2">
      <c r="A237" s="716"/>
      <c r="B237" s="716"/>
      <c r="C237" s="716"/>
      <c r="D237" s="716"/>
      <c r="E237" s="716"/>
      <c r="F237" s="716"/>
      <c r="G237" s="716"/>
      <c r="H237" s="716"/>
      <c r="I237" s="716"/>
      <c r="J237" s="716"/>
      <c r="K237" s="716"/>
      <c r="L237" s="716"/>
      <c r="M237" s="716"/>
      <c r="N237" s="716"/>
      <c r="O237" s="716"/>
      <c r="P237" s="716"/>
      <c r="Q237" s="716"/>
      <c r="R237" s="716"/>
      <c r="S237" s="716"/>
      <c r="T237" s="716"/>
      <c r="U237" s="716"/>
      <c r="V237" s="716"/>
      <c r="W237" s="716"/>
      <c r="X237" s="716"/>
      <c r="Y237" s="716"/>
      <c r="Z237" s="750"/>
      <c r="AA237" s="716"/>
    </row>
    <row r="238" spans="1:27" ht="13.35" customHeight="1" x14ac:dyDescent="0.2">
      <c r="A238" s="716"/>
      <c r="B238" s="716"/>
      <c r="C238" s="716"/>
      <c r="D238" s="716"/>
      <c r="E238" s="716"/>
      <c r="F238" s="716"/>
      <c r="G238" s="716"/>
      <c r="H238" s="716"/>
      <c r="I238" s="716"/>
      <c r="J238" s="716"/>
      <c r="K238" s="716"/>
      <c r="L238" s="716"/>
      <c r="M238" s="716"/>
      <c r="N238" s="716"/>
      <c r="O238" s="716"/>
      <c r="P238" s="716"/>
      <c r="Q238" s="716"/>
      <c r="R238" s="716"/>
      <c r="S238" s="716"/>
      <c r="T238" s="716"/>
      <c r="U238" s="716"/>
      <c r="V238" s="716"/>
      <c r="W238" s="716"/>
      <c r="X238" s="783"/>
      <c r="Y238" s="783"/>
      <c r="Z238" s="786"/>
      <c r="AA238" s="783"/>
    </row>
    <row r="239" spans="1:27" ht="13.35" customHeight="1" x14ac:dyDescent="0.2">
      <c r="A239" s="784" t="s">
        <v>5189</v>
      </c>
      <c r="B239" s="1125" t="s">
        <v>5190</v>
      </c>
      <c r="C239" s="1125"/>
      <c r="D239" s="1125"/>
      <c r="E239" s="784">
        <f>SUM(E236:E238)</f>
        <v>0</v>
      </c>
      <c r="F239" s="784" t="s">
        <v>5191</v>
      </c>
      <c r="G239" s="784"/>
      <c r="H239" s="784"/>
      <c r="I239" s="784"/>
      <c r="J239" s="784"/>
      <c r="K239" s="784"/>
      <c r="L239" s="784"/>
      <c r="M239" s="784"/>
      <c r="N239" s="1127"/>
      <c r="O239" s="1127"/>
      <c r="P239" s="1127"/>
      <c r="Q239" s="1127"/>
      <c r="R239" s="1127"/>
      <c r="S239" s="1127"/>
      <c r="T239" s="1127"/>
      <c r="U239" s="1127"/>
      <c r="V239" s="1127"/>
      <c r="W239" s="1127"/>
      <c r="X239" s="1125" t="s">
        <v>5192</v>
      </c>
      <c r="Y239" s="1125"/>
      <c r="Z239" s="802"/>
      <c r="AA239" s="784" t="s">
        <v>5191</v>
      </c>
    </row>
    <row r="240" spans="1:27" ht="13.35" customHeight="1" x14ac:dyDescent="0.2">
      <c r="A240" s="716" t="s">
        <v>7351</v>
      </c>
      <c r="B240" s="716"/>
      <c r="C240" s="716"/>
      <c r="D240" s="716"/>
      <c r="E240" s="716"/>
      <c r="F240" s="716"/>
      <c r="G240" s="716"/>
      <c r="H240" s="716"/>
      <c r="I240" s="716"/>
      <c r="J240" s="716"/>
      <c r="K240" s="716"/>
      <c r="L240" s="716"/>
      <c r="M240" s="716"/>
      <c r="N240" s="783" t="s">
        <v>7611</v>
      </c>
      <c r="O240" s="716" t="s">
        <v>5472</v>
      </c>
      <c r="P240" s="716" t="s">
        <v>5138</v>
      </c>
      <c r="Q240" s="716" t="s">
        <v>7363</v>
      </c>
      <c r="R240" s="716"/>
      <c r="S240" s="813">
        <v>200</v>
      </c>
      <c r="T240" s="810" t="s">
        <v>7382</v>
      </c>
      <c r="U240" s="716"/>
      <c r="V240" s="716"/>
      <c r="W240" s="716"/>
      <c r="X240" s="810" t="s">
        <v>7612</v>
      </c>
      <c r="Y240" s="716"/>
      <c r="Z240" s="750"/>
      <c r="AA240" s="716"/>
    </row>
    <row r="241" spans="1:27" ht="13.35" customHeight="1" x14ac:dyDescent="0.2">
      <c r="A241" s="716"/>
      <c r="B241" s="716"/>
      <c r="C241" s="716"/>
      <c r="D241" s="716"/>
      <c r="E241" s="716"/>
      <c r="F241" s="716"/>
      <c r="G241" s="716"/>
      <c r="H241" s="716"/>
      <c r="I241" s="716"/>
      <c r="J241" s="716"/>
      <c r="K241" s="716"/>
      <c r="L241" s="716"/>
      <c r="M241" s="716"/>
      <c r="N241" s="716"/>
      <c r="O241" s="716"/>
      <c r="P241" s="716"/>
      <c r="Q241" s="716" t="s">
        <v>7363</v>
      </c>
      <c r="R241" s="716"/>
      <c r="S241" s="813">
        <v>180</v>
      </c>
      <c r="T241" s="810" t="s">
        <v>1095</v>
      </c>
      <c r="U241" s="716"/>
      <c r="V241" s="716"/>
      <c r="W241" s="716"/>
      <c r="X241" s="810" t="s">
        <v>7613</v>
      </c>
      <c r="Y241" s="716"/>
      <c r="Z241" s="750"/>
      <c r="AA241" s="716"/>
    </row>
    <row r="242" spans="1:27" ht="13.35" customHeight="1" x14ac:dyDescent="0.2">
      <c r="A242" s="716"/>
      <c r="B242" s="716"/>
      <c r="C242" s="716"/>
      <c r="D242" s="716"/>
      <c r="E242" s="716"/>
      <c r="F242" s="716"/>
      <c r="G242" s="716"/>
      <c r="H242" s="716"/>
      <c r="I242" s="716"/>
      <c r="J242" s="716"/>
      <c r="K242" s="716"/>
      <c r="L242" s="716"/>
      <c r="M242" s="716"/>
      <c r="N242" s="716"/>
      <c r="O242" s="716"/>
      <c r="P242" s="716"/>
      <c r="Q242" s="716"/>
      <c r="R242" s="716"/>
      <c r="S242" s="813">
        <v>300</v>
      </c>
      <c r="T242" s="810" t="s">
        <v>7614</v>
      </c>
      <c r="U242" s="716"/>
      <c r="V242" s="716"/>
      <c r="W242" s="716"/>
      <c r="X242" s="810" t="s">
        <v>7615</v>
      </c>
      <c r="Y242" s="716"/>
      <c r="Z242" s="750"/>
      <c r="AA242" s="716"/>
    </row>
    <row r="243" spans="1:27" ht="13.35" customHeight="1" x14ac:dyDescent="0.2">
      <c r="A243" s="716"/>
      <c r="B243" s="716"/>
      <c r="C243" s="716"/>
      <c r="D243" s="716"/>
      <c r="E243" s="716"/>
      <c r="F243" s="716"/>
      <c r="G243" s="716"/>
      <c r="H243" s="716"/>
      <c r="I243" s="716"/>
      <c r="J243" s="716"/>
      <c r="K243" s="716"/>
      <c r="L243" s="716"/>
      <c r="M243" s="716"/>
      <c r="N243" s="716"/>
      <c r="O243" s="716"/>
      <c r="P243" s="716"/>
      <c r="Q243" s="716" t="s">
        <v>7363</v>
      </c>
      <c r="R243" s="716"/>
      <c r="S243" s="813">
        <v>180</v>
      </c>
      <c r="T243" s="810" t="s">
        <v>7524</v>
      </c>
      <c r="U243" s="716">
        <v>17</v>
      </c>
      <c r="V243" s="716"/>
      <c r="W243" s="716">
        <v>17</v>
      </c>
      <c r="X243" s="810" t="s">
        <v>7616</v>
      </c>
      <c r="Y243" s="716"/>
      <c r="Z243" s="750"/>
      <c r="AA243" s="716"/>
    </row>
    <row r="244" spans="1:27" ht="13.35" customHeight="1" x14ac:dyDescent="0.2">
      <c r="A244" s="716"/>
      <c r="B244" s="716"/>
      <c r="C244" s="716"/>
      <c r="D244" s="716"/>
      <c r="E244" s="716"/>
      <c r="F244" s="716"/>
      <c r="G244" s="716"/>
      <c r="H244" s="716"/>
      <c r="I244" s="716"/>
      <c r="J244" s="716"/>
      <c r="K244" s="716"/>
      <c r="L244" s="716"/>
      <c r="M244" s="716"/>
      <c r="N244" s="716"/>
      <c r="O244" s="716"/>
      <c r="P244" s="716"/>
      <c r="Q244" s="716"/>
      <c r="R244" s="716"/>
      <c r="S244" s="716"/>
      <c r="T244" s="716"/>
      <c r="U244" s="716"/>
      <c r="V244" s="716"/>
      <c r="W244" s="716"/>
      <c r="X244" s="716"/>
      <c r="Y244" s="716"/>
      <c r="Z244" s="750"/>
      <c r="AA244" s="793"/>
    </row>
    <row r="245" spans="1:27" x14ac:dyDescent="0.2">
      <c r="A245" s="784" t="s">
        <v>5189</v>
      </c>
      <c r="B245" s="1125" t="s">
        <v>5190</v>
      </c>
      <c r="C245" s="1125"/>
      <c r="D245" s="1125"/>
      <c r="E245" s="784">
        <f>SUM(E240:E244)</f>
        <v>0</v>
      </c>
      <c r="F245" s="784" t="s">
        <v>5191</v>
      </c>
      <c r="G245" s="784"/>
      <c r="H245" s="784"/>
      <c r="I245" s="784"/>
      <c r="J245" s="784"/>
      <c r="K245" s="784"/>
      <c r="L245" s="784"/>
      <c r="M245" s="784"/>
      <c r="N245" s="1127" t="s">
        <v>7345</v>
      </c>
      <c r="O245" s="1127"/>
      <c r="P245" s="1127"/>
      <c r="Q245" s="1127"/>
      <c r="R245" s="1127"/>
      <c r="S245" s="785">
        <f>SUM(S238:S243)</f>
        <v>860</v>
      </c>
      <c r="T245" s="814" t="s">
        <v>5191</v>
      </c>
      <c r="U245" s="785"/>
      <c r="V245" s="785"/>
      <c r="W245" s="785"/>
      <c r="X245" s="1125" t="s">
        <v>5192</v>
      </c>
      <c r="Y245" s="1125"/>
      <c r="Z245" s="802"/>
      <c r="AA245" s="784" t="s">
        <v>5191</v>
      </c>
    </row>
    <row r="246" spans="1:27" ht="13.5" customHeight="1" x14ac:dyDescent="0.2">
      <c r="A246" s="716" t="s">
        <v>5124</v>
      </c>
      <c r="B246" s="716"/>
      <c r="C246" s="716"/>
      <c r="D246" s="1153"/>
      <c r="E246" s="716"/>
      <c r="F246" s="716"/>
      <c r="G246" s="1152"/>
      <c r="H246" s="1152"/>
      <c r="I246" s="1152"/>
      <c r="J246" s="696"/>
      <c r="K246" s="696"/>
      <c r="L246" s="696"/>
      <c r="M246" s="696"/>
      <c r="N246" s="783" t="s">
        <v>7617</v>
      </c>
      <c r="O246" s="716" t="s">
        <v>7354</v>
      </c>
      <c r="P246" s="716" t="s">
        <v>246</v>
      </c>
      <c r="Q246" s="716"/>
      <c r="R246" s="716"/>
      <c r="S246" s="716"/>
      <c r="T246" s="716"/>
      <c r="U246" s="716"/>
      <c r="V246" s="716"/>
      <c r="W246" s="716"/>
      <c r="X246" s="716"/>
      <c r="Y246" s="716"/>
      <c r="Z246" s="716"/>
      <c r="AA246" s="716"/>
    </row>
    <row r="247" spans="1:27" x14ac:dyDescent="0.2">
      <c r="A247" s="716"/>
      <c r="B247" s="716"/>
      <c r="C247" s="716"/>
      <c r="D247" s="1154"/>
      <c r="E247" s="716"/>
      <c r="F247" s="716"/>
      <c r="G247" s="1152"/>
      <c r="H247" s="1152"/>
      <c r="I247" s="1152"/>
      <c r="J247" s="696"/>
      <c r="K247" s="696"/>
      <c r="L247" s="696"/>
      <c r="M247" s="696"/>
      <c r="N247" s="716"/>
      <c r="O247" s="716"/>
      <c r="P247" s="716"/>
      <c r="Q247" s="716"/>
      <c r="R247" s="716"/>
      <c r="S247" s="716"/>
      <c r="T247" s="716"/>
      <c r="U247" s="716"/>
      <c r="V247" s="716"/>
      <c r="W247" s="716"/>
      <c r="X247" s="716"/>
      <c r="Y247" s="716"/>
      <c r="Z247" s="716"/>
      <c r="AA247" s="716"/>
    </row>
    <row r="248" spans="1:27" x14ac:dyDescent="0.2">
      <c r="A248" s="1127" t="s">
        <v>5189</v>
      </c>
      <c r="B248" s="1125" t="s">
        <v>5190</v>
      </c>
      <c r="C248" s="1125"/>
      <c r="D248" s="1125"/>
      <c r="E248" s="716"/>
      <c r="F248" s="784" t="s">
        <v>5191</v>
      </c>
      <c r="G248" s="1151"/>
      <c r="H248" s="1151"/>
      <c r="I248" s="1151"/>
      <c r="J248" s="1151"/>
      <c r="K248" s="1151"/>
      <c r="L248" s="1151"/>
      <c r="M248" s="1151"/>
      <c r="N248" s="1151"/>
      <c r="O248" s="1151"/>
      <c r="P248" s="1151"/>
      <c r="Q248" s="1151"/>
      <c r="R248" s="1151"/>
      <c r="S248" s="716"/>
      <c r="T248" s="716"/>
      <c r="U248" s="788"/>
      <c r="V248" s="788"/>
      <c r="W248" s="788"/>
      <c r="X248" s="1151"/>
      <c r="Y248" s="1151"/>
      <c r="Z248" s="1151"/>
      <c r="AA248" s="1151"/>
    </row>
    <row r="249" spans="1:27" x14ac:dyDescent="0.2">
      <c r="A249" s="1127"/>
      <c r="B249" s="1125" t="s">
        <v>7344</v>
      </c>
      <c r="C249" s="1125"/>
      <c r="D249" s="1125"/>
      <c r="E249" s="784"/>
      <c r="F249" s="784" t="s">
        <v>5191</v>
      </c>
      <c r="G249" s="1125" t="s">
        <v>7345</v>
      </c>
      <c r="H249" s="1125"/>
      <c r="I249" s="1125"/>
      <c r="J249" s="1125"/>
      <c r="K249" s="1125"/>
      <c r="L249" s="1125"/>
      <c r="M249" s="1125"/>
      <c r="N249" s="1125"/>
      <c r="O249" s="1125"/>
      <c r="P249" s="1125"/>
      <c r="Q249" s="1125"/>
      <c r="R249" s="1125"/>
      <c r="S249" s="784"/>
      <c r="T249" s="1126" t="s">
        <v>5191</v>
      </c>
      <c r="U249" s="1126"/>
      <c r="V249" s="1126"/>
      <c r="W249" s="1126"/>
      <c r="X249" s="1127"/>
      <c r="Y249" s="1127"/>
      <c r="Z249" s="1127"/>
      <c r="AA249" s="1127"/>
    </row>
    <row r="250" spans="1:27" x14ac:dyDescent="0.2">
      <c r="A250" s="716" t="s">
        <v>5125</v>
      </c>
      <c r="B250" s="716"/>
      <c r="C250" s="716"/>
      <c r="D250" s="1153"/>
      <c r="E250" s="716"/>
      <c r="F250" s="716"/>
      <c r="G250" s="1152"/>
      <c r="H250" s="1152"/>
      <c r="I250" s="1152"/>
      <c r="J250" s="696"/>
      <c r="K250" s="696"/>
      <c r="L250" s="696"/>
      <c r="M250" s="696"/>
      <c r="N250" s="783" t="s">
        <v>7618</v>
      </c>
      <c r="O250" s="716" t="s">
        <v>7354</v>
      </c>
      <c r="P250" s="716" t="s">
        <v>246</v>
      </c>
      <c r="Q250" s="716"/>
      <c r="R250" s="716"/>
      <c r="S250" s="716"/>
      <c r="T250" s="716"/>
      <c r="U250" s="1144"/>
      <c r="V250" s="1144"/>
      <c r="W250" s="1144"/>
      <c r="X250" s="716"/>
      <c r="Y250" s="716"/>
      <c r="Z250" s="716"/>
      <c r="AA250" s="716"/>
    </row>
    <row r="251" spans="1:27" x14ac:dyDescent="0.2">
      <c r="A251" s="716"/>
      <c r="B251" s="716"/>
      <c r="C251" s="716"/>
      <c r="D251" s="1154"/>
      <c r="E251" s="716"/>
      <c r="F251" s="716"/>
      <c r="G251" s="1152"/>
      <c r="H251" s="1152"/>
      <c r="I251" s="1152"/>
      <c r="J251" s="696"/>
      <c r="K251" s="696"/>
      <c r="L251" s="696"/>
      <c r="M251" s="696"/>
      <c r="N251" s="716"/>
      <c r="O251" s="716"/>
      <c r="P251" s="716"/>
      <c r="Q251" s="716"/>
      <c r="R251" s="716"/>
      <c r="S251" s="716"/>
      <c r="T251" s="716"/>
      <c r="U251" s="1144"/>
      <c r="V251" s="1144"/>
      <c r="W251" s="1144"/>
      <c r="X251" s="716"/>
      <c r="Y251" s="716"/>
      <c r="Z251" s="716"/>
      <c r="AA251" s="716"/>
    </row>
    <row r="252" spans="1:27" x14ac:dyDescent="0.2">
      <c r="A252" s="716"/>
      <c r="B252" s="716"/>
      <c r="C252" s="716"/>
      <c r="D252" s="716"/>
      <c r="E252" s="716"/>
      <c r="F252" s="716"/>
      <c r="G252" s="1152"/>
      <c r="H252" s="1152"/>
      <c r="I252" s="1152"/>
      <c r="J252" s="696"/>
      <c r="K252" s="696"/>
      <c r="L252" s="696"/>
      <c r="M252" s="696"/>
      <c r="N252" s="716"/>
      <c r="O252" s="716"/>
      <c r="P252" s="716"/>
      <c r="Q252" s="716"/>
      <c r="R252" s="716"/>
      <c r="S252" s="716"/>
      <c r="T252" s="716"/>
      <c r="U252" s="716"/>
      <c r="V252" s="716"/>
      <c r="W252" s="716"/>
      <c r="X252" s="716"/>
      <c r="Y252" s="716"/>
      <c r="Z252" s="716"/>
      <c r="AA252" s="716"/>
    </row>
    <row r="253" spans="1:27" x14ac:dyDescent="0.2">
      <c r="A253" s="1127" t="s">
        <v>5189</v>
      </c>
      <c r="B253" s="1125" t="s">
        <v>5190</v>
      </c>
      <c r="C253" s="1125"/>
      <c r="D253" s="1125"/>
      <c r="E253" s="784">
        <f>E251</f>
        <v>0</v>
      </c>
      <c r="F253" s="784" t="s">
        <v>5191</v>
      </c>
      <c r="G253" s="1152"/>
      <c r="H253" s="1152"/>
      <c r="I253" s="1152"/>
      <c r="J253" s="1152"/>
      <c r="K253" s="1152"/>
      <c r="L253" s="1152"/>
      <c r="M253" s="1152"/>
      <c r="N253" s="1152"/>
      <c r="O253" s="1152"/>
      <c r="P253" s="1152"/>
      <c r="Q253" s="1152"/>
      <c r="R253" s="1152"/>
      <c r="S253" s="716"/>
      <c r="T253" s="1151"/>
      <c r="U253" s="1151"/>
      <c r="V253" s="1151"/>
      <c r="W253" s="1151"/>
      <c r="X253" s="1151"/>
      <c r="Y253" s="1151"/>
      <c r="Z253" s="1151"/>
      <c r="AA253" s="1151"/>
    </row>
    <row r="254" spans="1:27" x14ac:dyDescent="0.2">
      <c r="A254" s="1127"/>
      <c r="B254" s="1125" t="s">
        <v>7344</v>
      </c>
      <c r="C254" s="1125"/>
      <c r="D254" s="1125"/>
      <c r="E254" s="784">
        <f>E250+E252</f>
        <v>0</v>
      </c>
      <c r="F254" s="784" t="s">
        <v>5191</v>
      </c>
      <c r="G254" s="1125" t="s">
        <v>7345</v>
      </c>
      <c r="H254" s="1125"/>
      <c r="I254" s="1125"/>
      <c r="J254" s="1125"/>
      <c r="K254" s="1125"/>
      <c r="L254" s="1125"/>
      <c r="M254" s="1125"/>
      <c r="N254" s="1125"/>
      <c r="O254" s="1125"/>
      <c r="P254" s="1125"/>
      <c r="Q254" s="1125"/>
      <c r="R254" s="1125"/>
      <c r="S254" s="784">
        <f>SUM(S250:S252)</f>
        <v>0</v>
      </c>
      <c r="T254" s="1126" t="s">
        <v>5191</v>
      </c>
      <c r="U254" s="1126"/>
      <c r="V254" s="1126"/>
      <c r="W254" s="1126"/>
      <c r="X254" s="1127"/>
      <c r="Y254" s="1127"/>
      <c r="Z254" s="1127"/>
      <c r="AA254" s="1127"/>
    </row>
    <row r="255" spans="1:27" ht="25.5" x14ac:dyDescent="0.2">
      <c r="A255" s="716" t="s">
        <v>5126</v>
      </c>
      <c r="B255" s="716"/>
      <c r="C255" s="716"/>
      <c r="D255" s="793"/>
      <c r="E255" s="716"/>
      <c r="F255" s="716"/>
      <c r="G255" s="729"/>
      <c r="H255" s="729"/>
      <c r="I255" s="729"/>
      <c r="J255" s="729"/>
      <c r="K255" s="729"/>
      <c r="L255" s="729"/>
      <c r="M255" s="729"/>
      <c r="N255" s="783" t="s">
        <v>7619</v>
      </c>
      <c r="O255" s="716" t="s">
        <v>7354</v>
      </c>
      <c r="P255" s="716" t="s">
        <v>454</v>
      </c>
      <c r="Q255" s="716" t="s">
        <v>7363</v>
      </c>
      <c r="R255" s="716"/>
      <c r="S255" s="813">
        <v>420</v>
      </c>
      <c r="T255" s="810" t="s">
        <v>7382</v>
      </c>
      <c r="U255" s="750">
        <v>28</v>
      </c>
      <c r="V255" s="750"/>
      <c r="W255" s="750">
        <v>28</v>
      </c>
      <c r="X255" s="810" t="s">
        <v>7620</v>
      </c>
      <c r="Y255" s="716"/>
      <c r="Z255" s="716"/>
      <c r="AA255" s="716"/>
    </row>
    <row r="256" spans="1:27" ht="25.5" x14ac:dyDescent="0.2">
      <c r="A256" s="716"/>
      <c r="B256" s="716"/>
      <c r="C256" s="716"/>
      <c r="D256" s="755"/>
      <c r="E256" s="716"/>
      <c r="F256" s="716"/>
      <c r="G256" s="1152"/>
      <c r="H256" s="1152"/>
      <c r="I256" s="1152"/>
      <c r="J256" s="696"/>
      <c r="K256" s="696"/>
      <c r="L256" s="696"/>
      <c r="M256" s="696"/>
      <c r="N256" s="716"/>
      <c r="O256" s="716"/>
      <c r="P256" s="716"/>
      <c r="Q256" s="716" t="s">
        <v>7363</v>
      </c>
      <c r="R256" s="716"/>
      <c r="S256" s="813">
        <v>390</v>
      </c>
      <c r="T256" s="810" t="s">
        <v>7382</v>
      </c>
      <c r="U256" s="698">
        <v>15</v>
      </c>
      <c r="V256" s="698"/>
      <c r="W256" s="698">
        <v>15</v>
      </c>
      <c r="X256" s="810" t="s">
        <v>7621</v>
      </c>
      <c r="Y256" s="716"/>
      <c r="Z256" s="716"/>
      <c r="AA256" s="716"/>
    </row>
    <row r="257" spans="1:27" ht="25.5" x14ac:dyDescent="0.2">
      <c r="A257" s="716"/>
      <c r="B257" s="716"/>
      <c r="C257" s="716"/>
      <c r="D257" s="755"/>
      <c r="E257" s="716"/>
      <c r="F257" s="716"/>
      <c r="G257" s="1152"/>
      <c r="H257" s="1152"/>
      <c r="I257" s="1152"/>
      <c r="J257" s="696"/>
      <c r="K257" s="696"/>
      <c r="L257" s="696"/>
      <c r="M257" s="696"/>
      <c r="N257" s="716"/>
      <c r="O257" s="716"/>
      <c r="P257" s="716"/>
      <c r="Q257" s="716" t="s">
        <v>7363</v>
      </c>
      <c r="R257" s="716"/>
      <c r="S257" s="813">
        <v>300</v>
      </c>
      <c r="T257" s="810" t="s">
        <v>7622</v>
      </c>
      <c r="U257" s="698"/>
      <c r="V257" s="698"/>
      <c r="W257" s="698"/>
      <c r="X257" s="810" t="s">
        <v>7623</v>
      </c>
      <c r="Y257" s="716"/>
      <c r="Z257" s="716"/>
      <c r="AA257" s="716"/>
    </row>
    <row r="258" spans="1:27" x14ac:dyDescent="0.2">
      <c r="A258" s="716"/>
      <c r="B258" s="716"/>
      <c r="C258" s="716"/>
      <c r="D258" s="716"/>
      <c r="E258" s="716"/>
      <c r="F258" s="716"/>
      <c r="G258" s="729"/>
      <c r="H258" s="729"/>
      <c r="I258" s="729"/>
      <c r="J258" s="729"/>
      <c r="K258" s="729"/>
      <c r="L258" s="729"/>
      <c r="M258" s="729"/>
      <c r="N258" s="716"/>
      <c r="O258" s="716"/>
      <c r="P258" s="716"/>
      <c r="Q258" s="716"/>
      <c r="R258" s="716"/>
      <c r="S258" s="716"/>
      <c r="T258" s="716"/>
      <c r="U258" s="1144"/>
      <c r="V258" s="1144"/>
      <c r="W258" s="1144"/>
      <c r="X258" s="716"/>
      <c r="Y258" s="716"/>
      <c r="Z258" s="716"/>
      <c r="AA258" s="716"/>
    </row>
    <row r="259" spans="1:27" x14ac:dyDescent="0.2">
      <c r="A259" s="716"/>
      <c r="B259" s="716"/>
      <c r="C259" s="716"/>
      <c r="D259" s="716"/>
      <c r="E259" s="716"/>
      <c r="F259" s="716"/>
      <c r="G259" s="729"/>
      <c r="H259" s="729"/>
      <c r="I259" s="729"/>
      <c r="J259" s="729"/>
      <c r="K259" s="729"/>
      <c r="L259" s="729"/>
      <c r="M259" s="729"/>
      <c r="N259" s="716"/>
      <c r="O259" s="716"/>
      <c r="P259" s="716"/>
      <c r="Q259" s="716"/>
      <c r="R259" s="716"/>
      <c r="S259" s="716"/>
      <c r="T259" s="716"/>
      <c r="U259" s="1144"/>
      <c r="V259" s="1144"/>
      <c r="W259" s="1144"/>
      <c r="X259" s="716"/>
      <c r="Y259" s="716"/>
      <c r="Z259" s="716"/>
      <c r="AA259" s="716"/>
    </row>
    <row r="260" spans="1:27" x14ac:dyDescent="0.2">
      <c r="A260" s="716"/>
      <c r="B260" s="716"/>
      <c r="C260" s="716"/>
      <c r="D260" s="716"/>
      <c r="E260" s="716"/>
      <c r="F260" s="716"/>
      <c r="G260" s="729"/>
      <c r="H260" s="729"/>
      <c r="I260" s="729"/>
      <c r="J260" s="729"/>
      <c r="K260" s="729"/>
      <c r="L260" s="729"/>
      <c r="M260" s="729"/>
      <c r="N260" s="716"/>
      <c r="O260" s="716"/>
      <c r="P260" s="716"/>
      <c r="Q260" s="716"/>
      <c r="R260" s="716"/>
      <c r="S260" s="716"/>
      <c r="T260" s="716"/>
      <c r="U260" s="750"/>
      <c r="V260" s="750"/>
      <c r="W260" s="750"/>
      <c r="X260" s="716"/>
      <c r="Y260" s="716"/>
      <c r="Z260" s="716"/>
      <c r="AA260" s="716"/>
    </row>
    <row r="261" spans="1:27" x14ac:dyDescent="0.2">
      <c r="A261" s="1127" t="s">
        <v>5189</v>
      </c>
      <c r="B261" s="1125" t="s">
        <v>5190</v>
      </c>
      <c r="C261" s="1125"/>
      <c r="D261" s="1125"/>
      <c r="E261" s="784">
        <f>E257</f>
        <v>0</v>
      </c>
      <c r="F261" s="784" t="s">
        <v>5191</v>
      </c>
      <c r="G261" s="1151"/>
      <c r="H261" s="1151"/>
      <c r="I261" s="1151"/>
      <c r="J261" s="1151"/>
      <c r="K261" s="1151"/>
      <c r="L261" s="1151"/>
      <c r="M261" s="1151"/>
      <c r="N261" s="1151"/>
      <c r="O261" s="1151"/>
      <c r="P261" s="1151"/>
      <c r="Q261" s="1151"/>
      <c r="R261" s="1151"/>
      <c r="S261" s="716"/>
      <c r="T261" s="1151"/>
      <c r="U261" s="1151"/>
      <c r="V261" s="1151"/>
      <c r="W261" s="1151"/>
      <c r="X261" s="1151"/>
      <c r="Y261" s="1151"/>
      <c r="Z261" s="1151"/>
      <c r="AA261" s="1151"/>
    </row>
    <row r="262" spans="1:27" x14ac:dyDescent="0.2">
      <c r="A262" s="1127"/>
      <c r="B262" s="1125" t="s">
        <v>7344</v>
      </c>
      <c r="C262" s="1125"/>
      <c r="D262" s="1125"/>
      <c r="E262" s="784">
        <f>E255+E256</f>
        <v>0</v>
      </c>
      <c r="F262" s="784" t="s">
        <v>5191</v>
      </c>
      <c r="G262" s="1125" t="s">
        <v>7345</v>
      </c>
      <c r="H262" s="1125"/>
      <c r="I262" s="1125"/>
      <c r="J262" s="1125"/>
      <c r="K262" s="1125"/>
      <c r="L262" s="1125"/>
      <c r="M262" s="1125"/>
      <c r="N262" s="1125"/>
      <c r="O262" s="1125"/>
      <c r="P262" s="1125"/>
      <c r="Q262" s="1125"/>
      <c r="R262" s="1125"/>
      <c r="S262" s="784">
        <f>SUM(S255:S260)</f>
        <v>1110</v>
      </c>
      <c r="T262" s="1126" t="s">
        <v>5191</v>
      </c>
      <c r="U262" s="1126"/>
      <c r="V262" s="1126"/>
      <c r="W262" s="1126"/>
      <c r="X262" s="1127"/>
      <c r="Y262" s="1127"/>
      <c r="Z262" s="1127"/>
      <c r="AA262" s="1127"/>
    </row>
    <row r="263" spans="1:27" ht="13.35" hidden="1" customHeight="1" x14ac:dyDescent="0.25">
      <c r="A263" s="1140" t="s">
        <v>7624</v>
      </c>
      <c r="B263" s="1140"/>
      <c r="C263" s="1141" t="s">
        <v>5190</v>
      </c>
      <c r="D263" s="1141"/>
      <c r="E263" s="829">
        <f>(E27+E32+E55+E81+E91+E111+E121+E128+E132+E136+E140+E160+E188+E201+E209+E224+E228+E235+E239+E245+E248+E253+E261)/1000</f>
        <v>0</v>
      </c>
      <c r="F263" s="795" t="s">
        <v>2942</v>
      </c>
      <c r="G263" s="1141" t="s">
        <v>7345</v>
      </c>
      <c r="H263" s="1141"/>
      <c r="I263" s="1141"/>
      <c r="J263" s="1141"/>
      <c r="K263" s="1141"/>
      <c r="L263" s="1141"/>
      <c r="M263" s="1141"/>
      <c r="N263" s="1141"/>
      <c r="O263" s="1141"/>
      <c r="P263" s="1141"/>
      <c r="Q263" s="1141"/>
      <c r="R263" s="1141"/>
      <c r="S263" s="830">
        <f>(S32+S111+S249+S254+S262)/1000</f>
        <v>3.5070000000000001</v>
      </c>
      <c r="T263" s="1142" t="s">
        <v>2942</v>
      </c>
      <c r="U263" s="1142"/>
      <c r="V263" s="1142"/>
      <c r="W263" s="1142"/>
      <c r="X263" s="1141" t="s">
        <v>7625</v>
      </c>
      <c r="Y263" s="1141"/>
      <c r="Z263" s="794">
        <f>(Z27+Z32+Z55+Z81+Z91+Z111+Z121+Z128+Z132+Z136+Z140+Z160+Z188+Z201+Z209+Z224+Z228+Z235+Z239+Z245)/1000</f>
        <v>12.907999999999999</v>
      </c>
      <c r="AA263" s="795" t="s">
        <v>2942</v>
      </c>
    </row>
    <row r="264" spans="1:27" ht="12.75" hidden="1" customHeight="1" thickBot="1" x14ac:dyDescent="0.3">
      <c r="A264" s="1140"/>
      <c r="B264" s="1140"/>
      <c r="C264" s="1141" t="s">
        <v>7344</v>
      </c>
      <c r="D264" s="1141"/>
      <c r="E264" s="829">
        <f>(E249+E254+E262)/1000</f>
        <v>0</v>
      </c>
      <c r="F264" s="795" t="s">
        <v>2942</v>
      </c>
      <c r="G264" s="1141"/>
      <c r="H264" s="1141"/>
      <c r="I264" s="1141"/>
      <c r="J264" s="1141"/>
      <c r="K264" s="1141"/>
      <c r="L264" s="1141"/>
      <c r="M264" s="1141"/>
      <c r="N264" s="1141"/>
      <c r="O264" s="1141"/>
      <c r="P264" s="1141"/>
      <c r="Q264" s="1141"/>
      <c r="R264" s="1141"/>
      <c r="S264" s="786"/>
      <c r="T264" s="1149"/>
      <c r="U264" s="1149"/>
      <c r="V264" s="1149"/>
      <c r="W264" s="1149"/>
      <c r="X264" s="1138"/>
      <c r="Y264" s="1138"/>
      <c r="Z264" s="794"/>
      <c r="AA264" s="795"/>
    </row>
    <row r="265" spans="1:27" ht="13.35" hidden="1" customHeight="1" thickBot="1" x14ac:dyDescent="0.25">
      <c r="A265" s="1150" t="s">
        <v>7626</v>
      </c>
      <c r="B265" s="1150"/>
      <c r="C265" s="1150"/>
      <c r="D265" s="1150"/>
      <c r="E265" s="1150"/>
      <c r="F265" s="1150"/>
      <c r="G265" s="1150"/>
      <c r="H265" s="1150"/>
      <c r="I265" s="1150"/>
      <c r="J265" s="1150"/>
      <c r="K265" s="1150"/>
      <c r="L265" s="1150"/>
      <c r="M265" s="1150"/>
      <c r="N265" s="1150"/>
      <c r="O265" s="1150"/>
      <c r="P265" s="1150"/>
      <c r="Q265" s="1150"/>
      <c r="R265" s="1150"/>
      <c r="S265" s="1150"/>
      <c r="T265" s="1150"/>
      <c r="U265" s="1150"/>
      <c r="V265" s="1150"/>
      <c r="W265" s="1150"/>
      <c r="X265" s="1150"/>
      <c r="Y265" s="1150"/>
      <c r="Z265" s="1150"/>
      <c r="AA265" s="1150"/>
    </row>
    <row r="266" spans="1:27" ht="12.75" customHeight="1" x14ac:dyDescent="0.25">
      <c r="A266" s="716" t="s">
        <v>5127</v>
      </c>
      <c r="B266" s="751"/>
      <c r="C266" s="751"/>
      <c r="D266" s="751"/>
      <c r="E266" s="750"/>
      <c r="F266" s="751"/>
      <c r="G266" s="751"/>
      <c r="H266" s="751"/>
      <c r="I266" s="751"/>
      <c r="J266" s="751"/>
      <c r="K266" s="751"/>
      <c r="L266" s="751"/>
      <c r="M266" s="751"/>
      <c r="N266" s="787" t="s">
        <v>7627</v>
      </c>
      <c r="O266" s="751" t="s">
        <v>7354</v>
      </c>
      <c r="P266" s="751" t="s">
        <v>5138</v>
      </c>
      <c r="Q266" s="800"/>
      <c r="R266" s="800"/>
      <c r="S266" s="800"/>
      <c r="T266" s="800"/>
      <c r="U266" s="800"/>
      <c r="V266" s="800"/>
      <c r="W266" s="800"/>
      <c r="X266" s="811" t="s">
        <v>7628</v>
      </c>
      <c r="Y266" s="811">
        <v>2004</v>
      </c>
      <c r="Z266" s="811">
        <v>35</v>
      </c>
      <c r="AA266" s="811" t="s">
        <v>7449</v>
      </c>
    </row>
    <row r="267" spans="1:27" ht="12.75" customHeight="1" x14ac:dyDescent="0.25">
      <c r="A267" s="716"/>
      <c r="B267" s="751"/>
      <c r="C267" s="751"/>
      <c r="D267" s="716"/>
      <c r="E267" s="716"/>
      <c r="F267" s="716"/>
      <c r="G267" s="716"/>
      <c r="H267" s="716"/>
      <c r="I267" s="716"/>
      <c r="J267" s="716"/>
      <c r="K267" s="716"/>
      <c r="L267" s="716"/>
      <c r="M267" s="716"/>
      <c r="N267" s="751"/>
      <c r="O267" s="751"/>
      <c r="P267" s="751"/>
      <c r="Q267" s="800"/>
      <c r="R267" s="800"/>
      <c r="S267" s="800"/>
      <c r="T267" s="800"/>
      <c r="U267" s="800"/>
      <c r="V267" s="800"/>
      <c r="W267" s="800"/>
      <c r="X267" s="811" t="s">
        <v>7628</v>
      </c>
      <c r="Y267" s="811">
        <v>2004</v>
      </c>
      <c r="Z267" s="811">
        <v>35</v>
      </c>
      <c r="AA267" s="811" t="s">
        <v>7449</v>
      </c>
    </row>
    <row r="268" spans="1:27" ht="12.75" customHeight="1" x14ac:dyDescent="0.25">
      <c r="A268" s="716"/>
      <c r="B268" s="751"/>
      <c r="C268" s="751"/>
      <c r="D268" s="716"/>
      <c r="E268" s="716"/>
      <c r="F268" s="716"/>
      <c r="G268" s="716"/>
      <c r="H268" s="716"/>
      <c r="I268" s="716"/>
      <c r="J268" s="716"/>
      <c r="K268" s="716"/>
      <c r="L268" s="716"/>
      <c r="M268" s="716"/>
      <c r="N268" s="751"/>
      <c r="O268" s="751"/>
      <c r="P268" s="751"/>
      <c r="Q268" s="716" t="s">
        <v>7363</v>
      </c>
      <c r="R268" s="800"/>
      <c r="S268" s="813">
        <v>630</v>
      </c>
      <c r="T268" s="810" t="s">
        <v>7382</v>
      </c>
      <c r="U268" s="796">
        <v>23</v>
      </c>
      <c r="V268" s="800"/>
      <c r="W268" s="796">
        <v>23</v>
      </c>
      <c r="X268" s="810" t="s">
        <v>7629</v>
      </c>
      <c r="Y268" s="716"/>
      <c r="Z268" s="716"/>
      <c r="AA268" s="716"/>
    </row>
    <row r="269" spans="1:27" ht="12.75" customHeight="1" x14ac:dyDescent="0.25">
      <c r="A269" s="716"/>
      <c r="B269" s="751"/>
      <c r="C269" s="751"/>
      <c r="D269" s="716"/>
      <c r="E269" s="716"/>
      <c r="F269" s="716"/>
      <c r="G269" s="716"/>
      <c r="H269" s="716"/>
      <c r="I269" s="716"/>
      <c r="J269" s="716"/>
      <c r="K269" s="716"/>
      <c r="L269" s="716"/>
      <c r="M269" s="716"/>
      <c r="N269" s="751"/>
      <c r="O269" s="751"/>
      <c r="P269" s="751"/>
      <c r="Q269" s="800"/>
      <c r="R269" s="800"/>
      <c r="S269" s="813">
        <v>150</v>
      </c>
      <c r="T269" s="810" t="s">
        <v>7442</v>
      </c>
      <c r="U269" s="800"/>
      <c r="V269" s="800"/>
      <c r="W269" s="800"/>
      <c r="X269" s="810" t="s">
        <v>7630</v>
      </c>
      <c r="Y269" s="716"/>
      <c r="Z269" s="716"/>
      <c r="AA269" s="716"/>
    </row>
    <row r="270" spans="1:27" ht="12.75" customHeight="1" x14ac:dyDescent="0.25">
      <c r="A270" s="716"/>
      <c r="B270" s="751"/>
      <c r="C270" s="751"/>
      <c r="D270" s="716"/>
      <c r="E270" s="716"/>
      <c r="F270" s="716"/>
      <c r="G270" s="716"/>
      <c r="H270" s="716"/>
      <c r="I270" s="716"/>
      <c r="J270" s="716"/>
      <c r="K270" s="716"/>
      <c r="L270" s="716"/>
      <c r="M270" s="716"/>
      <c r="N270" s="751"/>
      <c r="O270" s="751"/>
      <c r="P270" s="751"/>
      <c r="Q270" s="800"/>
      <c r="R270" s="800"/>
      <c r="S270" s="800"/>
      <c r="T270" s="800"/>
      <c r="U270" s="800"/>
      <c r="V270" s="800"/>
      <c r="W270" s="800"/>
      <c r="X270" s="716"/>
      <c r="Y270" s="716"/>
      <c r="Z270" s="716"/>
      <c r="AA270" s="716"/>
    </row>
    <row r="271" spans="1:27" ht="12.75" customHeight="1" x14ac:dyDescent="0.25">
      <c r="A271" s="716"/>
      <c r="B271" s="751"/>
      <c r="C271" s="751"/>
      <c r="D271" s="716"/>
      <c r="E271" s="716"/>
      <c r="F271" s="716"/>
      <c r="G271" s="716"/>
      <c r="H271" s="716"/>
      <c r="I271" s="716"/>
      <c r="J271" s="716"/>
      <c r="K271" s="716"/>
      <c r="L271" s="716"/>
      <c r="M271" s="716"/>
      <c r="N271" s="751"/>
      <c r="O271" s="751"/>
      <c r="P271" s="751"/>
      <c r="Q271" s="800"/>
      <c r="R271" s="800"/>
      <c r="S271" s="800"/>
      <c r="T271" s="800"/>
      <c r="U271" s="800"/>
      <c r="V271" s="800"/>
      <c r="W271" s="800"/>
      <c r="X271" s="716"/>
      <c r="Y271" s="716"/>
      <c r="Z271" s="750"/>
      <c r="AA271" s="793"/>
    </row>
    <row r="272" spans="1:27" x14ac:dyDescent="0.2">
      <c r="A272" s="784" t="s">
        <v>5189</v>
      </c>
      <c r="B272" s="1125" t="s">
        <v>5190</v>
      </c>
      <c r="C272" s="1125"/>
      <c r="D272" s="1125"/>
      <c r="E272" s="784">
        <f>SUM(E266:E271)</f>
        <v>0</v>
      </c>
      <c r="F272" s="1126" t="s">
        <v>5191</v>
      </c>
      <c r="G272" s="1126"/>
      <c r="H272" s="1126"/>
      <c r="I272" s="1126"/>
      <c r="J272" s="814"/>
      <c r="K272" s="814"/>
      <c r="L272" s="814"/>
      <c r="M272" s="814"/>
      <c r="N272" s="1127" t="s">
        <v>7345</v>
      </c>
      <c r="O272" s="1127"/>
      <c r="P272" s="1127"/>
      <c r="Q272" s="1127"/>
      <c r="R272" s="1127"/>
      <c r="S272" s="785">
        <f>SUM(S268:S271)</f>
        <v>780</v>
      </c>
      <c r="T272" s="785" t="s">
        <v>5191</v>
      </c>
      <c r="U272" s="785"/>
      <c r="V272" s="785"/>
      <c r="W272" s="785"/>
      <c r="X272" s="1125" t="s">
        <v>5192</v>
      </c>
      <c r="Y272" s="1134"/>
      <c r="Z272" s="802">
        <f>SUM(Z266:Z271)</f>
        <v>70</v>
      </c>
      <c r="AA272" s="784" t="s">
        <v>5191</v>
      </c>
    </row>
    <row r="273" spans="1:27" ht="11.25" customHeight="1" x14ac:dyDescent="0.2">
      <c r="A273" s="716" t="s">
        <v>7631</v>
      </c>
      <c r="B273" s="751"/>
      <c r="C273" s="751"/>
      <c r="D273" s="751"/>
      <c r="E273" s="750"/>
      <c r="F273" s="751"/>
      <c r="G273" s="751"/>
      <c r="H273" s="751"/>
      <c r="I273" s="751"/>
      <c r="J273" s="751"/>
      <c r="K273" s="751"/>
      <c r="L273" s="751"/>
      <c r="M273" s="751"/>
      <c r="N273" s="787" t="s">
        <v>7632</v>
      </c>
      <c r="O273" s="751" t="s">
        <v>7354</v>
      </c>
      <c r="P273" s="751" t="s">
        <v>506</v>
      </c>
      <c r="Q273" s="751"/>
      <c r="R273" s="751"/>
      <c r="S273" s="751"/>
      <c r="T273" s="751"/>
      <c r="U273" s="750"/>
      <c r="V273" s="750"/>
      <c r="W273" s="750"/>
      <c r="X273" s="716"/>
      <c r="Y273" s="716"/>
      <c r="Z273" s="716"/>
      <c r="AA273" s="716"/>
    </row>
    <row r="274" spans="1:27" ht="11.25" customHeight="1" x14ac:dyDescent="0.25">
      <c r="A274" s="716"/>
      <c r="B274" s="751"/>
      <c r="C274" s="751"/>
      <c r="D274" s="751"/>
      <c r="E274" s="750"/>
      <c r="F274" s="751"/>
      <c r="G274" s="751"/>
      <c r="H274" s="751"/>
      <c r="I274" s="751"/>
      <c r="J274" s="751"/>
      <c r="K274" s="751"/>
      <c r="L274" s="751"/>
      <c r="M274" s="751"/>
      <c r="N274" s="751"/>
      <c r="O274" s="751"/>
      <c r="P274" s="751"/>
      <c r="Q274" s="751"/>
      <c r="R274" s="751"/>
      <c r="S274" s="751"/>
      <c r="T274" s="751"/>
      <c r="U274" s="800"/>
      <c r="V274" s="800"/>
      <c r="W274" s="800"/>
      <c r="X274" s="716"/>
      <c r="Y274" s="716"/>
      <c r="Z274" s="716"/>
      <c r="AA274" s="716"/>
    </row>
    <row r="275" spans="1:27" ht="11.25" customHeight="1" x14ac:dyDescent="0.25">
      <c r="A275" s="716"/>
      <c r="B275" s="751"/>
      <c r="C275" s="751"/>
      <c r="D275" s="751"/>
      <c r="E275" s="750"/>
      <c r="F275" s="751"/>
      <c r="G275" s="751"/>
      <c r="H275" s="751"/>
      <c r="I275" s="751"/>
      <c r="J275" s="751"/>
      <c r="K275" s="751"/>
      <c r="L275" s="751"/>
      <c r="M275" s="751"/>
      <c r="N275" s="751"/>
      <c r="O275" s="751"/>
      <c r="P275" s="751"/>
      <c r="Q275" s="751"/>
      <c r="R275" s="751"/>
      <c r="S275" s="751"/>
      <c r="T275" s="751"/>
      <c r="U275" s="800"/>
      <c r="V275" s="800"/>
      <c r="W275" s="800"/>
      <c r="X275" s="716"/>
      <c r="Y275" s="716"/>
      <c r="Z275" s="750"/>
      <c r="AA275" s="716"/>
    </row>
    <row r="276" spans="1:27" x14ac:dyDescent="0.2">
      <c r="A276" s="784" t="s">
        <v>5189</v>
      </c>
      <c r="B276" s="1125" t="s">
        <v>5190</v>
      </c>
      <c r="C276" s="1125"/>
      <c r="D276" s="1125"/>
      <c r="E276" s="784">
        <f>SUM(E273:E275)</f>
        <v>0</v>
      </c>
      <c r="F276" s="1126" t="s">
        <v>5191</v>
      </c>
      <c r="G276" s="1126"/>
      <c r="H276" s="1126"/>
      <c r="I276" s="1126"/>
      <c r="J276" s="814"/>
      <c r="K276" s="814"/>
      <c r="L276" s="814"/>
      <c r="M276" s="814"/>
      <c r="N276" s="1125" t="s">
        <v>7345</v>
      </c>
      <c r="O276" s="1125"/>
      <c r="P276" s="1125"/>
      <c r="Q276" s="1125"/>
      <c r="R276" s="1125"/>
      <c r="S276" s="785">
        <f>SUM(S273:S275)</f>
        <v>0</v>
      </c>
      <c r="T276" s="1126" t="s">
        <v>5191</v>
      </c>
      <c r="U276" s="1126"/>
      <c r="V276" s="1126"/>
      <c r="W276" s="1126"/>
      <c r="X276" s="1125" t="s">
        <v>5192</v>
      </c>
      <c r="Y276" s="1125"/>
      <c r="Z276" s="802"/>
      <c r="AA276" s="784" t="s">
        <v>5191</v>
      </c>
    </row>
    <row r="277" spans="1:27" ht="13.5" customHeight="1" x14ac:dyDescent="0.25">
      <c r="A277" s="716" t="s">
        <v>7633</v>
      </c>
      <c r="B277" s="751"/>
      <c r="C277" s="751"/>
      <c r="D277" s="751"/>
      <c r="E277" s="750"/>
      <c r="F277" s="751"/>
      <c r="G277" s="751"/>
      <c r="H277" s="751"/>
      <c r="I277" s="751"/>
      <c r="J277" s="751"/>
      <c r="K277" s="751"/>
      <c r="L277" s="751"/>
      <c r="M277" s="751"/>
      <c r="N277" s="787" t="s">
        <v>7634</v>
      </c>
      <c r="O277" s="751" t="s">
        <v>5472</v>
      </c>
      <c r="P277" s="751" t="s">
        <v>6966</v>
      </c>
      <c r="Q277" s="800"/>
      <c r="R277" s="800"/>
      <c r="S277" s="813">
        <v>300</v>
      </c>
      <c r="T277" s="810" t="s">
        <v>1095</v>
      </c>
      <c r="U277" s="800"/>
      <c r="V277" s="800"/>
      <c r="W277" s="800"/>
      <c r="X277" s="810" t="s">
        <v>7635</v>
      </c>
      <c r="Y277" s="716"/>
      <c r="Z277" s="716"/>
      <c r="AA277" s="716"/>
    </row>
    <row r="278" spans="1:27" ht="13.5" customHeight="1" x14ac:dyDescent="0.25">
      <c r="A278" s="716"/>
      <c r="B278" s="751"/>
      <c r="C278" s="751"/>
      <c r="D278" s="751"/>
      <c r="E278" s="750"/>
      <c r="F278" s="751"/>
      <c r="G278" s="751"/>
      <c r="H278" s="751"/>
      <c r="I278" s="751"/>
      <c r="J278" s="751"/>
      <c r="K278" s="751"/>
      <c r="L278" s="751"/>
      <c r="M278" s="751"/>
      <c r="N278" s="751"/>
      <c r="O278" s="751"/>
      <c r="P278" s="751"/>
      <c r="Q278" s="800"/>
      <c r="R278" s="800"/>
      <c r="S278" s="813">
        <v>200</v>
      </c>
      <c r="T278" s="810" t="s">
        <v>7442</v>
      </c>
      <c r="U278" s="800"/>
      <c r="V278" s="800"/>
      <c r="W278" s="800"/>
      <c r="X278" s="810" t="s">
        <v>7636</v>
      </c>
      <c r="Y278" s="716"/>
      <c r="Z278" s="716"/>
      <c r="AA278" s="716"/>
    </row>
    <row r="279" spans="1:27" ht="13.5" customHeight="1" x14ac:dyDescent="0.25">
      <c r="A279" s="716"/>
      <c r="B279" s="751"/>
      <c r="C279" s="751"/>
      <c r="D279" s="751"/>
      <c r="E279" s="750"/>
      <c r="F279" s="751"/>
      <c r="G279" s="751"/>
      <c r="H279" s="751"/>
      <c r="I279" s="751"/>
      <c r="J279" s="751"/>
      <c r="K279" s="751"/>
      <c r="L279" s="751"/>
      <c r="M279" s="751"/>
      <c r="N279" s="751"/>
      <c r="O279" s="751"/>
      <c r="P279" s="751"/>
      <c r="Q279" s="800"/>
      <c r="R279" s="813">
        <v>2015</v>
      </c>
      <c r="S279" s="813">
        <v>576</v>
      </c>
      <c r="T279" s="788" t="s">
        <v>7637</v>
      </c>
      <c r="U279" s="800"/>
      <c r="V279" s="800"/>
      <c r="W279" s="800"/>
      <c r="X279" s="716" t="s">
        <v>7638</v>
      </c>
      <c r="Y279" s="716"/>
      <c r="Z279" s="716"/>
      <c r="AA279" s="716"/>
    </row>
    <row r="280" spans="1:27" ht="13.5" customHeight="1" x14ac:dyDescent="0.25">
      <c r="A280" s="716"/>
      <c r="B280" s="751"/>
      <c r="C280" s="751"/>
      <c r="D280" s="751"/>
      <c r="E280" s="750"/>
      <c r="F280" s="751"/>
      <c r="G280" s="751"/>
      <c r="H280" s="751"/>
      <c r="I280" s="751"/>
      <c r="J280" s="751"/>
      <c r="K280" s="751"/>
      <c r="L280" s="751"/>
      <c r="M280" s="751"/>
      <c r="N280" s="751"/>
      <c r="O280" s="751"/>
      <c r="P280" s="751"/>
      <c r="Q280" s="800"/>
      <c r="R280" s="800"/>
      <c r="S280" s="800"/>
      <c r="T280" s="800"/>
      <c r="U280" s="800"/>
      <c r="V280" s="800"/>
      <c r="W280" s="800"/>
      <c r="X280" s="716"/>
      <c r="Y280" s="716"/>
      <c r="Z280" s="716"/>
      <c r="AA280" s="716"/>
    </row>
    <row r="281" spans="1:27" x14ac:dyDescent="0.2">
      <c r="A281" s="784" t="s">
        <v>5189</v>
      </c>
      <c r="B281" s="1125" t="s">
        <v>5190</v>
      </c>
      <c r="C281" s="1125"/>
      <c r="D281" s="1125"/>
      <c r="E281" s="784">
        <f>SUM(E277:E279)</f>
        <v>0</v>
      </c>
      <c r="F281" s="1126" t="s">
        <v>5191</v>
      </c>
      <c r="G281" s="1126"/>
      <c r="H281" s="1126"/>
      <c r="I281" s="1126"/>
      <c r="J281" s="814"/>
      <c r="K281" s="814"/>
      <c r="L281" s="814"/>
      <c r="M281" s="814"/>
      <c r="N281" s="1125" t="s">
        <v>7345</v>
      </c>
      <c r="O281" s="1125"/>
      <c r="P281" s="1125"/>
      <c r="Q281" s="1125"/>
      <c r="R281" s="1125"/>
      <c r="S281" s="784">
        <f>SUM(S277:S279)</f>
        <v>1076</v>
      </c>
      <c r="T281" s="785" t="s">
        <v>5191</v>
      </c>
      <c r="U281" s="785"/>
      <c r="V281" s="785"/>
      <c r="W281" s="785"/>
      <c r="X281" s="1125" t="s">
        <v>5192</v>
      </c>
      <c r="Y281" s="1125"/>
      <c r="Z281" s="802"/>
      <c r="AA281" s="784" t="s">
        <v>5191</v>
      </c>
    </row>
    <row r="282" spans="1:27" ht="26.25" x14ac:dyDescent="0.25">
      <c r="A282" s="716" t="s">
        <v>7639</v>
      </c>
      <c r="B282" s="716"/>
      <c r="C282" s="716"/>
      <c r="D282" s="716"/>
      <c r="E282" s="716"/>
      <c r="F282" s="716"/>
      <c r="G282" s="716"/>
      <c r="H282" s="716"/>
      <c r="I282" s="716"/>
      <c r="J282" s="716"/>
      <c r="K282" s="716"/>
      <c r="L282" s="716"/>
      <c r="M282" s="716"/>
      <c r="N282" s="783" t="s">
        <v>7640</v>
      </c>
      <c r="O282" s="716" t="s">
        <v>7354</v>
      </c>
      <c r="P282" s="790" t="s">
        <v>7641</v>
      </c>
      <c r="Q282" s="716"/>
      <c r="R282" s="716"/>
      <c r="S282" s="716"/>
      <c r="T282" s="716"/>
      <c r="U282" s="716"/>
      <c r="V282" s="716"/>
      <c r="W282" s="716"/>
      <c r="X282" s="811" t="s">
        <v>7642</v>
      </c>
      <c r="Y282" s="811">
        <v>1990</v>
      </c>
      <c r="Z282" s="811">
        <v>25</v>
      </c>
      <c r="AA282" s="811" t="s">
        <v>7401</v>
      </c>
    </row>
    <row r="283" spans="1:27" ht="15" x14ac:dyDescent="0.25">
      <c r="A283" s="716"/>
      <c r="B283" s="716"/>
      <c r="C283" s="716"/>
      <c r="D283" s="716"/>
      <c r="E283" s="716"/>
      <c r="F283" s="716"/>
      <c r="G283" s="716"/>
      <c r="H283" s="716"/>
      <c r="I283" s="716"/>
      <c r="J283" s="716"/>
      <c r="K283" s="716"/>
      <c r="L283" s="716"/>
      <c r="M283" s="716"/>
      <c r="N283" s="716"/>
      <c r="O283" s="716"/>
      <c r="P283" s="716"/>
      <c r="Q283" s="716"/>
      <c r="R283" s="716"/>
      <c r="S283" s="716"/>
      <c r="T283" s="716"/>
      <c r="U283" s="716"/>
      <c r="V283" s="716"/>
      <c r="W283" s="716"/>
      <c r="X283" s="811" t="s">
        <v>7643</v>
      </c>
      <c r="Y283" s="811">
        <v>1990</v>
      </c>
      <c r="Z283" s="811">
        <v>40</v>
      </c>
      <c r="AA283" s="811" t="s">
        <v>7464</v>
      </c>
    </row>
    <row r="284" spans="1:27" ht="15" x14ac:dyDescent="0.25">
      <c r="A284" s="716"/>
      <c r="B284" s="716"/>
      <c r="C284" s="716"/>
      <c r="D284" s="716"/>
      <c r="E284" s="716"/>
      <c r="F284" s="716"/>
      <c r="G284" s="716"/>
      <c r="H284" s="716"/>
      <c r="I284" s="716"/>
      <c r="J284" s="716"/>
      <c r="K284" s="716"/>
      <c r="L284" s="716"/>
      <c r="M284" s="716"/>
      <c r="N284" s="716"/>
      <c r="O284" s="716"/>
      <c r="P284" s="716"/>
      <c r="Q284" s="716"/>
      <c r="R284" s="716"/>
      <c r="S284" s="716"/>
      <c r="T284" s="716"/>
      <c r="U284" s="716"/>
      <c r="V284" s="716"/>
      <c r="W284" s="716"/>
      <c r="X284" s="811" t="s">
        <v>7643</v>
      </c>
      <c r="Y284" s="811">
        <v>1990</v>
      </c>
      <c r="Z284" s="811">
        <v>40</v>
      </c>
      <c r="AA284" s="811" t="s">
        <v>7464</v>
      </c>
    </row>
    <row r="285" spans="1:27" ht="15" x14ac:dyDescent="0.25">
      <c r="A285" s="716"/>
      <c r="B285" s="716"/>
      <c r="C285" s="716"/>
      <c r="D285" s="716"/>
      <c r="E285" s="716"/>
      <c r="F285" s="716"/>
      <c r="G285" s="716"/>
      <c r="H285" s="716"/>
      <c r="I285" s="716"/>
      <c r="J285" s="716"/>
      <c r="K285" s="716"/>
      <c r="L285" s="716"/>
      <c r="M285" s="716"/>
      <c r="N285" s="716"/>
      <c r="O285" s="716"/>
      <c r="P285" s="716"/>
      <c r="Q285" s="716"/>
      <c r="R285" s="716"/>
      <c r="S285" s="716"/>
      <c r="T285" s="716"/>
      <c r="U285" s="716"/>
      <c r="V285" s="716"/>
      <c r="W285" s="716"/>
      <c r="X285" s="811" t="s">
        <v>7644</v>
      </c>
      <c r="Y285" s="811">
        <v>1990</v>
      </c>
      <c r="Z285" s="811">
        <v>65</v>
      </c>
      <c r="AA285" s="811" t="s">
        <v>7401</v>
      </c>
    </row>
    <row r="286" spans="1:27" ht="15" x14ac:dyDescent="0.25">
      <c r="A286" s="716"/>
      <c r="B286" s="716"/>
      <c r="C286" s="716"/>
      <c r="D286" s="716"/>
      <c r="E286" s="716"/>
      <c r="F286" s="716"/>
      <c r="G286" s="716"/>
      <c r="H286" s="716"/>
      <c r="I286" s="716"/>
      <c r="J286" s="716"/>
      <c r="K286" s="716"/>
      <c r="L286" s="716"/>
      <c r="M286" s="716"/>
      <c r="N286" s="716"/>
      <c r="O286" s="716"/>
      <c r="P286" s="716"/>
      <c r="Q286" s="716"/>
      <c r="R286" s="716"/>
      <c r="S286" s="716"/>
      <c r="T286" s="716"/>
      <c r="U286" s="716"/>
      <c r="V286" s="716"/>
      <c r="W286" s="716"/>
      <c r="X286" s="811" t="s">
        <v>7645</v>
      </c>
      <c r="Y286" s="811">
        <v>1998</v>
      </c>
      <c r="Z286" s="811">
        <v>100</v>
      </c>
      <c r="AA286" s="811" t="s">
        <v>7401</v>
      </c>
    </row>
    <row r="287" spans="1:27" ht="15" x14ac:dyDescent="0.25">
      <c r="A287" s="716"/>
      <c r="B287" s="716"/>
      <c r="C287" s="716"/>
      <c r="D287" s="716"/>
      <c r="E287" s="716"/>
      <c r="F287" s="716"/>
      <c r="G287" s="716"/>
      <c r="H287" s="716"/>
      <c r="I287" s="716"/>
      <c r="J287" s="716"/>
      <c r="K287" s="716"/>
      <c r="L287" s="716"/>
      <c r="M287" s="716"/>
      <c r="N287" s="716"/>
      <c r="O287" s="716"/>
      <c r="P287" s="716"/>
      <c r="Q287" s="716"/>
      <c r="R287" s="716"/>
      <c r="S287" s="716"/>
      <c r="T287" s="716"/>
      <c r="U287" s="716"/>
      <c r="V287" s="716"/>
      <c r="W287" s="716"/>
      <c r="X287" s="811" t="s">
        <v>7646</v>
      </c>
      <c r="Y287" s="811">
        <v>1990</v>
      </c>
      <c r="Z287" s="811">
        <v>105</v>
      </c>
      <c r="AA287" s="811" t="s">
        <v>321</v>
      </c>
    </row>
    <row r="288" spans="1:27" ht="30" x14ac:dyDescent="0.25">
      <c r="A288" s="716"/>
      <c r="B288" s="716"/>
      <c r="C288" s="716"/>
      <c r="D288" s="716"/>
      <c r="E288" s="716"/>
      <c r="F288" s="716"/>
      <c r="G288" s="716"/>
      <c r="H288" s="716"/>
      <c r="I288" s="716"/>
      <c r="J288" s="716"/>
      <c r="K288" s="716"/>
      <c r="L288" s="716"/>
      <c r="M288" s="716"/>
      <c r="N288" s="716"/>
      <c r="O288" s="716"/>
      <c r="P288" s="716"/>
      <c r="Q288" s="716"/>
      <c r="R288" s="716"/>
      <c r="S288" s="716"/>
      <c r="T288" s="716"/>
      <c r="U288" s="716"/>
      <c r="V288" s="716"/>
      <c r="W288" s="716"/>
      <c r="X288" s="825" t="s">
        <v>7647</v>
      </c>
      <c r="Y288" s="811">
        <v>1990</v>
      </c>
      <c r="Z288" s="811">
        <v>70</v>
      </c>
      <c r="AA288" s="811" t="s">
        <v>55</v>
      </c>
    </row>
    <row r="289" spans="1:27" ht="30" x14ac:dyDescent="0.25">
      <c r="A289" s="716"/>
      <c r="B289" s="716"/>
      <c r="C289" s="716"/>
      <c r="D289" s="716"/>
      <c r="E289" s="716"/>
      <c r="F289" s="716"/>
      <c r="G289" s="716"/>
      <c r="H289" s="716"/>
      <c r="I289" s="716"/>
      <c r="J289" s="716"/>
      <c r="K289" s="716"/>
      <c r="L289" s="716"/>
      <c r="M289" s="716"/>
      <c r="N289" s="716"/>
      <c r="O289" s="716"/>
      <c r="P289" s="716"/>
      <c r="Q289" s="716"/>
      <c r="R289" s="716"/>
      <c r="S289" s="716"/>
      <c r="T289" s="716"/>
      <c r="U289" s="716"/>
      <c r="V289" s="716"/>
      <c r="W289" s="716"/>
      <c r="X289" s="825" t="s">
        <v>7648</v>
      </c>
      <c r="Y289" s="811">
        <v>1990</v>
      </c>
      <c r="Z289" s="811">
        <v>80</v>
      </c>
      <c r="AA289" s="811" t="s">
        <v>321</v>
      </c>
    </row>
    <row r="290" spans="1:27" ht="30" x14ac:dyDescent="0.25">
      <c r="A290" s="716"/>
      <c r="B290" s="716"/>
      <c r="C290" s="716"/>
      <c r="D290" s="716"/>
      <c r="E290" s="716"/>
      <c r="F290" s="716"/>
      <c r="G290" s="716"/>
      <c r="H290" s="716"/>
      <c r="I290" s="716"/>
      <c r="J290" s="716"/>
      <c r="K290" s="716"/>
      <c r="L290" s="716"/>
      <c r="M290" s="716"/>
      <c r="N290" s="716"/>
      <c r="O290" s="716"/>
      <c r="P290" s="716"/>
      <c r="Q290" s="716"/>
      <c r="R290" s="716"/>
      <c r="S290" s="716"/>
      <c r="T290" s="716"/>
      <c r="U290" s="716"/>
      <c r="V290" s="716"/>
      <c r="W290" s="716"/>
      <c r="X290" s="825" t="s">
        <v>7649</v>
      </c>
      <c r="Y290" s="811">
        <v>1990</v>
      </c>
      <c r="Z290" s="811">
        <v>60</v>
      </c>
      <c r="AA290" s="811" t="s">
        <v>7401</v>
      </c>
    </row>
    <row r="291" spans="1:27" ht="30" x14ac:dyDescent="0.25">
      <c r="A291" s="716"/>
      <c r="B291" s="716"/>
      <c r="C291" s="716"/>
      <c r="D291" s="716"/>
      <c r="E291" s="716"/>
      <c r="F291" s="716"/>
      <c r="G291" s="716"/>
      <c r="H291" s="716"/>
      <c r="I291" s="716"/>
      <c r="J291" s="716"/>
      <c r="K291" s="716"/>
      <c r="L291" s="716"/>
      <c r="M291" s="716"/>
      <c r="N291" s="716"/>
      <c r="O291" s="716"/>
      <c r="P291" s="716"/>
      <c r="Q291" s="716"/>
      <c r="R291" s="716"/>
      <c r="S291" s="716"/>
      <c r="T291" s="716"/>
      <c r="U291" s="716"/>
      <c r="V291" s="716"/>
      <c r="W291" s="716"/>
      <c r="X291" s="825" t="s">
        <v>7650</v>
      </c>
      <c r="Y291" s="811">
        <v>1998</v>
      </c>
      <c r="Z291" s="811">
        <v>80</v>
      </c>
      <c r="AA291" s="811" t="s">
        <v>7401</v>
      </c>
    </row>
    <row r="292" spans="1:27" ht="25.5" x14ac:dyDescent="0.2">
      <c r="A292" s="716"/>
      <c r="B292" s="716"/>
      <c r="C292" s="716"/>
      <c r="D292" s="716"/>
      <c r="E292" s="716"/>
      <c r="F292" s="716"/>
      <c r="G292" s="716"/>
      <c r="H292" s="716"/>
      <c r="I292" s="716"/>
      <c r="J292" s="716"/>
      <c r="K292" s="716"/>
      <c r="L292" s="716"/>
      <c r="M292" s="716"/>
      <c r="N292" s="716"/>
      <c r="O292" s="716"/>
      <c r="P292" s="716"/>
      <c r="Q292" s="716"/>
      <c r="R292" s="716"/>
      <c r="S292" s="813">
        <v>320</v>
      </c>
      <c r="T292" s="810" t="s">
        <v>7651</v>
      </c>
      <c r="U292" s="716">
        <v>26</v>
      </c>
      <c r="V292" s="716"/>
      <c r="W292" s="716">
        <v>26</v>
      </c>
      <c r="X292" s="810" t="s">
        <v>7652</v>
      </c>
      <c r="Y292" s="716"/>
      <c r="Z292" s="750"/>
      <c r="AA292" s="716"/>
    </row>
    <row r="293" spans="1:27" x14ac:dyDescent="0.2">
      <c r="A293" s="716"/>
      <c r="B293" s="716"/>
      <c r="C293" s="716"/>
      <c r="D293" s="716"/>
      <c r="E293" s="716"/>
      <c r="F293" s="716"/>
      <c r="G293" s="716"/>
      <c r="H293" s="716"/>
      <c r="I293" s="716"/>
      <c r="J293" s="716"/>
      <c r="K293" s="716"/>
      <c r="L293" s="716"/>
      <c r="M293" s="716"/>
      <c r="N293" s="716"/>
      <c r="O293" s="716"/>
      <c r="P293" s="716"/>
      <c r="Q293" s="716"/>
      <c r="R293" s="716"/>
      <c r="S293" s="813">
        <v>240</v>
      </c>
      <c r="T293" s="810" t="s">
        <v>7653</v>
      </c>
      <c r="U293" s="716"/>
      <c r="V293" s="716"/>
      <c r="W293" s="716"/>
      <c r="X293" s="810" t="s">
        <v>7654</v>
      </c>
      <c r="Y293" s="716"/>
      <c r="Z293" s="750"/>
      <c r="AA293" s="716"/>
    </row>
    <row r="294" spans="1:27" ht="25.5" x14ac:dyDescent="0.2">
      <c r="A294" s="716"/>
      <c r="B294" s="716"/>
      <c r="C294" s="716"/>
      <c r="D294" s="716"/>
      <c r="E294" s="716"/>
      <c r="F294" s="716"/>
      <c r="G294" s="716"/>
      <c r="H294" s="716"/>
      <c r="I294" s="716"/>
      <c r="J294" s="716"/>
      <c r="K294" s="716"/>
      <c r="L294" s="716"/>
      <c r="M294" s="716"/>
      <c r="N294" s="716"/>
      <c r="O294" s="716"/>
      <c r="P294" s="716"/>
      <c r="Q294" s="716"/>
      <c r="R294" s="716"/>
      <c r="S294" s="813">
        <v>200</v>
      </c>
      <c r="T294" s="810" t="s">
        <v>7655</v>
      </c>
      <c r="U294" s="716"/>
      <c r="V294" s="716"/>
      <c r="W294" s="716"/>
      <c r="X294" s="810" t="s">
        <v>7656</v>
      </c>
      <c r="Y294" s="716"/>
      <c r="Z294" s="750"/>
      <c r="AA294" s="716"/>
    </row>
    <row r="295" spans="1:27" x14ac:dyDescent="0.2">
      <c r="A295" s="716"/>
      <c r="B295" s="716"/>
      <c r="C295" s="716"/>
      <c r="D295" s="716"/>
      <c r="E295" s="716"/>
      <c r="F295" s="716"/>
      <c r="G295" s="716"/>
      <c r="H295" s="716"/>
      <c r="I295" s="716"/>
      <c r="J295" s="716"/>
      <c r="K295" s="716"/>
      <c r="L295" s="716"/>
      <c r="M295" s="716"/>
      <c r="N295" s="716"/>
      <c r="O295" s="716"/>
      <c r="P295" s="716"/>
      <c r="Q295" s="716"/>
      <c r="R295" s="716"/>
      <c r="S295" s="716"/>
      <c r="T295" s="716"/>
      <c r="U295" s="716"/>
      <c r="V295" s="716"/>
      <c r="W295" s="716"/>
      <c r="X295" s="716"/>
      <c r="Y295" s="716"/>
      <c r="Z295" s="750"/>
      <c r="AA295" s="716"/>
    </row>
    <row r="296" spans="1:27" x14ac:dyDescent="0.2">
      <c r="A296" s="784" t="s">
        <v>5189</v>
      </c>
      <c r="B296" s="1125" t="s">
        <v>5190</v>
      </c>
      <c r="C296" s="1125"/>
      <c r="D296" s="1125"/>
      <c r="E296" s="784">
        <f>SUM(E282:E291)</f>
        <v>0</v>
      </c>
      <c r="F296" s="1126" t="s">
        <v>5191</v>
      </c>
      <c r="G296" s="1126" t="s">
        <v>7345</v>
      </c>
      <c r="H296" s="1126"/>
      <c r="I296" s="1126"/>
      <c r="J296" s="814"/>
      <c r="K296" s="814"/>
      <c r="L296" s="814"/>
      <c r="M296" s="814"/>
      <c r="N296" s="1125" t="s">
        <v>7345</v>
      </c>
      <c r="O296" s="1125"/>
      <c r="P296" s="1125"/>
      <c r="Q296" s="1125"/>
      <c r="R296" s="1125"/>
      <c r="S296" s="784">
        <f>SUM(S292:S294)</f>
        <v>760</v>
      </c>
      <c r="T296" s="1126" t="s">
        <v>5191</v>
      </c>
      <c r="U296" s="1126"/>
      <c r="V296" s="1126"/>
      <c r="W296" s="1126"/>
      <c r="X296" s="1125" t="s">
        <v>5192</v>
      </c>
      <c r="Y296" s="1125"/>
      <c r="Z296" s="802">
        <f>SUM(Z282:Z291)</f>
        <v>665</v>
      </c>
      <c r="AA296" s="784" t="s">
        <v>5191</v>
      </c>
    </row>
    <row r="297" spans="1:27" ht="28.5" customHeight="1" x14ac:dyDescent="0.25">
      <c r="A297" s="716" t="s">
        <v>7657</v>
      </c>
      <c r="B297" s="751"/>
      <c r="C297" s="751"/>
      <c r="D297" s="751"/>
      <c r="E297" s="750"/>
      <c r="F297" s="751"/>
      <c r="G297" s="751"/>
      <c r="H297" s="751"/>
      <c r="I297" s="751"/>
      <c r="J297" s="751"/>
      <c r="K297" s="751"/>
      <c r="L297" s="751"/>
      <c r="M297" s="751"/>
      <c r="N297" s="787" t="s">
        <v>7658</v>
      </c>
      <c r="O297" s="751" t="s">
        <v>7354</v>
      </c>
      <c r="P297" s="751" t="s">
        <v>246</v>
      </c>
      <c r="Q297" s="800"/>
      <c r="R297" s="800"/>
      <c r="S297" s="800"/>
      <c r="T297" s="800"/>
      <c r="U297" s="800"/>
      <c r="V297" s="800"/>
      <c r="W297" s="800"/>
      <c r="X297" s="825" t="s">
        <v>7659</v>
      </c>
      <c r="Y297" s="811">
        <v>2004</v>
      </c>
      <c r="Z297" s="811">
        <v>120</v>
      </c>
      <c r="AA297" s="811" t="s">
        <v>7548</v>
      </c>
    </row>
    <row r="298" spans="1:27" ht="29.25" customHeight="1" x14ac:dyDescent="0.25">
      <c r="A298" s="716"/>
      <c r="B298" s="751"/>
      <c r="C298" s="751"/>
      <c r="D298" s="751"/>
      <c r="E298" s="750"/>
      <c r="F298" s="751"/>
      <c r="G298" s="751"/>
      <c r="H298" s="751"/>
      <c r="I298" s="751"/>
      <c r="J298" s="751"/>
      <c r="K298" s="751"/>
      <c r="L298" s="751"/>
      <c r="M298" s="751"/>
      <c r="N298" s="751"/>
      <c r="O298" s="751"/>
      <c r="P298" s="751"/>
      <c r="Q298" s="800"/>
      <c r="R298" s="800"/>
      <c r="S298" s="800"/>
      <c r="T298" s="800"/>
      <c r="U298" s="800"/>
      <c r="V298" s="800"/>
      <c r="W298" s="800"/>
      <c r="X298" s="825" t="s">
        <v>7659</v>
      </c>
      <c r="Y298" s="811"/>
      <c r="Z298" s="811">
        <v>120</v>
      </c>
      <c r="AA298" s="811" t="s">
        <v>7660</v>
      </c>
    </row>
    <row r="299" spans="1:27" ht="27.75" customHeight="1" x14ac:dyDescent="0.25">
      <c r="A299" s="716"/>
      <c r="B299" s="751"/>
      <c r="C299" s="751"/>
      <c r="D299" s="751"/>
      <c r="E299" s="750"/>
      <c r="F299" s="751"/>
      <c r="G299" s="751"/>
      <c r="H299" s="751"/>
      <c r="I299" s="751"/>
      <c r="J299" s="751"/>
      <c r="K299" s="751"/>
      <c r="L299" s="751"/>
      <c r="M299" s="751"/>
      <c r="N299" s="751"/>
      <c r="O299" s="751"/>
      <c r="P299" s="751"/>
      <c r="Q299" s="800"/>
      <c r="R299" s="800"/>
      <c r="S299" s="800"/>
      <c r="T299" s="800"/>
      <c r="U299" s="800"/>
      <c r="V299" s="800"/>
      <c r="W299" s="800"/>
      <c r="X299" s="825" t="s">
        <v>7661</v>
      </c>
      <c r="Y299" s="811">
        <v>1989</v>
      </c>
      <c r="Z299" s="811">
        <v>65</v>
      </c>
      <c r="AA299" s="811" t="s">
        <v>7662</v>
      </c>
    </row>
    <row r="300" spans="1:27" ht="28.5" customHeight="1" x14ac:dyDescent="0.25">
      <c r="A300" s="716"/>
      <c r="B300" s="751"/>
      <c r="C300" s="751"/>
      <c r="D300" s="751"/>
      <c r="E300" s="750"/>
      <c r="F300" s="751"/>
      <c r="G300" s="751"/>
      <c r="H300" s="751"/>
      <c r="I300" s="751"/>
      <c r="J300" s="751"/>
      <c r="K300" s="751"/>
      <c r="L300" s="751"/>
      <c r="M300" s="751"/>
      <c r="N300" s="751"/>
      <c r="O300" s="751"/>
      <c r="P300" s="751"/>
      <c r="Q300" s="800"/>
      <c r="R300" s="800"/>
      <c r="S300" s="800"/>
      <c r="T300" s="800"/>
      <c r="U300" s="800"/>
      <c r="V300" s="800"/>
      <c r="W300" s="800"/>
      <c r="X300" s="825" t="s">
        <v>7663</v>
      </c>
      <c r="Y300" s="811"/>
      <c r="Z300" s="811">
        <v>60</v>
      </c>
      <c r="AA300" s="811" t="s">
        <v>7660</v>
      </c>
    </row>
    <row r="301" spans="1:27" ht="28.5" customHeight="1" x14ac:dyDescent="0.25">
      <c r="A301" s="716"/>
      <c r="B301" s="751"/>
      <c r="C301" s="751"/>
      <c r="D301" s="751"/>
      <c r="E301" s="750"/>
      <c r="F301" s="751"/>
      <c r="G301" s="751"/>
      <c r="H301" s="751"/>
      <c r="I301" s="751"/>
      <c r="J301" s="751"/>
      <c r="K301" s="751"/>
      <c r="L301" s="751"/>
      <c r="M301" s="751"/>
      <c r="N301" s="751"/>
      <c r="O301" s="751"/>
      <c r="P301" s="751"/>
      <c r="Q301" s="800"/>
      <c r="R301" s="800"/>
      <c r="S301" s="800"/>
      <c r="T301" s="800"/>
      <c r="U301" s="800"/>
      <c r="V301" s="800"/>
      <c r="W301" s="800"/>
      <c r="X301" s="825" t="s">
        <v>7664</v>
      </c>
      <c r="Y301" s="811"/>
      <c r="Z301" s="811">
        <v>75</v>
      </c>
      <c r="AA301" s="811" t="s">
        <v>7553</v>
      </c>
    </row>
    <row r="302" spans="1:27" ht="29.25" customHeight="1" x14ac:dyDescent="0.25">
      <c r="A302" s="716"/>
      <c r="B302" s="751"/>
      <c r="C302" s="751"/>
      <c r="D302" s="751"/>
      <c r="E302" s="750"/>
      <c r="F302" s="751"/>
      <c r="G302" s="751"/>
      <c r="H302" s="751"/>
      <c r="I302" s="751"/>
      <c r="J302" s="751"/>
      <c r="K302" s="751"/>
      <c r="L302" s="751"/>
      <c r="M302" s="751"/>
      <c r="N302" s="751"/>
      <c r="O302" s="751"/>
      <c r="P302" s="751"/>
      <c r="Q302" s="800"/>
      <c r="R302" s="800"/>
      <c r="S302" s="800"/>
      <c r="T302" s="800"/>
      <c r="U302" s="800"/>
      <c r="V302" s="800"/>
      <c r="W302" s="800"/>
      <c r="X302" s="825" t="s">
        <v>7665</v>
      </c>
      <c r="Y302" s="811"/>
      <c r="Z302" s="811">
        <v>50</v>
      </c>
      <c r="AA302" s="811" t="s">
        <v>7553</v>
      </c>
    </row>
    <row r="303" spans="1:27" ht="27.75" customHeight="1" x14ac:dyDescent="0.25">
      <c r="A303" s="716"/>
      <c r="B303" s="751"/>
      <c r="C303" s="751"/>
      <c r="D303" s="751"/>
      <c r="E303" s="750"/>
      <c r="F303" s="751"/>
      <c r="G303" s="751"/>
      <c r="H303" s="751"/>
      <c r="I303" s="751"/>
      <c r="J303" s="751"/>
      <c r="K303" s="751"/>
      <c r="L303" s="751"/>
      <c r="M303" s="751"/>
      <c r="N303" s="751"/>
      <c r="O303" s="751"/>
      <c r="P303" s="751"/>
      <c r="Q303" s="800"/>
      <c r="R303" s="800"/>
      <c r="S303" s="800"/>
      <c r="T303" s="800"/>
      <c r="U303" s="800"/>
      <c r="V303" s="800"/>
      <c r="W303" s="800"/>
      <c r="X303" s="825" t="s">
        <v>7666</v>
      </c>
      <c r="Y303" s="811"/>
      <c r="Z303" s="811">
        <v>55</v>
      </c>
      <c r="AA303" s="811" t="s">
        <v>7553</v>
      </c>
    </row>
    <row r="304" spans="1:27" ht="32.25" customHeight="1" x14ac:dyDescent="0.25">
      <c r="A304" s="716"/>
      <c r="B304" s="751"/>
      <c r="C304" s="751"/>
      <c r="D304" s="751"/>
      <c r="E304" s="750"/>
      <c r="F304" s="751"/>
      <c r="G304" s="751"/>
      <c r="H304" s="751"/>
      <c r="I304" s="751"/>
      <c r="J304" s="751"/>
      <c r="K304" s="751"/>
      <c r="L304" s="751"/>
      <c r="M304" s="751"/>
      <c r="N304" s="751"/>
      <c r="O304" s="751"/>
      <c r="P304" s="751"/>
      <c r="Q304" s="800"/>
      <c r="R304" s="800"/>
      <c r="S304" s="800"/>
      <c r="T304" s="800"/>
      <c r="U304" s="800"/>
      <c r="V304" s="800"/>
      <c r="W304" s="800"/>
      <c r="X304" s="825" t="s">
        <v>7667</v>
      </c>
      <c r="Y304" s="811"/>
      <c r="Z304" s="811">
        <v>125</v>
      </c>
      <c r="AA304" s="811" t="s">
        <v>7553</v>
      </c>
    </row>
    <row r="305" spans="1:27" ht="30" customHeight="1" x14ac:dyDescent="0.25">
      <c r="A305" s="716"/>
      <c r="B305" s="751"/>
      <c r="C305" s="751"/>
      <c r="D305" s="751"/>
      <c r="E305" s="750"/>
      <c r="F305" s="751"/>
      <c r="G305" s="751"/>
      <c r="H305" s="751"/>
      <c r="I305" s="751"/>
      <c r="J305" s="751"/>
      <c r="K305" s="751"/>
      <c r="L305" s="751"/>
      <c r="M305" s="751"/>
      <c r="N305" s="751"/>
      <c r="O305" s="751"/>
      <c r="P305" s="751"/>
      <c r="Q305" s="800"/>
      <c r="R305" s="800"/>
      <c r="S305" s="800"/>
      <c r="T305" s="800"/>
      <c r="U305" s="800"/>
      <c r="V305" s="800"/>
      <c r="W305" s="800"/>
      <c r="X305" s="825" t="s">
        <v>7668</v>
      </c>
      <c r="Y305" s="811">
        <v>1989</v>
      </c>
      <c r="Z305" s="811">
        <v>190</v>
      </c>
      <c r="AA305" s="811" t="s">
        <v>321</v>
      </c>
    </row>
    <row r="306" spans="1:27" ht="30" customHeight="1" x14ac:dyDescent="0.25">
      <c r="A306" s="716"/>
      <c r="B306" s="751"/>
      <c r="C306" s="751"/>
      <c r="D306" s="751"/>
      <c r="E306" s="750"/>
      <c r="F306" s="751"/>
      <c r="G306" s="751"/>
      <c r="H306" s="751"/>
      <c r="I306" s="751"/>
      <c r="J306" s="751"/>
      <c r="K306" s="751"/>
      <c r="L306" s="751"/>
      <c r="M306" s="751"/>
      <c r="N306" s="751"/>
      <c r="O306" s="751"/>
      <c r="P306" s="751"/>
      <c r="Q306" s="800"/>
      <c r="R306" s="800"/>
      <c r="S306" s="800"/>
      <c r="T306" s="800"/>
      <c r="U306" s="800"/>
      <c r="V306" s="800"/>
      <c r="W306" s="800"/>
      <c r="X306" s="825" t="s">
        <v>7669</v>
      </c>
      <c r="Y306" s="811"/>
      <c r="Z306" s="811">
        <v>40</v>
      </c>
      <c r="AA306" s="811" t="s">
        <v>7452</v>
      </c>
    </row>
    <row r="307" spans="1:27" ht="30" customHeight="1" x14ac:dyDescent="0.25">
      <c r="A307" s="716"/>
      <c r="B307" s="751"/>
      <c r="C307" s="751"/>
      <c r="D307" s="751"/>
      <c r="E307" s="750"/>
      <c r="F307" s="751"/>
      <c r="G307" s="751"/>
      <c r="H307" s="751"/>
      <c r="I307" s="751"/>
      <c r="J307" s="751"/>
      <c r="K307" s="751"/>
      <c r="L307" s="751"/>
      <c r="M307" s="751"/>
      <c r="N307" s="751"/>
      <c r="O307" s="751"/>
      <c r="P307" s="751"/>
      <c r="Q307" s="800"/>
      <c r="R307" s="800"/>
      <c r="S307" s="800"/>
      <c r="T307" s="800"/>
      <c r="U307" s="800"/>
      <c r="V307" s="800"/>
      <c r="W307" s="800"/>
      <c r="X307" s="825" t="s">
        <v>7670</v>
      </c>
      <c r="Y307" s="811"/>
      <c r="Z307" s="811">
        <v>95</v>
      </c>
      <c r="AA307" s="811" t="s">
        <v>7401</v>
      </c>
    </row>
    <row r="308" spans="1:27" ht="29.25" customHeight="1" x14ac:dyDescent="0.25">
      <c r="A308" s="716"/>
      <c r="B308" s="751"/>
      <c r="C308" s="751"/>
      <c r="D308" s="751"/>
      <c r="E308" s="750"/>
      <c r="F308" s="751"/>
      <c r="G308" s="751"/>
      <c r="H308" s="751"/>
      <c r="I308" s="751"/>
      <c r="J308" s="751"/>
      <c r="K308" s="751"/>
      <c r="L308" s="751"/>
      <c r="M308" s="751"/>
      <c r="N308" s="751"/>
      <c r="O308" s="751"/>
      <c r="P308" s="751"/>
      <c r="Q308" s="800"/>
      <c r="R308" s="800"/>
      <c r="S308" s="800"/>
      <c r="T308" s="800"/>
      <c r="U308" s="800"/>
      <c r="V308" s="800"/>
      <c r="W308" s="800"/>
      <c r="X308" s="825" t="s">
        <v>7671</v>
      </c>
      <c r="Y308" s="811">
        <v>1993</v>
      </c>
      <c r="Z308" s="811">
        <v>80</v>
      </c>
      <c r="AA308" s="811" t="s">
        <v>7409</v>
      </c>
    </row>
    <row r="309" spans="1:27" ht="29.25" customHeight="1" x14ac:dyDescent="0.25">
      <c r="A309" s="716"/>
      <c r="B309" s="751"/>
      <c r="C309" s="751"/>
      <c r="D309" s="751"/>
      <c r="E309" s="750"/>
      <c r="F309" s="751"/>
      <c r="G309" s="751"/>
      <c r="H309" s="751"/>
      <c r="I309" s="751"/>
      <c r="J309" s="751"/>
      <c r="K309" s="751"/>
      <c r="L309" s="751"/>
      <c r="M309" s="751"/>
      <c r="N309" s="751"/>
      <c r="O309" s="751"/>
      <c r="P309" s="751"/>
      <c r="Q309" s="800"/>
      <c r="R309" s="800"/>
      <c r="S309" s="800"/>
      <c r="T309" s="800"/>
      <c r="U309" s="800"/>
      <c r="V309" s="800"/>
      <c r="W309" s="800"/>
      <c r="X309" s="825" t="s">
        <v>7672</v>
      </c>
      <c r="Y309" s="811"/>
      <c r="Z309" s="811">
        <v>35</v>
      </c>
      <c r="AA309" s="811" t="s">
        <v>7553</v>
      </c>
    </row>
    <row r="310" spans="1:27" ht="12" customHeight="1" x14ac:dyDescent="0.25">
      <c r="A310" s="716"/>
      <c r="B310" s="751"/>
      <c r="C310" s="751"/>
      <c r="D310" s="751"/>
      <c r="E310" s="750"/>
      <c r="F310" s="751"/>
      <c r="G310" s="751"/>
      <c r="H310" s="751"/>
      <c r="I310" s="751"/>
      <c r="J310" s="751"/>
      <c r="K310" s="751"/>
      <c r="L310" s="751"/>
      <c r="M310" s="751"/>
      <c r="N310" s="751"/>
      <c r="O310" s="751"/>
      <c r="P310" s="751"/>
      <c r="Q310" s="800"/>
      <c r="R310" s="800"/>
      <c r="S310" s="800"/>
      <c r="T310" s="800"/>
      <c r="U310" s="800"/>
      <c r="V310" s="800"/>
      <c r="W310" s="800"/>
      <c r="X310" s="825" t="s">
        <v>7673</v>
      </c>
      <c r="Y310" s="716">
        <v>2014</v>
      </c>
      <c r="Z310" s="750">
        <v>194</v>
      </c>
      <c r="AA310" s="811" t="s">
        <v>7674</v>
      </c>
    </row>
    <row r="311" spans="1:27" ht="12" customHeight="1" x14ac:dyDescent="0.25">
      <c r="A311" s="716"/>
      <c r="B311" s="751"/>
      <c r="C311" s="751"/>
      <c r="D311" s="751"/>
      <c r="E311" s="750"/>
      <c r="F311" s="751"/>
      <c r="G311" s="751"/>
      <c r="H311" s="751"/>
      <c r="I311" s="751"/>
      <c r="J311" s="751"/>
      <c r="K311" s="751"/>
      <c r="L311" s="751"/>
      <c r="M311" s="751"/>
      <c r="N311" s="751"/>
      <c r="O311" s="751"/>
      <c r="P311" s="751"/>
      <c r="Q311" s="800"/>
      <c r="R311" s="800"/>
      <c r="S311" s="800"/>
      <c r="T311" s="800"/>
      <c r="U311" s="800"/>
      <c r="V311" s="800"/>
      <c r="W311" s="800"/>
      <c r="X311" s="716"/>
      <c r="Y311" s="716"/>
      <c r="Z311" s="750"/>
      <c r="AA311" s="716"/>
    </row>
    <row r="312" spans="1:27" x14ac:dyDescent="0.2">
      <c r="A312" s="784" t="s">
        <v>5189</v>
      </c>
      <c r="B312" s="1125" t="s">
        <v>5190</v>
      </c>
      <c r="C312" s="1125"/>
      <c r="D312" s="1125"/>
      <c r="E312" s="784">
        <f>SUM(E297:E311)</f>
        <v>0</v>
      </c>
      <c r="F312" s="1126" t="s">
        <v>5191</v>
      </c>
      <c r="G312" s="1126"/>
      <c r="H312" s="1126"/>
      <c r="I312" s="1126"/>
      <c r="J312" s="814"/>
      <c r="K312" s="814"/>
      <c r="L312" s="814"/>
      <c r="M312" s="814"/>
      <c r="N312" s="1127"/>
      <c r="O312" s="1127"/>
      <c r="P312" s="1127"/>
      <c r="Q312" s="1127"/>
      <c r="R312" s="1127"/>
      <c r="S312" s="1127"/>
      <c r="T312" s="1127"/>
      <c r="U312" s="1127"/>
      <c r="V312" s="1127"/>
      <c r="W312" s="1127"/>
      <c r="X312" s="1125" t="s">
        <v>5192</v>
      </c>
      <c r="Y312" s="1125"/>
      <c r="Z312" s="802">
        <f>SUM(Z297:Z310)</f>
        <v>1304</v>
      </c>
      <c r="AA312" s="784" t="s">
        <v>5191</v>
      </c>
    </row>
    <row r="313" spans="1:27" ht="15" customHeight="1" x14ac:dyDescent="0.25">
      <c r="A313" s="716" t="s">
        <v>7675</v>
      </c>
      <c r="B313" s="751"/>
      <c r="C313" s="751"/>
      <c r="D313" s="751"/>
      <c r="E313" s="750"/>
      <c r="F313" s="751"/>
      <c r="G313" s="751"/>
      <c r="H313" s="751"/>
      <c r="I313" s="751"/>
      <c r="J313" s="751"/>
      <c r="K313" s="751"/>
      <c r="L313" s="751"/>
      <c r="M313" s="751"/>
      <c r="N313" s="787" t="s">
        <v>7676</v>
      </c>
      <c r="O313" s="751" t="s">
        <v>7354</v>
      </c>
      <c r="P313" s="751" t="s">
        <v>454</v>
      </c>
      <c r="Q313" s="800"/>
      <c r="R313" s="796">
        <v>1993</v>
      </c>
      <c r="S313" s="796">
        <v>489</v>
      </c>
      <c r="T313" s="810" t="s">
        <v>7382</v>
      </c>
      <c r="U313" s="796">
        <v>15</v>
      </c>
      <c r="V313" s="796"/>
      <c r="W313" s="796">
        <v>15</v>
      </c>
      <c r="X313" s="811" t="s">
        <v>7677</v>
      </c>
      <c r="Y313" s="811">
        <v>2007</v>
      </c>
      <c r="Z313" s="811">
        <v>50</v>
      </c>
      <c r="AA313" s="811" t="s">
        <v>7678</v>
      </c>
    </row>
    <row r="314" spans="1:27" ht="15" customHeight="1" x14ac:dyDescent="0.25">
      <c r="A314" s="716"/>
      <c r="B314" s="751"/>
      <c r="C314" s="751"/>
      <c r="D314" s="751"/>
      <c r="E314" s="750"/>
      <c r="F314" s="751"/>
      <c r="G314" s="751"/>
      <c r="H314" s="751"/>
      <c r="I314" s="751"/>
      <c r="J314" s="751"/>
      <c r="K314" s="751"/>
      <c r="L314" s="751"/>
      <c r="M314" s="751"/>
      <c r="N314" s="751"/>
      <c r="O314" s="751"/>
      <c r="P314" s="751"/>
      <c r="Q314" s="800"/>
      <c r="R314" s="796">
        <v>1993</v>
      </c>
      <c r="S314" s="796">
        <v>407</v>
      </c>
      <c r="T314" s="810" t="s">
        <v>7382</v>
      </c>
      <c r="U314" s="796">
        <v>12</v>
      </c>
      <c r="V314" s="796"/>
      <c r="W314" s="796">
        <v>12</v>
      </c>
      <c r="X314" s="811" t="s">
        <v>7677</v>
      </c>
      <c r="Y314" s="811">
        <v>2007</v>
      </c>
      <c r="Z314" s="811">
        <v>50</v>
      </c>
      <c r="AA314" s="811" t="s">
        <v>7678</v>
      </c>
    </row>
    <row r="315" spans="1:27" ht="12" customHeight="1" x14ac:dyDescent="0.25">
      <c r="A315" s="716"/>
      <c r="B315" s="751"/>
      <c r="C315" s="751"/>
      <c r="D315" s="751"/>
      <c r="E315" s="750"/>
      <c r="F315" s="751"/>
      <c r="G315" s="751"/>
      <c r="H315" s="751"/>
      <c r="I315" s="751"/>
      <c r="J315" s="751"/>
      <c r="K315" s="751"/>
      <c r="L315" s="751"/>
      <c r="M315" s="751"/>
      <c r="N315" s="751"/>
      <c r="O315" s="751"/>
      <c r="P315" s="751"/>
      <c r="Q315" s="800"/>
      <c r="R315" s="800"/>
      <c r="S315" s="800"/>
      <c r="T315" s="800"/>
      <c r="U315" s="800"/>
      <c r="V315" s="800"/>
      <c r="W315" s="800"/>
      <c r="X315" s="811" t="s">
        <v>7677</v>
      </c>
      <c r="Y315" s="811">
        <v>2007</v>
      </c>
      <c r="Z315" s="811">
        <v>50</v>
      </c>
      <c r="AA315" s="811" t="s">
        <v>7678</v>
      </c>
    </row>
    <row r="316" spans="1:27" ht="12.75" customHeight="1" x14ac:dyDescent="0.25">
      <c r="A316" s="716"/>
      <c r="B316" s="751"/>
      <c r="C316" s="751"/>
      <c r="D316" s="751"/>
      <c r="E316" s="750"/>
      <c r="F316" s="751"/>
      <c r="G316" s="751"/>
      <c r="H316" s="751"/>
      <c r="I316" s="751"/>
      <c r="J316" s="751"/>
      <c r="K316" s="751"/>
      <c r="L316" s="751"/>
      <c r="M316" s="751"/>
      <c r="N316" s="751"/>
      <c r="O316" s="751"/>
      <c r="P316" s="751"/>
      <c r="Q316" s="800"/>
      <c r="R316" s="800"/>
      <c r="S316" s="800"/>
      <c r="T316" s="800"/>
      <c r="U316" s="800"/>
      <c r="V316" s="800"/>
      <c r="W316" s="800"/>
      <c r="X316" s="811" t="s">
        <v>7677</v>
      </c>
      <c r="Y316" s="811">
        <v>2007</v>
      </c>
      <c r="Z316" s="811">
        <v>50</v>
      </c>
      <c r="AA316" s="811" t="s">
        <v>7678</v>
      </c>
    </row>
    <row r="317" spans="1:27" ht="31.5" customHeight="1" x14ac:dyDescent="0.25">
      <c r="A317" s="716"/>
      <c r="B317" s="751"/>
      <c r="C317" s="751"/>
      <c r="D317" s="751"/>
      <c r="E317" s="750"/>
      <c r="F317" s="751"/>
      <c r="G317" s="751"/>
      <c r="H317" s="751"/>
      <c r="I317" s="751"/>
      <c r="J317" s="751"/>
      <c r="K317" s="751"/>
      <c r="L317" s="751"/>
      <c r="M317" s="751"/>
      <c r="N317" s="751"/>
      <c r="O317" s="751"/>
      <c r="P317" s="751"/>
      <c r="Q317" s="800"/>
      <c r="R317" s="800"/>
      <c r="S317" s="800"/>
      <c r="T317" s="800"/>
      <c r="U317" s="800"/>
      <c r="V317" s="800"/>
      <c r="W317" s="800"/>
      <c r="X317" s="825" t="s">
        <v>7679</v>
      </c>
      <c r="Y317" s="811">
        <v>2003</v>
      </c>
      <c r="Z317" s="811">
        <v>110</v>
      </c>
      <c r="AA317" s="811" t="s">
        <v>321</v>
      </c>
    </row>
    <row r="318" spans="1:27" ht="15" customHeight="1" x14ac:dyDescent="0.25">
      <c r="A318" s="716"/>
      <c r="B318" s="751"/>
      <c r="C318" s="751"/>
      <c r="D318" s="751"/>
      <c r="E318" s="750"/>
      <c r="F318" s="751"/>
      <c r="G318" s="751"/>
      <c r="H318" s="751"/>
      <c r="I318" s="751"/>
      <c r="J318" s="751"/>
      <c r="K318" s="751"/>
      <c r="L318" s="751"/>
      <c r="M318" s="751"/>
      <c r="N318" s="751"/>
      <c r="O318" s="751"/>
      <c r="P318" s="751"/>
      <c r="Q318" s="800"/>
      <c r="R318" s="800"/>
      <c r="S318" s="800"/>
      <c r="T318" s="800"/>
      <c r="U318" s="800"/>
      <c r="V318" s="800"/>
      <c r="W318" s="800"/>
      <c r="X318" s="811" t="s">
        <v>7680</v>
      </c>
      <c r="Y318" s="811"/>
      <c r="Z318" s="811">
        <v>180</v>
      </c>
      <c r="AA318" s="811" t="s">
        <v>4069</v>
      </c>
    </row>
    <row r="319" spans="1:27" ht="13.5" customHeight="1" x14ac:dyDescent="0.25">
      <c r="A319" s="716"/>
      <c r="B319" s="751"/>
      <c r="C319" s="751"/>
      <c r="D319" s="751"/>
      <c r="E319" s="750"/>
      <c r="F319" s="751"/>
      <c r="G319" s="751"/>
      <c r="H319" s="751"/>
      <c r="I319" s="751"/>
      <c r="J319" s="751"/>
      <c r="K319" s="751"/>
      <c r="L319" s="751"/>
      <c r="M319" s="751"/>
      <c r="N319" s="751"/>
      <c r="O319" s="751"/>
      <c r="P319" s="751"/>
      <c r="Q319" s="800"/>
      <c r="R319" s="800"/>
      <c r="S319" s="800"/>
      <c r="T319" s="800"/>
      <c r="U319" s="800"/>
      <c r="V319" s="800"/>
      <c r="W319" s="800"/>
      <c r="X319" s="811" t="s">
        <v>7681</v>
      </c>
      <c r="Y319" s="811">
        <v>1994</v>
      </c>
      <c r="Z319" s="811">
        <v>161</v>
      </c>
      <c r="AA319" s="811" t="s">
        <v>7682</v>
      </c>
    </row>
    <row r="320" spans="1:27" ht="12.75" customHeight="1" x14ac:dyDescent="0.25">
      <c r="A320" s="716"/>
      <c r="B320" s="751"/>
      <c r="C320" s="751"/>
      <c r="D320" s="751"/>
      <c r="E320" s="750"/>
      <c r="F320" s="751"/>
      <c r="G320" s="751"/>
      <c r="H320" s="751"/>
      <c r="I320" s="751"/>
      <c r="J320" s="751"/>
      <c r="K320" s="751"/>
      <c r="L320" s="751"/>
      <c r="M320" s="751"/>
      <c r="N320" s="751"/>
      <c r="O320" s="751"/>
      <c r="P320" s="751"/>
      <c r="Q320" s="800"/>
      <c r="R320" s="800"/>
      <c r="S320" s="800"/>
      <c r="T320" s="800"/>
      <c r="U320" s="800"/>
      <c r="V320" s="800"/>
      <c r="W320" s="800"/>
      <c r="X320" s="811" t="s">
        <v>7683</v>
      </c>
      <c r="Y320" s="811">
        <v>2003</v>
      </c>
      <c r="Z320" s="811">
        <v>160</v>
      </c>
      <c r="AA320" s="811" t="s">
        <v>321</v>
      </c>
    </row>
    <row r="321" spans="1:27" ht="14.25" customHeight="1" x14ac:dyDescent="0.25">
      <c r="A321" s="716"/>
      <c r="B321" s="751"/>
      <c r="C321" s="751"/>
      <c r="D321" s="751"/>
      <c r="E321" s="750"/>
      <c r="F321" s="751"/>
      <c r="G321" s="751"/>
      <c r="H321" s="751"/>
      <c r="I321" s="751"/>
      <c r="J321" s="751"/>
      <c r="K321" s="751"/>
      <c r="L321" s="751"/>
      <c r="M321" s="751"/>
      <c r="N321" s="751"/>
      <c r="O321" s="751"/>
      <c r="P321" s="751"/>
      <c r="Q321" s="800"/>
      <c r="R321" s="800"/>
      <c r="S321" s="800"/>
      <c r="T321" s="800"/>
      <c r="U321" s="800"/>
      <c r="V321" s="800"/>
      <c r="W321" s="800"/>
      <c r="X321" s="811" t="s">
        <v>7684</v>
      </c>
      <c r="Y321" s="811">
        <v>1994</v>
      </c>
      <c r="Z321" s="811">
        <v>90</v>
      </c>
      <c r="AA321" s="811" t="s">
        <v>7401</v>
      </c>
    </row>
    <row r="322" spans="1:27" ht="31.5" customHeight="1" x14ac:dyDescent="0.25">
      <c r="A322" s="716"/>
      <c r="B322" s="751"/>
      <c r="C322" s="751"/>
      <c r="D322" s="751"/>
      <c r="E322" s="750"/>
      <c r="F322" s="751"/>
      <c r="G322" s="751"/>
      <c r="H322" s="751"/>
      <c r="I322" s="751"/>
      <c r="J322" s="751"/>
      <c r="K322" s="751"/>
      <c r="L322" s="751"/>
      <c r="M322" s="751"/>
      <c r="N322" s="751"/>
      <c r="O322" s="751"/>
      <c r="P322" s="751"/>
      <c r="Q322" s="800"/>
      <c r="R322" s="800"/>
      <c r="S322" s="800"/>
      <c r="T322" s="800"/>
      <c r="U322" s="800"/>
      <c r="V322" s="800"/>
      <c r="W322" s="800"/>
      <c r="X322" s="825" t="s">
        <v>7685</v>
      </c>
      <c r="Y322" s="716"/>
      <c r="Z322" s="811">
        <v>65</v>
      </c>
      <c r="AA322" s="811" t="s">
        <v>4069</v>
      </c>
    </row>
    <row r="323" spans="1:27" ht="43.5" customHeight="1" x14ac:dyDescent="0.25">
      <c r="A323" s="716"/>
      <c r="B323" s="751"/>
      <c r="C323" s="751"/>
      <c r="D323" s="751"/>
      <c r="E323" s="750"/>
      <c r="F323" s="751"/>
      <c r="G323" s="751"/>
      <c r="H323" s="751"/>
      <c r="I323" s="751"/>
      <c r="J323" s="751"/>
      <c r="K323" s="751"/>
      <c r="L323" s="751"/>
      <c r="M323" s="751"/>
      <c r="N323" s="751"/>
      <c r="O323" s="751"/>
      <c r="P323" s="751"/>
      <c r="Q323" s="800"/>
      <c r="R323" s="800"/>
      <c r="S323" s="800"/>
      <c r="T323" s="800"/>
      <c r="U323" s="800"/>
      <c r="V323" s="800"/>
      <c r="W323" s="800"/>
      <c r="X323" s="825" t="s">
        <v>7686</v>
      </c>
      <c r="Y323" s="716"/>
      <c r="Z323" s="811">
        <v>185</v>
      </c>
      <c r="AA323" s="811"/>
    </row>
    <row r="324" spans="1:27" ht="30" x14ac:dyDescent="0.25">
      <c r="A324" s="716"/>
      <c r="B324" s="751"/>
      <c r="C324" s="751"/>
      <c r="D324" s="751"/>
      <c r="E324" s="750"/>
      <c r="F324" s="751"/>
      <c r="G324" s="751"/>
      <c r="H324" s="751"/>
      <c r="I324" s="751"/>
      <c r="J324" s="751"/>
      <c r="K324" s="751"/>
      <c r="L324" s="751"/>
      <c r="M324" s="751"/>
      <c r="N324" s="751"/>
      <c r="O324" s="751"/>
      <c r="P324" s="751"/>
      <c r="Q324" s="800"/>
      <c r="R324" s="800"/>
      <c r="S324" s="800"/>
      <c r="T324" s="800"/>
      <c r="U324" s="800"/>
      <c r="V324" s="800"/>
      <c r="W324" s="800"/>
      <c r="X324" s="825" t="s">
        <v>7687</v>
      </c>
      <c r="Y324" s="716"/>
      <c r="Z324" s="811">
        <v>50</v>
      </c>
      <c r="AA324" s="811"/>
    </row>
    <row r="325" spans="1:27" ht="15.75" x14ac:dyDescent="0.25">
      <c r="A325" s="716"/>
      <c r="B325" s="751"/>
      <c r="C325" s="751"/>
      <c r="D325" s="751"/>
      <c r="E325" s="750"/>
      <c r="F325" s="751"/>
      <c r="G325" s="751"/>
      <c r="H325" s="751"/>
      <c r="I325" s="751"/>
      <c r="J325" s="751"/>
      <c r="K325" s="751"/>
      <c r="L325" s="751"/>
      <c r="M325" s="751"/>
      <c r="N325" s="751"/>
      <c r="O325" s="751"/>
      <c r="P325" s="751"/>
      <c r="Q325" s="716" t="s">
        <v>7363</v>
      </c>
      <c r="R325" s="800"/>
      <c r="S325" s="813">
        <v>750</v>
      </c>
      <c r="T325" s="810" t="s">
        <v>7688</v>
      </c>
      <c r="U325" s="796">
        <v>30</v>
      </c>
      <c r="V325" s="796"/>
      <c r="W325" s="796">
        <v>30</v>
      </c>
      <c r="X325" s="810" t="s">
        <v>7689</v>
      </c>
      <c r="Y325" s="716"/>
      <c r="Z325" s="811"/>
      <c r="AA325" s="811"/>
    </row>
    <row r="326" spans="1:27" ht="15.75" x14ac:dyDescent="0.25">
      <c r="A326" s="716"/>
      <c r="B326" s="751"/>
      <c r="C326" s="751"/>
      <c r="D326" s="751"/>
      <c r="E326" s="750"/>
      <c r="F326" s="751"/>
      <c r="G326" s="751"/>
      <c r="H326" s="751"/>
      <c r="I326" s="751"/>
      <c r="J326" s="751"/>
      <c r="K326" s="751"/>
      <c r="L326" s="751"/>
      <c r="M326" s="751"/>
      <c r="N326" s="751"/>
      <c r="O326" s="751"/>
      <c r="P326" s="751"/>
      <c r="Q326" s="800"/>
      <c r="R326" s="800"/>
      <c r="S326" s="813">
        <v>350</v>
      </c>
      <c r="T326" s="810" t="s">
        <v>1095</v>
      </c>
      <c r="U326" s="796">
        <v>14</v>
      </c>
      <c r="V326" s="796"/>
      <c r="W326" s="796">
        <v>14</v>
      </c>
      <c r="X326" s="810" t="s">
        <v>7690</v>
      </c>
      <c r="Y326" s="716"/>
      <c r="Z326" s="811"/>
      <c r="AA326" s="811"/>
    </row>
    <row r="327" spans="1:27" ht="15.75" x14ac:dyDescent="0.25">
      <c r="A327" s="716"/>
      <c r="B327" s="751"/>
      <c r="C327" s="751"/>
      <c r="D327" s="751"/>
      <c r="E327" s="750"/>
      <c r="F327" s="751"/>
      <c r="G327" s="751"/>
      <c r="H327" s="751"/>
      <c r="I327" s="751"/>
      <c r="J327" s="751"/>
      <c r="K327" s="751"/>
      <c r="L327" s="751"/>
      <c r="M327" s="751"/>
      <c r="N327" s="751"/>
      <c r="O327" s="751"/>
      <c r="P327" s="751"/>
      <c r="Q327" s="800"/>
      <c r="R327" s="800"/>
      <c r="S327" s="813">
        <v>250</v>
      </c>
      <c r="T327" s="810" t="s">
        <v>7655</v>
      </c>
      <c r="U327" s="800"/>
      <c r="V327" s="800"/>
      <c r="W327" s="800"/>
      <c r="X327" s="810" t="s">
        <v>7691</v>
      </c>
      <c r="Y327" s="716"/>
      <c r="Z327" s="716"/>
      <c r="AA327" s="716"/>
    </row>
    <row r="328" spans="1:27" ht="15.75" x14ac:dyDescent="0.25">
      <c r="A328" s="716"/>
      <c r="B328" s="751"/>
      <c r="C328" s="751"/>
      <c r="D328" s="751"/>
      <c r="E328" s="750"/>
      <c r="F328" s="751"/>
      <c r="G328" s="751"/>
      <c r="H328" s="751"/>
      <c r="I328" s="751"/>
      <c r="J328" s="751"/>
      <c r="K328" s="751"/>
      <c r="L328" s="751"/>
      <c r="M328" s="751"/>
      <c r="N328" s="751"/>
      <c r="O328" s="751"/>
      <c r="P328" s="751"/>
      <c r="Q328" s="800"/>
      <c r="R328" s="800"/>
      <c r="S328" s="813">
        <v>430</v>
      </c>
      <c r="T328" s="810" t="s">
        <v>7692</v>
      </c>
      <c r="U328" s="800"/>
      <c r="V328" s="800"/>
      <c r="W328" s="800"/>
      <c r="X328" s="810" t="s">
        <v>7693</v>
      </c>
      <c r="Y328" s="716"/>
      <c r="Z328" s="750"/>
      <c r="AA328" s="716"/>
    </row>
    <row r="329" spans="1:27" x14ac:dyDescent="0.2">
      <c r="A329" s="784" t="s">
        <v>5189</v>
      </c>
      <c r="B329" s="1125" t="s">
        <v>5190</v>
      </c>
      <c r="C329" s="1125"/>
      <c r="D329" s="1125"/>
      <c r="E329" s="784">
        <f>SUM(E313:E328)</f>
        <v>0</v>
      </c>
      <c r="F329" s="1126" t="s">
        <v>5191</v>
      </c>
      <c r="G329" s="1126"/>
      <c r="H329" s="1126"/>
      <c r="I329" s="1126"/>
      <c r="J329" s="814"/>
      <c r="K329" s="814"/>
      <c r="L329" s="814"/>
      <c r="M329" s="814"/>
      <c r="N329" s="1125" t="s">
        <v>7345</v>
      </c>
      <c r="O329" s="1125"/>
      <c r="P329" s="1125"/>
      <c r="Q329" s="1125"/>
      <c r="R329" s="1125"/>
      <c r="S329" s="785">
        <f>SUM(S325:S328)</f>
        <v>1780</v>
      </c>
      <c r="T329" s="785" t="s">
        <v>5191</v>
      </c>
      <c r="U329" s="785"/>
      <c r="V329" s="785"/>
      <c r="W329" s="785"/>
      <c r="X329" s="1125" t="s">
        <v>5192</v>
      </c>
      <c r="Y329" s="1125"/>
      <c r="Z329" s="802">
        <f>SUM(Z313:Z324)</f>
        <v>1201</v>
      </c>
      <c r="AA329" s="784" t="s">
        <v>5191</v>
      </c>
    </row>
    <row r="330" spans="1:27" ht="13.5" customHeight="1" x14ac:dyDescent="0.25">
      <c r="A330" s="716" t="s">
        <v>7694</v>
      </c>
      <c r="B330" s="751"/>
      <c r="C330" s="751"/>
      <c r="D330" s="751"/>
      <c r="E330" s="750"/>
      <c r="F330" s="751"/>
      <c r="G330" s="751"/>
      <c r="H330" s="751"/>
      <c r="I330" s="751"/>
      <c r="J330" s="751"/>
      <c r="K330" s="751"/>
      <c r="L330" s="751"/>
      <c r="M330" s="751"/>
      <c r="N330" s="787" t="s">
        <v>7695</v>
      </c>
      <c r="O330" s="751" t="s">
        <v>7354</v>
      </c>
      <c r="P330" s="751" t="s">
        <v>5195</v>
      </c>
      <c r="Q330" s="800"/>
      <c r="R330" s="800"/>
      <c r="S330" s="800"/>
      <c r="T330" s="800"/>
      <c r="U330" s="800"/>
      <c r="V330" s="800"/>
      <c r="W330" s="800"/>
      <c r="X330" s="811" t="s">
        <v>7696</v>
      </c>
      <c r="Y330" s="716"/>
      <c r="Z330" s="811">
        <v>15</v>
      </c>
      <c r="AA330" s="716"/>
    </row>
    <row r="331" spans="1:27" ht="13.5" customHeight="1" x14ac:dyDescent="0.25">
      <c r="A331" s="716"/>
      <c r="B331" s="751"/>
      <c r="C331" s="751"/>
      <c r="D331" s="751"/>
      <c r="E331" s="750"/>
      <c r="F331" s="751"/>
      <c r="G331" s="751"/>
      <c r="H331" s="751"/>
      <c r="I331" s="751"/>
      <c r="J331" s="751"/>
      <c r="K331" s="751"/>
      <c r="L331" s="751"/>
      <c r="M331" s="751"/>
      <c r="N331" s="751"/>
      <c r="O331" s="751"/>
      <c r="P331" s="751"/>
      <c r="Q331" s="800"/>
      <c r="R331" s="800"/>
      <c r="S331" s="800"/>
      <c r="T331" s="800"/>
      <c r="U331" s="800"/>
      <c r="V331" s="800"/>
      <c r="W331" s="800"/>
      <c r="X331" s="811" t="s">
        <v>7696</v>
      </c>
      <c r="Y331" s="716"/>
      <c r="Z331" s="811">
        <v>20</v>
      </c>
      <c r="AA331" s="716"/>
    </row>
    <row r="332" spans="1:27" ht="26.25" customHeight="1" x14ac:dyDescent="0.25">
      <c r="A332" s="716"/>
      <c r="B332" s="751"/>
      <c r="C332" s="751"/>
      <c r="D332" s="751"/>
      <c r="E332" s="750"/>
      <c r="F332" s="751"/>
      <c r="G332" s="751"/>
      <c r="H332" s="751"/>
      <c r="I332" s="751"/>
      <c r="J332" s="751"/>
      <c r="K332" s="751"/>
      <c r="L332" s="751"/>
      <c r="M332" s="751"/>
      <c r="N332" s="751"/>
      <c r="O332" s="751"/>
      <c r="P332" s="751"/>
      <c r="Q332" s="716" t="s">
        <v>7363</v>
      </c>
      <c r="R332" s="800"/>
      <c r="S332" s="813">
        <v>300</v>
      </c>
      <c r="T332" s="810" t="s">
        <v>1095</v>
      </c>
      <c r="U332" s="796">
        <v>15</v>
      </c>
      <c r="V332" s="796"/>
      <c r="W332" s="796">
        <v>15</v>
      </c>
      <c r="X332" s="790" t="s">
        <v>7697</v>
      </c>
      <c r="Y332" s="716"/>
      <c r="Z332" s="797"/>
      <c r="AA332" s="716"/>
    </row>
    <row r="333" spans="1:27" ht="13.5" customHeight="1" x14ac:dyDescent="0.25">
      <c r="A333" s="716"/>
      <c r="B333" s="751"/>
      <c r="C333" s="751"/>
      <c r="D333" s="751"/>
      <c r="E333" s="750"/>
      <c r="F333" s="751"/>
      <c r="G333" s="751"/>
      <c r="H333" s="751"/>
      <c r="I333" s="751"/>
      <c r="J333" s="751"/>
      <c r="K333" s="751"/>
      <c r="L333" s="751"/>
      <c r="M333" s="751"/>
      <c r="N333" s="751"/>
      <c r="O333" s="751"/>
      <c r="P333" s="751"/>
      <c r="Q333" s="716" t="s">
        <v>7363</v>
      </c>
      <c r="R333" s="800"/>
      <c r="S333" s="813">
        <v>200</v>
      </c>
      <c r="T333" s="810" t="s">
        <v>7688</v>
      </c>
      <c r="U333" s="796">
        <v>8</v>
      </c>
      <c r="V333" s="796"/>
      <c r="W333" s="796">
        <v>8</v>
      </c>
      <c r="X333" s="790" t="s">
        <v>7698</v>
      </c>
      <c r="Y333" s="716"/>
      <c r="Z333" s="797"/>
      <c r="AA333" s="716"/>
    </row>
    <row r="334" spans="1:27" ht="27.75" customHeight="1" x14ac:dyDescent="0.25">
      <c r="A334" s="716"/>
      <c r="B334" s="751"/>
      <c r="C334" s="751"/>
      <c r="D334" s="751"/>
      <c r="E334" s="750"/>
      <c r="F334" s="751"/>
      <c r="G334" s="751"/>
      <c r="H334" s="751"/>
      <c r="I334" s="751"/>
      <c r="J334" s="751"/>
      <c r="K334" s="751"/>
      <c r="L334" s="751"/>
      <c r="M334" s="751"/>
      <c r="N334" s="751"/>
      <c r="O334" s="751"/>
      <c r="P334" s="751"/>
      <c r="Q334" s="716" t="s">
        <v>7363</v>
      </c>
      <c r="R334" s="800"/>
      <c r="S334" s="813">
        <v>330</v>
      </c>
      <c r="T334" s="810" t="s">
        <v>7699</v>
      </c>
      <c r="U334" s="800"/>
      <c r="V334" s="800"/>
      <c r="W334" s="800"/>
      <c r="X334" s="790" t="s">
        <v>7700</v>
      </c>
      <c r="Y334" s="716"/>
      <c r="Z334" s="797"/>
      <c r="AA334" s="716"/>
    </row>
    <row r="335" spans="1:27" ht="13.5" customHeight="1" x14ac:dyDescent="0.25">
      <c r="A335" s="716"/>
      <c r="B335" s="751"/>
      <c r="C335" s="751"/>
      <c r="D335" s="751"/>
      <c r="E335" s="750"/>
      <c r="F335" s="751"/>
      <c r="G335" s="751"/>
      <c r="H335" s="751"/>
      <c r="I335" s="751"/>
      <c r="J335" s="751"/>
      <c r="K335" s="751"/>
      <c r="L335" s="751"/>
      <c r="M335" s="751"/>
      <c r="N335" s="751"/>
      <c r="O335" s="751"/>
      <c r="P335" s="751"/>
      <c r="Q335" s="800"/>
      <c r="R335" s="800"/>
      <c r="S335" s="800"/>
      <c r="T335" s="800"/>
      <c r="U335" s="800"/>
      <c r="V335" s="800"/>
      <c r="W335" s="800"/>
      <c r="X335" s="716"/>
      <c r="Y335" s="716"/>
      <c r="Z335" s="797"/>
      <c r="AA335" s="716"/>
    </row>
    <row r="336" spans="1:27" x14ac:dyDescent="0.2">
      <c r="A336" s="784" t="s">
        <v>5189</v>
      </c>
      <c r="B336" s="1125" t="s">
        <v>5190</v>
      </c>
      <c r="C336" s="1125"/>
      <c r="D336" s="1125"/>
      <c r="E336" s="784"/>
      <c r="F336" s="1126"/>
      <c r="G336" s="1126"/>
      <c r="H336" s="1126"/>
      <c r="I336" s="1126"/>
      <c r="J336" s="814"/>
      <c r="K336" s="814"/>
      <c r="L336" s="814"/>
      <c r="M336" s="814"/>
      <c r="N336" s="1125" t="s">
        <v>7345</v>
      </c>
      <c r="O336" s="1125"/>
      <c r="P336" s="1125"/>
      <c r="Q336" s="1125"/>
      <c r="R336" s="1125"/>
      <c r="S336" s="785">
        <f>SUM(S332:S335)</f>
        <v>830</v>
      </c>
      <c r="T336" s="785" t="s">
        <v>5191</v>
      </c>
      <c r="U336" s="785"/>
      <c r="V336" s="785"/>
      <c r="W336" s="785"/>
      <c r="X336" s="1125" t="s">
        <v>5192</v>
      </c>
      <c r="Y336" s="1125"/>
      <c r="Z336" s="831" t="s">
        <v>7701</v>
      </c>
      <c r="AA336" s="784" t="s">
        <v>5191</v>
      </c>
    </row>
    <row r="337" spans="1:28" ht="26.25" customHeight="1" x14ac:dyDescent="0.25">
      <c r="A337" s="716" t="s">
        <v>7702</v>
      </c>
      <c r="B337" s="751"/>
      <c r="C337" s="751"/>
      <c r="D337" s="751"/>
      <c r="E337" s="750"/>
      <c r="F337" s="751"/>
      <c r="G337" s="751"/>
      <c r="H337" s="751"/>
      <c r="I337" s="751"/>
      <c r="J337" s="751"/>
      <c r="K337" s="751"/>
      <c r="L337" s="751"/>
      <c r="M337" s="751"/>
      <c r="N337" s="787" t="s">
        <v>7703</v>
      </c>
      <c r="O337" s="751" t="s">
        <v>7354</v>
      </c>
      <c r="P337" s="751" t="s">
        <v>5195</v>
      </c>
      <c r="Q337" s="800"/>
      <c r="R337" s="800"/>
      <c r="S337" s="813">
        <v>350</v>
      </c>
      <c r="T337" s="810" t="s">
        <v>1095</v>
      </c>
      <c r="U337" s="796">
        <v>15</v>
      </c>
      <c r="V337" s="796"/>
      <c r="W337" s="796">
        <v>15</v>
      </c>
      <c r="X337" s="810" t="s">
        <v>7704</v>
      </c>
      <c r="Y337" s="716"/>
      <c r="Z337" s="716"/>
      <c r="AA337" s="716"/>
    </row>
    <row r="338" spans="1:28" ht="27.75" customHeight="1" x14ac:dyDescent="0.25">
      <c r="A338" s="716"/>
      <c r="B338" s="751"/>
      <c r="C338" s="751"/>
      <c r="D338" s="751"/>
      <c r="E338" s="750"/>
      <c r="F338" s="751"/>
      <c r="G338" s="751"/>
      <c r="H338" s="751"/>
      <c r="I338" s="751"/>
      <c r="J338" s="751"/>
      <c r="K338" s="751"/>
      <c r="L338" s="751"/>
      <c r="M338" s="751"/>
      <c r="N338" s="751"/>
      <c r="O338" s="751"/>
      <c r="P338" s="751"/>
      <c r="Q338" s="716" t="s">
        <v>7363</v>
      </c>
      <c r="R338" s="813">
        <v>2010</v>
      </c>
      <c r="S338" s="813">
        <v>270</v>
      </c>
      <c r="T338" s="810" t="s">
        <v>7705</v>
      </c>
      <c r="U338" s="796">
        <v>11</v>
      </c>
      <c r="V338" s="796"/>
      <c r="W338" s="796">
        <v>11</v>
      </c>
      <c r="X338" s="810" t="s">
        <v>7706</v>
      </c>
      <c r="Y338" s="716"/>
      <c r="Z338" s="716"/>
      <c r="AA338" s="716"/>
    </row>
    <row r="339" spans="1:28" ht="27.75" customHeight="1" x14ac:dyDescent="0.25">
      <c r="A339" s="716"/>
      <c r="B339" s="751"/>
      <c r="C339" s="751"/>
      <c r="D339" s="751"/>
      <c r="E339" s="750"/>
      <c r="F339" s="751"/>
      <c r="G339" s="751"/>
      <c r="H339" s="751"/>
      <c r="I339" s="751"/>
      <c r="J339" s="751"/>
      <c r="K339" s="751"/>
      <c r="L339" s="751"/>
      <c r="M339" s="751"/>
      <c r="N339" s="751"/>
      <c r="O339" s="751"/>
      <c r="P339" s="751"/>
      <c r="Q339" s="716" t="s">
        <v>7363</v>
      </c>
      <c r="R339" s="813">
        <v>2014</v>
      </c>
      <c r="S339" s="813">
        <v>286</v>
      </c>
      <c r="T339" s="788" t="s">
        <v>7637</v>
      </c>
      <c r="U339" s="796">
        <v>11</v>
      </c>
      <c r="V339" s="796"/>
      <c r="W339" s="796">
        <v>11</v>
      </c>
      <c r="X339" s="810" t="s">
        <v>7707</v>
      </c>
      <c r="Y339" s="716"/>
      <c r="Z339" s="716"/>
      <c r="AA339" s="716"/>
    </row>
    <row r="340" spans="1:28" ht="12.75" customHeight="1" x14ac:dyDescent="0.25">
      <c r="A340" s="716"/>
      <c r="B340" s="751"/>
      <c r="C340" s="751"/>
      <c r="D340" s="751"/>
      <c r="E340" s="750"/>
      <c r="F340" s="751"/>
      <c r="G340" s="751"/>
      <c r="H340" s="751"/>
      <c r="I340" s="751"/>
      <c r="J340" s="751"/>
      <c r="K340" s="751"/>
      <c r="L340" s="751"/>
      <c r="M340" s="751"/>
      <c r="N340" s="751"/>
      <c r="O340" s="751"/>
      <c r="P340" s="751"/>
      <c r="Q340" s="716" t="s">
        <v>7363</v>
      </c>
      <c r="R340" s="813">
        <v>2014</v>
      </c>
      <c r="S340" s="813">
        <v>482</v>
      </c>
      <c r="T340" s="788" t="s">
        <v>7637</v>
      </c>
      <c r="U340" s="796">
        <v>20</v>
      </c>
      <c r="V340" s="796"/>
      <c r="W340" s="796">
        <v>20</v>
      </c>
      <c r="X340" s="716" t="s">
        <v>7708</v>
      </c>
      <c r="Y340" s="716"/>
      <c r="Z340" s="716"/>
      <c r="AA340" s="716"/>
    </row>
    <row r="341" spans="1:28" ht="12.75" customHeight="1" x14ac:dyDescent="0.25">
      <c r="A341" s="716"/>
      <c r="B341" s="751"/>
      <c r="C341" s="751"/>
      <c r="D341" s="751"/>
      <c r="E341" s="750"/>
      <c r="F341" s="751"/>
      <c r="G341" s="751"/>
      <c r="H341" s="751"/>
      <c r="I341" s="751"/>
      <c r="J341" s="751"/>
      <c r="K341" s="751"/>
      <c r="L341" s="751"/>
      <c r="M341" s="751"/>
      <c r="N341" s="751"/>
      <c r="O341" s="751"/>
      <c r="P341" s="751"/>
      <c r="Q341" s="800"/>
      <c r="R341" s="800"/>
      <c r="S341" s="800"/>
      <c r="T341" s="800"/>
      <c r="U341" s="800"/>
      <c r="V341" s="800"/>
      <c r="W341" s="800"/>
      <c r="X341" s="716"/>
      <c r="Y341" s="716"/>
      <c r="Z341" s="716"/>
      <c r="AA341" s="716"/>
    </row>
    <row r="342" spans="1:28" x14ac:dyDescent="0.2">
      <c r="A342" s="784" t="s">
        <v>5189</v>
      </c>
      <c r="B342" s="1125" t="s">
        <v>5190</v>
      </c>
      <c r="C342" s="1125"/>
      <c r="D342" s="1125"/>
      <c r="E342" s="784">
        <f>SUM(E337:E341)</f>
        <v>0</v>
      </c>
      <c r="F342" s="1126" t="s">
        <v>5191</v>
      </c>
      <c r="G342" s="1126"/>
      <c r="H342" s="1126"/>
      <c r="I342" s="1126"/>
      <c r="J342" s="814"/>
      <c r="K342" s="814"/>
      <c r="L342" s="814"/>
      <c r="M342" s="814"/>
      <c r="N342" s="1125" t="s">
        <v>7345</v>
      </c>
      <c r="O342" s="1125"/>
      <c r="P342" s="1125"/>
      <c r="Q342" s="1125"/>
      <c r="R342" s="1125"/>
      <c r="S342" s="785">
        <f>SUM(S337:S341)</f>
        <v>1388</v>
      </c>
      <c r="T342" s="785" t="s">
        <v>5191</v>
      </c>
      <c r="U342" s="785"/>
      <c r="V342" s="785"/>
      <c r="W342" s="785"/>
      <c r="X342" s="1125" t="s">
        <v>5192</v>
      </c>
      <c r="Y342" s="1125"/>
      <c r="Z342" s="802"/>
      <c r="AA342" s="784" t="s">
        <v>5191</v>
      </c>
    </row>
    <row r="343" spans="1:28" ht="15.75" x14ac:dyDescent="0.25">
      <c r="A343" s="716" t="s">
        <v>7709</v>
      </c>
      <c r="B343" s="802"/>
      <c r="C343" s="802"/>
      <c r="D343" s="802"/>
      <c r="E343" s="784"/>
      <c r="F343" s="814"/>
      <c r="G343" s="814"/>
      <c r="H343" s="814"/>
      <c r="I343" s="814"/>
      <c r="J343" s="814"/>
      <c r="K343" s="814"/>
      <c r="L343" s="814"/>
      <c r="M343" s="814"/>
      <c r="N343" s="798" t="s">
        <v>7710</v>
      </c>
      <c r="O343" s="789" t="s">
        <v>5472</v>
      </c>
      <c r="P343" s="789" t="s">
        <v>5138</v>
      </c>
      <c r="Q343" s="716" t="s">
        <v>7363</v>
      </c>
      <c r="R343" s="789"/>
      <c r="S343" s="813">
        <v>520</v>
      </c>
      <c r="T343" s="810" t="s">
        <v>7382</v>
      </c>
      <c r="U343" s="796">
        <v>25</v>
      </c>
      <c r="V343" s="796"/>
      <c r="W343" s="796">
        <v>25</v>
      </c>
      <c r="X343" s="810" t="s">
        <v>7711</v>
      </c>
      <c r="Y343" s="802"/>
      <c r="Z343" s="802"/>
      <c r="AA343" s="784"/>
    </row>
    <row r="344" spans="1:28" x14ac:dyDescent="0.2">
      <c r="A344" s="784"/>
      <c r="B344" s="802"/>
      <c r="C344" s="802"/>
      <c r="D344" s="802"/>
      <c r="E344" s="784"/>
      <c r="F344" s="814"/>
      <c r="G344" s="814"/>
      <c r="H344" s="814"/>
      <c r="I344" s="814"/>
      <c r="J344" s="814"/>
      <c r="K344" s="814"/>
      <c r="L344" s="814"/>
      <c r="M344" s="814"/>
      <c r="N344" s="789"/>
      <c r="O344" s="789"/>
      <c r="P344" s="789"/>
      <c r="Q344" s="789"/>
      <c r="R344" s="789"/>
      <c r="S344" s="813">
        <v>370</v>
      </c>
      <c r="T344" s="810" t="s">
        <v>7382</v>
      </c>
      <c r="U344" s="789"/>
      <c r="V344" s="789"/>
      <c r="W344" s="789"/>
      <c r="X344" s="810" t="s">
        <v>7712</v>
      </c>
      <c r="Y344" s="802"/>
      <c r="Z344" s="802"/>
      <c r="AA344" s="784"/>
    </row>
    <row r="345" spans="1:28" s="716" customFormat="1" x14ac:dyDescent="0.2">
      <c r="A345" s="784"/>
      <c r="B345" s="802"/>
      <c r="C345" s="802"/>
      <c r="D345" s="802"/>
      <c r="E345" s="784"/>
      <c r="F345" s="814"/>
      <c r="G345" s="814"/>
      <c r="H345" s="814"/>
      <c r="I345" s="814"/>
      <c r="J345" s="814"/>
      <c r="K345" s="814"/>
      <c r="L345" s="814"/>
      <c r="M345" s="814"/>
      <c r="N345" s="789"/>
      <c r="O345" s="789"/>
      <c r="P345" s="789"/>
      <c r="Q345" s="789"/>
      <c r="R345" s="789"/>
      <c r="S345" s="813">
        <v>200</v>
      </c>
      <c r="T345" s="810" t="s">
        <v>1095</v>
      </c>
      <c r="U345" s="789"/>
      <c r="V345" s="789"/>
      <c r="W345" s="789"/>
      <c r="X345" s="810" t="s">
        <v>7713</v>
      </c>
      <c r="Y345" s="802"/>
      <c r="Z345" s="802"/>
      <c r="AA345" s="784"/>
      <c r="AB345" s="808"/>
    </row>
    <row r="346" spans="1:28" ht="15.75" x14ac:dyDescent="0.25">
      <c r="A346" s="716"/>
      <c r="B346" s="751"/>
      <c r="C346" s="751"/>
      <c r="D346" s="751"/>
      <c r="E346" s="750"/>
      <c r="F346" s="751"/>
      <c r="G346" s="751"/>
      <c r="H346" s="751"/>
      <c r="I346" s="751"/>
      <c r="J346" s="751"/>
      <c r="K346" s="751"/>
      <c r="L346" s="751"/>
      <c r="M346" s="751"/>
      <c r="N346" s="751"/>
      <c r="O346" s="751"/>
      <c r="P346" s="751"/>
      <c r="Q346" s="800"/>
      <c r="R346" s="800"/>
      <c r="S346" s="800"/>
      <c r="T346" s="800"/>
      <c r="U346" s="800"/>
      <c r="V346" s="800"/>
      <c r="W346" s="800"/>
      <c r="X346" s="716"/>
      <c r="Y346" s="716"/>
      <c r="Z346" s="750"/>
      <c r="AA346" s="716"/>
    </row>
    <row r="347" spans="1:28" x14ac:dyDescent="0.2">
      <c r="A347" s="784" t="s">
        <v>5189</v>
      </c>
      <c r="B347" s="1125" t="s">
        <v>5190</v>
      </c>
      <c r="C347" s="1125"/>
      <c r="D347" s="1125"/>
      <c r="E347" s="784">
        <f>E346</f>
        <v>0</v>
      </c>
      <c r="F347" s="1126" t="s">
        <v>5191</v>
      </c>
      <c r="G347" s="1126"/>
      <c r="H347" s="1126"/>
      <c r="I347" s="1126"/>
      <c r="J347" s="814"/>
      <c r="K347" s="814"/>
      <c r="L347" s="814"/>
      <c r="M347" s="814"/>
      <c r="N347" s="1125" t="s">
        <v>7345</v>
      </c>
      <c r="O347" s="1125"/>
      <c r="P347" s="1125"/>
      <c r="Q347" s="1125"/>
      <c r="R347" s="1125"/>
      <c r="S347" s="785">
        <f>SUM(S343:S346)</f>
        <v>1090</v>
      </c>
      <c r="T347" s="785" t="s">
        <v>5191</v>
      </c>
      <c r="U347" s="785"/>
      <c r="V347" s="785"/>
      <c r="W347" s="785"/>
      <c r="X347" s="1125" t="s">
        <v>5192</v>
      </c>
      <c r="Y347" s="1125"/>
      <c r="Z347" s="802"/>
      <c r="AA347" s="784" t="s">
        <v>5191</v>
      </c>
    </row>
    <row r="348" spans="1:28" ht="13.5" x14ac:dyDescent="0.25">
      <c r="A348" s="716" t="s">
        <v>7714</v>
      </c>
      <c r="B348" s="802"/>
      <c r="C348" s="802"/>
      <c r="D348" s="802"/>
      <c r="E348" s="784"/>
      <c r="F348" s="814"/>
      <c r="G348" s="814"/>
      <c r="H348" s="814"/>
      <c r="I348" s="814"/>
      <c r="J348" s="814"/>
      <c r="K348" s="814"/>
      <c r="L348" s="814"/>
      <c r="M348" s="814"/>
      <c r="N348" s="798" t="s">
        <v>7715</v>
      </c>
      <c r="O348" s="789" t="s">
        <v>7354</v>
      </c>
      <c r="P348" s="789" t="s">
        <v>7716</v>
      </c>
      <c r="Q348" s="716" t="s">
        <v>7363</v>
      </c>
      <c r="R348" s="802"/>
      <c r="S348" s="813">
        <v>340</v>
      </c>
      <c r="T348" s="810" t="s">
        <v>1095</v>
      </c>
      <c r="U348" s="785"/>
      <c r="V348" s="785"/>
      <c r="W348" s="785"/>
      <c r="X348" s="810" t="s">
        <v>7717</v>
      </c>
      <c r="Y348" s="802"/>
      <c r="Z348" s="802"/>
      <c r="AA348" s="784"/>
    </row>
    <row r="349" spans="1:28" x14ac:dyDescent="0.2">
      <c r="A349" s="784"/>
      <c r="B349" s="802"/>
      <c r="C349" s="802"/>
      <c r="D349" s="802"/>
      <c r="E349" s="784"/>
      <c r="F349" s="814"/>
      <c r="G349" s="814"/>
      <c r="H349" s="814"/>
      <c r="I349" s="814"/>
      <c r="J349" s="814"/>
      <c r="K349" s="814"/>
      <c r="L349" s="814"/>
      <c r="M349" s="814"/>
      <c r="N349" s="802"/>
      <c r="O349" s="802"/>
      <c r="P349" s="802"/>
      <c r="Q349" s="802"/>
      <c r="R349" s="750">
        <v>2011</v>
      </c>
      <c r="S349" s="813">
        <v>170</v>
      </c>
      <c r="T349" s="810" t="s">
        <v>7442</v>
      </c>
      <c r="U349" s="785"/>
      <c r="V349" s="785"/>
      <c r="W349" s="785"/>
      <c r="X349" s="810" t="s">
        <v>7718</v>
      </c>
      <c r="Y349" s="802"/>
      <c r="Z349" s="802"/>
      <c r="AA349" s="784"/>
    </row>
    <row r="350" spans="1:28" ht="25.5" customHeight="1" x14ac:dyDescent="0.2">
      <c r="A350" s="1127"/>
      <c r="B350" s="785"/>
      <c r="C350" s="785"/>
      <c r="D350" s="1127"/>
      <c r="E350" s="1127"/>
      <c r="F350" s="1127"/>
      <c r="G350" s="1127"/>
      <c r="H350" s="1127"/>
      <c r="I350" s="1127"/>
      <c r="J350" s="789"/>
      <c r="K350" s="789"/>
      <c r="L350" s="789"/>
      <c r="M350" s="789"/>
      <c r="N350" s="1127"/>
      <c r="O350" s="1127"/>
      <c r="P350" s="1127"/>
      <c r="Q350" s="1127"/>
      <c r="R350" s="1127"/>
      <c r="S350" s="1144">
        <v>450</v>
      </c>
      <c r="T350" s="1147" t="s">
        <v>7442</v>
      </c>
      <c r="U350" s="1127"/>
      <c r="V350" s="1127"/>
      <c r="W350" s="1127"/>
      <c r="X350" s="1148" t="s">
        <v>7719</v>
      </c>
      <c r="Y350" s="1127"/>
      <c r="Z350" s="1127"/>
      <c r="AA350" s="1127"/>
    </row>
    <row r="351" spans="1:28" ht="24" customHeight="1" x14ac:dyDescent="0.2">
      <c r="A351" s="1127"/>
      <c r="B351" s="785"/>
      <c r="C351" s="785"/>
      <c r="D351" s="1127"/>
      <c r="E351" s="1127"/>
      <c r="F351" s="1127"/>
      <c r="G351" s="1127"/>
      <c r="H351" s="1127"/>
      <c r="I351" s="1127"/>
      <c r="J351" s="789"/>
      <c r="K351" s="789"/>
      <c r="L351" s="789"/>
      <c r="M351" s="789"/>
      <c r="N351" s="1127"/>
      <c r="O351" s="1127"/>
      <c r="P351" s="1127"/>
      <c r="Q351" s="1127"/>
      <c r="R351" s="1127"/>
      <c r="S351" s="1144"/>
      <c r="T351" s="1147"/>
      <c r="U351" s="1127"/>
      <c r="V351" s="1127"/>
      <c r="W351" s="1127"/>
      <c r="X351" s="1148"/>
      <c r="Y351" s="1127"/>
      <c r="Z351" s="1127"/>
      <c r="AA351" s="1127"/>
    </row>
    <row r="352" spans="1:28" ht="25.5" x14ac:dyDescent="0.2">
      <c r="A352" s="784"/>
      <c r="B352" s="802"/>
      <c r="C352" s="802"/>
      <c r="D352" s="802"/>
      <c r="E352" s="784"/>
      <c r="F352" s="814"/>
      <c r="G352" s="814"/>
      <c r="H352" s="814"/>
      <c r="I352" s="814"/>
      <c r="J352" s="814"/>
      <c r="K352" s="814"/>
      <c r="L352" s="814"/>
      <c r="M352" s="814"/>
      <c r="N352" s="802"/>
      <c r="O352" s="802"/>
      <c r="P352" s="802"/>
      <c r="Q352" s="716" t="s">
        <v>7363</v>
      </c>
      <c r="R352" s="750">
        <v>2013</v>
      </c>
      <c r="S352" s="813">
        <v>440</v>
      </c>
      <c r="T352" s="788" t="s">
        <v>7720</v>
      </c>
      <c r="U352" s="785">
        <v>15</v>
      </c>
      <c r="V352" s="785"/>
      <c r="W352" s="785">
        <v>15</v>
      </c>
      <c r="X352" s="810" t="s">
        <v>7721</v>
      </c>
      <c r="Y352" s="802"/>
      <c r="Z352" s="802"/>
      <c r="AA352" s="784"/>
    </row>
    <row r="353" spans="1:28" x14ac:dyDescent="0.2">
      <c r="A353" s="784"/>
      <c r="B353" s="802"/>
      <c r="C353" s="802"/>
      <c r="D353" s="802"/>
      <c r="E353" s="784"/>
      <c r="F353" s="814"/>
      <c r="G353" s="814"/>
      <c r="H353" s="814"/>
      <c r="I353" s="814"/>
      <c r="J353" s="814"/>
      <c r="K353" s="814"/>
      <c r="L353" s="814"/>
      <c r="M353" s="814"/>
      <c r="N353" s="802"/>
      <c r="O353" s="802"/>
      <c r="P353" s="802"/>
      <c r="Q353" s="802"/>
      <c r="R353" s="802"/>
      <c r="S353" s="813">
        <v>260</v>
      </c>
      <c r="T353" s="810" t="s">
        <v>7382</v>
      </c>
      <c r="U353" s="785"/>
      <c r="V353" s="785"/>
      <c r="W353" s="785"/>
      <c r="X353" s="810" t="s">
        <v>7722</v>
      </c>
      <c r="Y353" s="802"/>
      <c r="Z353" s="802"/>
      <c r="AA353" s="784"/>
    </row>
    <row r="354" spans="1:28" x14ac:dyDescent="0.2">
      <c r="A354" s="784"/>
      <c r="B354" s="802"/>
      <c r="C354" s="802"/>
      <c r="D354" s="802"/>
      <c r="E354" s="784"/>
      <c r="F354" s="814"/>
      <c r="G354" s="814"/>
      <c r="H354" s="814"/>
      <c r="I354" s="814"/>
      <c r="J354" s="814"/>
      <c r="K354" s="814"/>
      <c r="L354" s="814"/>
      <c r="M354" s="814"/>
      <c r="N354" s="802"/>
      <c r="O354" s="802"/>
      <c r="P354" s="802"/>
      <c r="Q354" s="802"/>
      <c r="R354" s="802"/>
      <c r="S354" s="813">
        <v>180</v>
      </c>
      <c r="T354" s="810" t="s">
        <v>1095</v>
      </c>
      <c r="U354" s="785"/>
      <c r="V354" s="785"/>
      <c r="W354" s="785"/>
      <c r="X354" s="810" t="s">
        <v>7723</v>
      </c>
      <c r="Y354" s="802"/>
      <c r="Z354" s="802"/>
      <c r="AA354" s="784"/>
    </row>
    <row r="355" spans="1:28" s="716" customFormat="1" x14ac:dyDescent="0.2">
      <c r="A355" s="784"/>
      <c r="B355" s="802"/>
      <c r="C355" s="802"/>
      <c r="D355" s="802"/>
      <c r="E355" s="784"/>
      <c r="F355" s="814"/>
      <c r="G355" s="814"/>
      <c r="H355" s="814"/>
      <c r="I355" s="814"/>
      <c r="J355" s="814"/>
      <c r="K355" s="814"/>
      <c r="L355" s="814"/>
      <c r="M355" s="814"/>
      <c r="N355" s="802"/>
      <c r="O355" s="802"/>
      <c r="P355" s="802"/>
      <c r="Q355" s="802"/>
      <c r="R355" s="750">
        <v>2013</v>
      </c>
      <c r="S355" s="788">
        <v>568</v>
      </c>
      <c r="T355" s="788" t="s">
        <v>7724</v>
      </c>
      <c r="U355" s="785">
        <v>20</v>
      </c>
      <c r="V355" s="785"/>
      <c r="W355" s="785"/>
      <c r="X355" s="750" t="s">
        <v>7725</v>
      </c>
      <c r="Y355" s="802"/>
      <c r="Z355" s="802"/>
      <c r="AA355" s="784"/>
      <c r="AB355" s="808"/>
    </row>
    <row r="356" spans="1:28" ht="39" x14ac:dyDescent="0.25">
      <c r="A356" s="716"/>
      <c r="B356" s="751"/>
      <c r="C356" s="751"/>
      <c r="D356" s="751"/>
      <c r="E356" s="750"/>
      <c r="F356" s="751"/>
      <c r="G356" s="751"/>
      <c r="H356" s="751"/>
      <c r="I356" s="751"/>
      <c r="J356" s="751"/>
      <c r="K356" s="751"/>
      <c r="L356" s="751"/>
      <c r="M356" s="751"/>
      <c r="N356" s="751"/>
      <c r="O356" s="751"/>
      <c r="P356" s="751"/>
      <c r="Q356" s="800"/>
      <c r="R356" s="796">
        <v>2013</v>
      </c>
      <c r="S356" s="796">
        <v>405</v>
      </c>
      <c r="T356" s="788" t="s">
        <v>7720</v>
      </c>
      <c r="U356" s="796">
        <v>17</v>
      </c>
      <c r="V356" s="800"/>
      <c r="W356" s="796">
        <v>17</v>
      </c>
      <c r="X356" s="790" t="s">
        <v>7726</v>
      </c>
      <c r="Y356" s="716"/>
      <c r="Z356" s="750"/>
      <c r="AA356" s="716"/>
    </row>
    <row r="357" spans="1:28" x14ac:dyDescent="0.2">
      <c r="A357" s="784" t="s">
        <v>5189</v>
      </c>
      <c r="B357" s="1125" t="s">
        <v>5190</v>
      </c>
      <c r="C357" s="1125"/>
      <c r="D357" s="1125"/>
      <c r="E357" s="784">
        <f>E356</f>
        <v>0</v>
      </c>
      <c r="F357" s="1126" t="s">
        <v>5191</v>
      </c>
      <c r="G357" s="1126"/>
      <c r="H357" s="1126"/>
      <c r="I357" s="1126"/>
      <c r="J357" s="814"/>
      <c r="K357" s="814"/>
      <c r="L357" s="814"/>
      <c r="M357" s="814"/>
      <c r="N357" s="1125" t="s">
        <v>7345</v>
      </c>
      <c r="O357" s="1125"/>
      <c r="P357" s="1125"/>
      <c r="Q357" s="1125"/>
      <c r="R357" s="1125"/>
      <c r="S357" s="785">
        <f>SUM(S348:S356)</f>
        <v>2813</v>
      </c>
      <c r="T357" s="785" t="s">
        <v>5191</v>
      </c>
      <c r="U357" s="785"/>
      <c r="V357" s="785"/>
      <c r="W357" s="785"/>
      <c r="X357" s="1125" t="s">
        <v>5192</v>
      </c>
      <c r="Y357" s="1125"/>
      <c r="Z357" s="802"/>
      <c r="AA357" s="784" t="s">
        <v>5191</v>
      </c>
    </row>
    <row r="358" spans="1:28" ht="12.75" customHeight="1" x14ac:dyDescent="0.25">
      <c r="A358" s="716" t="s">
        <v>7727</v>
      </c>
      <c r="B358" s="751"/>
      <c r="C358" s="751"/>
      <c r="D358" s="751"/>
      <c r="E358" s="750"/>
      <c r="F358" s="751"/>
      <c r="G358" s="751"/>
      <c r="H358" s="751"/>
      <c r="I358" s="751"/>
      <c r="J358" s="751"/>
      <c r="K358" s="751"/>
      <c r="L358" s="751"/>
      <c r="M358" s="751"/>
      <c r="N358" s="787" t="s">
        <v>7728</v>
      </c>
      <c r="O358" s="751" t="s">
        <v>5472</v>
      </c>
      <c r="P358" s="751" t="s">
        <v>5195</v>
      </c>
      <c r="Q358" s="800"/>
      <c r="R358" s="800"/>
      <c r="S358" s="800"/>
      <c r="T358" s="800"/>
      <c r="U358" s="800"/>
      <c r="V358" s="800"/>
      <c r="W358" s="800"/>
      <c r="X358" s="783"/>
      <c r="Y358" s="783"/>
      <c r="Z358" s="783"/>
      <c r="AA358" s="783"/>
    </row>
    <row r="359" spans="1:28" x14ac:dyDescent="0.2">
      <c r="A359" s="784" t="s">
        <v>5189</v>
      </c>
      <c r="B359" s="1125" t="s">
        <v>5190</v>
      </c>
      <c r="C359" s="1125"/>
      <c r="D359" s="1125"/>
      <c r="E359" s="784">
        <f>SUM(E358:E358)</f>
        <v>0</v>
      </c>
      <c r="F359" s="1126" t="s">
        <v>5191</v>
      </c>
      <c r="G359" s="1126"/>
      <c r="H359" s="1126"/>
      <c r="I359" s="1126"/>
      <c r="J359" s="814"/>
      <c r="K359" s="814"/>
      <c r="L359" s="814"/>
      <c r="M359" s="814"/>
      <c r="N359" s="1127"/>
      <c r="O359" s="1127"/>
      <c r="P359" s="1127"/>
      <c r="Q359" s="1127"/>
      <c r="R359" s="1127"/>
      <c r="S359" s="1127"/>
      <c r="T359" s="1127"/>
      <c r="U359" s="1127"/>
      <c r="V359" s="1127"/>
      <c r="W359" s="1127"/>
      <c r="X359" s="1125" t="s">
        <v>5192</v>
      </c>
      <c r="Y359" s="1125"/>
      <c r="Z359" s="802"/>
      <c r="AA359" s="784" t="s">
        <v>5191</v>
      </c>
    </row>
    <row r="360" spans="1:28" ht="14.25" customHeight="1" x14ac:dyDescent="0.25">
      <c r="A360" s="716" t="s">
        <v>7729</v>
      </c>
      <c r="B360" s="751"/>
      <c r="C360" s="751"/>
      <c r="D360" s="751"/>
      <c r="E360" s="750"/>
      <c r="F360" s="751"/>
      <c r="G360" s="751"/>
      <c r="H360" s="751"/>
      <c r="I360" s="751"/>
      <c r="J360" s="751"/>
      <c r="K360" s="751"/>
      <c r="L360" s="751"/>
      <c r="M360" s="751"/>
      <c r="N360" s="787" t="s">
        <v>7730</v>
      </c>
      <c r="O360" s="751" t="s">
        <v>7354</v>
      </c>
      <c r="P360" s="751" t="s">
        <v>5195</v>
      </c>
      <c r="Q360" s="716" t="s">
        <v>7363</v>
      </c>
      <c r="R360" s="800"/>
      <c r="S360" s="813">
        <v>870</v>
      </c>
      <c r="T360" s="810" t="s">
        <v>7382</v>
      </c>
      <c r="U360" s="796">
        <v>45</v>
      </c>
      <c r="V360" s="796"/>
      <c r="W360" s="796">
        <v>45</v>
      </c>
      <c r="X360" s="810" t="s">
        <v>7731</v>
      </c>
      <c r="Y360" s="716"/>
      <c r="Z360" s="716"/>
      <c r="AA360" s="716"/>
    </row>
    <row r="361" spans="1:28" ht="15.75" customHeight="1" x14ac:dyDescent="0.25">
      <c r="A361" s="716"/>
      <c r="B361" s="751"/>
      <c r="C361" s="751"/>
      <c r="D361" s="751"/>
      <c r="E361" s="750"/>
      <c r="F361" s="751"/>
      <c r="G361" s="751"/>
      <c r="H361" s="751"/>
      <c r="I361" s="751"/>
      <c r="J361" s="751"/>
      <c r="K361" s="751"/>
      <c r="L361" s="751"/>
      <c r="M361" s="751"/>
      <c r="N361" s="751"/>
      <c r="O361" s="751"/>
      <c r="P361" s="751"/>
      <c r="Q361" s="716" t="s">
        <v>7363</v>
      </c>
      <c r="R361" s="800"/>
      <c r="S361" s="813">
        <v>650</v>
      </c>
      <c r="T361" s="810" t="s">
        <v>7732</v>
      </c>
      <c r="U361" s="796">
        <v>33</v>
      </c>
      <c r="V361" s="796"/>
      <c r="W361" s="796">
        <v>33</v>
      </c>
      <c r="X361" s="810" t="s">
        <v>7733</v>
      </c>
      <c r="Y361" s="716"/>
      <c r="Z361" s="750"/>
      <c r="AA361" s="716"/>
    </row>
    <row r="362" spans="1:28" ht="27" customHeight="1" x14ac:dyDescent="0.25">
      <c r="A362" s="716"/>
      <c r="B362" s="751"/>
      <c r="C362" s="751"/>
      <c r="D362" s="751"/>
      <c r="E362" s="750"/>
      <c r="F362" s="751"/>
      <c r="G362" s="751"/>
      <c r="H362" s="751"/>
      <c r="I362" s="751"/>
      <c r="J362" s="751"/>
      <c r="K362" s="751"/>
      <c r="L362" s="751"/>
      <c r="M362" s="751"/>
      <c r="N362" s="751"/>
      <c r="O362" s="751"/>
      <c r="P362" s="751"/>
      <c r="Q362" s="716" t="s">
        <v>7363</v>
      </c>
      <c r="R362" s="800"/>
      <c r="S362" s="813">
        <v>390</v>
      </c>
      <c r="T362" s="810" t="s">
        <v>7442</v>
      </c>
      <c r="U362" s="796">
        <v>4</v>
      </c>
      <c r="V362" s="796"/>
      <c r="W362" s="796">
        <v>4</v>
      </c>
      <c r="X362" s="810" t="s">
        <v>7734</v>
      </c>
      <c r="Y362" s="716"/>
      <c r="Z362" s="716"/>
      <c r="AA362" s="716"/>
    </row>
    <row r="363" spans="1:28" ht="27.75" customHeight="1" x14ac:dyDescent="0.25">
      <c r="A363" s="716"/>
      <c r="B363" s="751"/>
      <c r="C363" s="751"/>
      <c r="D363" s="751"/>
      <c r="E363" s="750"/>
      <c r="F363" s="751"/>
      <c r="G363" s="751"/>
      <c r="H363" s="751"/>
      <c r="I363" s="751"/>
      <c r="J363" s="751"/>
      <c r="K363" s="751"/>
      <c r="L363" s="751"/>
      <c r="M363" s="751"/>
      <c r="N363" s="751"/>
      <c r="O363" s="751"/>
      <c r="P363" s="751"/>
      <c r="Q363" s="716" t="s">
        <v>7363</v>
      </c>
      <c r="R363" s="800"/>
      <c r="S363" s="813">
        <v>490</v>
      </c>
      <c r="T363" s="810" t="s">
        <v>7442</v>
      </c>
      <c r="U363" s="796">
        <v>14</v>
      </c>
      <c r="V363" s="796"/>
      <c r="W363" s="796">
        <v>14</v>
      </c>
      <c r="X363" s="810" t="s">
        <v>7735</v>
      </c>
      <c r="Y363" s="716"/>
      <c r="Z363" s="791"/>
      <c r="AA363" s="716"/>
    </row>
    <row r="364" spans="1:28" ht="27" customHeight="1" x14ac:dyDescent="0.25">
      <c r="A364" s="716"/>
      <c r="B364" s="751"/>
      <c r="C364" s="751"/>
      <c r="D364" s="751"/>
      <c r="E364" s="750"/>
      <c r="F364" s="751"/>
      <c r="G364" s="751"/>
      <c r="H364" s="751"/>
      <c r="I364" s="751"/>
      <c r="J364" s="751"/>
      <c r="K364" s="751"/>
      <c r="L364" s="751"/>
      <c r="M364" s="751"/>
      <c r="N364" s="751"/>
      <c r="O364" s="751"/>
      <c r="P364" s="751"/>
      <c r="Q364" s="716" t="s">
        <v>7363</v>
      </c>
      <c r="R364" s="800"/>
      <c r="S364" s="813">
        <v>350</v>
      </c>
      <c r="T364" s="810" t="s">
        <v>7736</v>
      </c>
      <c r="U364" s="796">
        <v>36</v>
      </c>
      <c r="V364" s="796"/>
      <c r="W364" s="796">
        <v>36</v>
      </c>
      <c r="X364" s="810" t="s">
        <v>7737</v>
      </c>
      <c r="Y364" s="716"/>
      <c r="Z364" s="716"/>
      <c r="AA364" s="716"/>
    </row>
    <row r="365" spans="1:28" ht="15" customHeight="1" x14ac:dyDescent="0.25">
      <c r="A365" s="716"/>
      <c r="B365" s="751"/>
      <c r="C365" s="751"/>
      <c r="D365" s="751"/>
      <c r="E365" s="750"/>
      <c r="F365" s="751"/>
      <c r="G365" s="751"/>
      <c r="H365" s="751"/>
      <c r="I365" s="751"/>
      <c r="J365" s="751"/>
      <c r="K365" s="751"/>
      <c r="L365" s="751"/>
      <c r="M365" s="751"/>
      <c r="N365" s="751"/>
      <c r="O365" s="751"/>
      <c r="P365" s="751"/>
      <c r="Q365" s="800"/>
      <c r="R365" s="800"/>
      <c r="S365" s="813">
        <v>240</v>
      </c>
      <c r="T365" s="810" t="s">
        <v>7382</v>
      </c>
      <c r="U365" s="800"/>
      <c r="V365" s="800"/>
      <c r="W365" s="800"/>
      <c r="X365" s="810" t="s">
        <v>7738</v>
      </c>
      <c r="Y365" s="716"/>
      <c r="Z365" s="716"/>
      <c r="AA365" s="716"/>
    </row>
    <row r="366" spans="1:28" ht="12" customHeight="1" x14ac:dyDescent="0.25">
      <c r="A366" s="716"/>
      <c r="B366" s="751"/>
      <c r="C366" s="751"/>
      <c r="D366" s="751"/>
      <c r="E366" s="750"/>
      <c r="F366" s="751"/>
      <c r="G366" s="751"/>
      <c r="H366" s="751"/>
      <c r="I366" s="751"/>
      <c r="J366" s="751"/>
      <c r="K366" s="751"/>
      <c r="L366" s="751"/>
      <c r="M366" s="751"/>
      <c r="N366" s="751"/>
      <c r="O366" s="751"/>
      <c r="P366" s="751"/>
      <c r="Q366" s="800"/>
      <c r="R366" s="800"/>
      <c r="S366" s="800"/>
      <c r="T366" s="800"/>
      <c r="U366" s="800"/>
      <c r="V366" s="800"/>
      <c r="W366" s="800"/>
      <c r="X366" s="716"/>
      <c r="Y366" s="716"/>
      <c r="Z366" s="716"/>
      <c r="AA366" s="716"/>
    </row>
    <row r="367" spans="1:28" ht="12" customHeight="1" x14ac:dyDescent="0.25">
      <c r="A367" s="716"/>
      <c r="B367" s="751"/>
      <c r="C367" s="751"/>
      <c r="D367" s="751"/>
      <c r="E367" s="750"/>
      <c r="F367" s="751"/>
      <c r="G367" s="751"/>
      <c r="H367" s="751"/>
      <c r="I367" s="751"/>
      <c r="J367" s="751"/>
      <c r="K367" s="751"/>
      <c r="L367" s="751"/>
      <c r="M367" s="751"/>
      <c r="N367" s="751"/>
      <c r="O367" s="751"/>
      <c r="P367" s="751"/>
      <c r="Q367" s="800"/>
      <c r="R367" s="800"/>
      <c r="S367" s="800"/>
      <c r="T367" s="800"/>
      <c r="U367" s="800"/>
      <c r="V367" s="800"/>
      <c r="W367" s="800"/>
      <c r="X367" s="716"/>
      <c r="Y367" s="716"/>
      <c r="Z367" s="716"/>
      <c r="AA367" s="716"/>
    </row>
    <row r="368" spans="1:28" x14ac:dyDescent="0.2">
      <c r="A368" s="784" t="s">
        <v>5189</v>
      </c>
      <c r="B368" s="1125" t="s">
        <v>5190</v>
      </c>
      <c r="C368" s="1125"/>
      <c r="D368" s="1125"/>
      <c r="E368" s="784">
        <f>SUM(E360:E366)</f>
        <v>0</v>
      </c>
      <c r="F368" s="1126" t="s">
        <v>5191</v>
      </c>
      <c r="G368" s="1126"/>
      <c r="H368" s="1126"/>
      <c r="I368" s="1126"/>
      <c r="J368" s="814"/>
      <c r="K368" s="814"/>
      <c r="L368" s="814"/>
      <c r="M368" s="814"/>
      <c r="N368" s="1125" t="s">
        <v>7345</v>
      </c>
      <c r="O368" s="1125"/>
      <c r="P368" s="1125"/>
      <c r="Q368" s="1125"/>
      <c r="R368" s="1125"/>
      <c r="S368" s="785">
        <f>SUM(S360:S367)</f>
        <v>2990</v>
      </c>
      <c r="T368" s="785" t="s">
        <v>5191</v>
      </c>
      <c r="U368" s="785"/>
      <c r="V368" s="785"/>
      <c r="W368" s="785"/>
      <c r="X368" s="1125" t="s">
        <v>5192</v>
      </c>
      <c r="Y368" s="1125"/>
      <c r="Z368" s="802"/>
      <c r="AA368" s="784" t="s">
        <v>5191</v>
      </c>
    </row>
    <row r="369" spans="1:27" ht="15" x14ac:dyDescent="0.25">
      <c r="A369" s="716" t="s">
        <v>7739</v>
      </c>
      <c r="B369" s="751"/>
      <c r="C369" s="751"/>
      <c r="D369" s="751"/>
      <c r="E369" s="750"/>
      <c r="F369" s="751"/>
      <c r="G369" s="751"/>
      <c r="H369" s="751"/>
      <c r="I369" s="751"/>
      <c r="J369" s="751"/>
      <c r="K369" s="751"/>
      <c r="L369" s="751"/>
      <c r="M369" s="751"/>
      <c r="N369" s="787" t="s">
        <v>7740</v>
      </c>
      <c r="O369" s="716" t="s">
        <v>5472</v>
      </c>
      <c r="P369" s="716" t="s">
        <v>6966</v>
      </c>
      <c r="Q369" s="716" t="s">
        <v>7363</v>
      </c>
      <c r="R369" s="716">
        <v>1974</v>
      </c>
      <c r="S369" s="813">
        <v>1000</v>
      </c>
      <c r="T369" s="716"/>
      <c r="U369" s="799">
        <v>25</v>
      </c>
      <c r="V369" s="799"/>
      <c r="W369" s="799">
        <v>25</v>
      </c>
      <c r="X369" s="810" t="s">
        <v>7741</v>
      </c>
      <c r="Y369" s="783"/>
      <c r="Z369" s="786"/>
      <c r="AA369" s="783"/>
    </row>
    <row r="370" spans="1:27" ht="15" x14ac:dyDescent="0.25">
      <c r="A370" s="716"/>
      <c r="B370" s="751"/>
      <c r="C370" s="751"/>
      <c r="D370" s="751"/>
      <c r="E370" s="750"/>
      <c r="F370" s="751"/>
      <c r="G370" s="751"/>
      <c r="H370" s="751"/>
      <c r="I370" s="751"/>
      <c r="J370" s="751"/>
      <c r="K370" s="751"/>
      <c r="L370" s="751"/>
      <c r="M370" s="751"/>
      <c r="N370" s="751"/>
      <c r="O370" s="716"/>
      <c r="P370" s="716"/>
      <c r="Q370" s="716" t="s">
        <v>7363</v>
      </c>
      <c r="R370" s="716">
        <v>1974</v>
      </c>
      <c r="S370" s="813">
        <v>600</v>
      </c>
      <c r="T370" s="716"/>
      <c r="U370" s="799">
        <v>21</v>
      </c>
      <c r="V370" s="799"/>
      <c r="W370" s="799">
        <v>21</v>
      </c>
      <c r="X370" s="810" t="s">
        <v>7742</v>
      </c>
      <c r="Y370" s="716"/>
      <c r="Z370" s="716"/>
      <c r="AA370" s="716"/>
    </row>
    <row r="371" spans="1:27" x14ac:dyDescent="0.2">
      <c r="A371" s="716"/>
      <c r="B371" s="751"/>
      <c r="C371" s="751"/>
      <c r="D371" s="751"/>
      <c r="E371" s="750"/>
      <c r="F371" s="751"/>
      <c r="G371" s="751"/>
      <c r="H371" s="751"/>
      <c r="I371" s="751"/>
      <c r="J371" s="751"/>
      <c r="K371" s="751"/>
      <c r="L371" s="751"/>
      <c r="M371" s="751"/>
      <c r="N371" s="751"/>
      <c r="O371" s="716"/>
      <c r="P371" s="716"/>
      <c r="Q371" s="716"/>
      <c r="R371" s="716">
        <v>1974</v>
      </c>
      <c r="S371" s="813">
        <v>400</v>
      </c>
      <c r="T371" s="716"/>
      <c r="U371" s="716"/>
      <c r="V371" s="716"/>
      <c r="W371" s="716"/>
      <c r="X371" s="810" t="s">
        <v>7743</v>
      </c>
      <c r="Y371" s="716"/>
      <c r="Z371" s="716"/>
      <c r="AA371" s="716"/>
    </row>
    <row r="372" spans="1:27" x14ac:dyDescent="0.2">
      <c r="A372" s="716"/>
      <c r="B372" s="751"/>
      <c r="C372" s="751"/>
      <c r="D372" s="751"/>
      <c r="E372" s="750"/>
      <c r="F372" s="751"/>
      <c r="G372" s="751"/>
      <c r="H372" s="751"/>
      <c r="I372" s="751"/>
      <c r="J372" s="751"/>
      <c r="K372" s="751"/>
      <c r="L372" s="751"/>
      <c r="M372" s="751"/>
      <c r="N372" s="751"/>
      <c r="O372" s="716"/>
      <c r="P372" s="716"/>
      <c r="Q372" s="716"/>
      <c r="R372" s="716">
        <v>1974</v>
      </c>
      <c r="S372" s="813">
        <v>500</v>
      </c>
      <c r="T372" s="716"/>
      <c r="U372" s="716"/>
      <c r="V372" s="716"/>
      <c r="W372" s="716"/>
      <c r="X372" s="810" t="s">
        <v>7744</v>
      </c>
      <c r="Y372" s="716"/>
      <c r="Z372" s="716"/>
      <c r="AA372" s="716"/>
    </row>
    <row r="373" spans="1:27" x14ac:dyDescent="0.2">
      <c r="A373" s="716"/>
      <c r="B373" s="751"/>
      <c r="C373" s="751"/>
      <c r="D373" s="751"/>
      <c r="E373" s="750"/>
      <c r="F373" s="751"/>
      <c r="G373" s="751"/>
      <c r="H373" s="751"/>
      <c r="I373" s="751"/>
      <c r="J373" s="751"/>
      <c r="K373" s="751"/>
      <c r="L373" s="751"/>
      <c r="M373" s="751"/>
      <c r="N373" s="751"/>
      <c r="O373" s="716"/>
      <c r="P373" s="716"/>
      <c r="Q373" s="716"/>
      <c r="R373" s="716"/>
      <c r="S373" s="716"/>
      <c r="T373" s="716"/>
      <c r="U373" s="716"/>
      <c r="V373" s="716"/>
      <c r="W373" s="716"/>
      <c r="X373" s="716"/>
      <c r="Y373" s="716"/>
      <c r="Z373" s="716"/>
      <c r="AA373" s="716"/>
    </row>
    <row r="374" spans="1:27" x14ac:dyDescent="0.2">
      <c r="A374" s="716"/>
      <c r="B374" s="751"/>
      <c r="C374" s="751"/>
      <c r="D374" s="751"/>
      <c r="E374" s="750"/>
      <c r="F374" s="751"/>
      <c r="G374" s="751"/>
      <c r="H374" s="751"/>
      <c r="I374" s="751"/>
      <c r="J374" s="751"/>
      <c r="K374" s="751"/>
      <c r="L374" s="751"/>
      <c r="M374" s="751"/>
      <c r="N374" s="751"/>
      <c r="O374" s="716"/>
      <c r="P374" s="716"/>
      <c r="Q374" s="716"/>
      <c r="R374" s="716"/>
      <c r="S374" s="716"/>
      <c r="T374" s="716"/>
      <c r="U374" s="716"/>
      <c r="V374" s="716"/>
      <c r="W374" s="716"/>
      <c r="X374" s="783"/>
      <c r="Y374" s="783"/>
      <c r="Z374" s="783"/>
      <c r="AA374" s="783"/>
    </row>
    <row r="375" spans="1:27" x14ac:dyDescent="0.2">
      <c r="A375" s="784" t="s">
        <v>5189</v>
      </c>
      <c r="B375" s="1125" t="s">
        <v>5190</v>
      </c>
      <c r="C375" s="1125"/>
      <c r="D375" s="1125"/>
      <c r="E375" s="784">
        <f>SUM(E369:E373)</f>
        <v>0</v>
      </c>
      <c r="F375" s="1126" t="s">
        <v>5191</v>
      </c>
      <c r="G375" s="1126"/>
      <c r="H375" s="1126"/>
      <c r="I375" s="1126"/>
      <c r="J375" s="814"/>
      <c r="K375" s="814"/>
      <c r="L375" s="814"/>
      <c r="M375" s="814"/>
      <c r="N375" s="1125" t="s">
        <v>7345</v>
      </c>
      <c r="O375" s="1125"/>
      <c r="P375" s="1125"/>
      <c r="Q375" s="1125"/>
      <c r="R375" s="1125"/>
      <c r="S375" s="785">
        <f>SUM(S369:S373)</f>
        <v>2500</v>
      </c>
      <c r="T375" s="1126" t="s">
        <v>5191</v>
      </c>
      <c r="U375" s="1126"/>
      <c r="V375" s="1126"/>
      <c r="W375" s="1126"/>
      <c r="X375" s="1125" t="s">
        <v>5192</v>
      </c>
      <c r="Y375" s="1125"/>
      <c r="Z375" s="802"/>
      <c r="AA375" s="784" t="s">
        <v>5191</v>
      </c>
    </row>
    <row r="376" spans="1:27" ht="12.75" customHeight="1" x14ac:dyDescent="0.25">
      <c r="A376" s="716" t="s">
        <v>7745</v>
      </c>
      <c r="B376" s="751"/>
      <c r="C376" s="751"/>
      <c r="D376" s="751"/>
      <c r="E376" s="750"/>
      <c r="F376" s="751"/>
      <c r="G376" s="751"/>
      <c r="H376" s="751"/>
      <c r="I376" s="751"/>
      <c r="J376" s="751"/>
      <c r="K376" s="751"/>
      <c r="L376" s="751"/>
      <c r="M376" s="751"/>
      <c r="N376" s="787" t="s">
        <v>7746</v>
      </c>
      <c r="O376" s="751" t="s">
        <v>7354</v>
      </c>
      <c r="P376" s="751" t="s">
        <v>5138</v>
      </c>
      <c r="Q376" s="716" t="s">
        <v>7363</v>
      </c>
      <c r="R376" s="796">
        <v>2013</v>
      </c>
      <c r="S376" s="813">
        <v>390</v>
      </c>
      <c r="T376" s="810" t="s">
        <v>7747</v>
      </c>
      <c r="U376" s="796">
        <v>15</v>
      </c>
      <c r="V376" s="800"/>
      <c r="W376" s="796">
        <v>15</v>
      </c>
      <c r="X376" s="810" t="s">
        <v>7748</v>
      </c>
      <c r="Y376" s="716"/>
      <c r="Z376" s="716"/>
      <c r="AA376" s="716"/>
    </row>
    <row r="377" spans="1:27" ht="12.75" customHeight="1" x14ac:dyDescent="0.25">
      <c r="A377" s="716"/>
      <c r="B377" s="751"/>
      <c r="C377" s="751"/>
      <c r="D377" s="751"/>
      <c r="E377" s="750"/>
      <c r="F377" s="751"/>
      <c r="G377" s="751"/>
      <c r="H377" s="751"/>
      <c r="I377" s="751"/>
      <c r="J377" s="751"/>
      <c r="K377" s="751"/>
      <c r="L377" s="751"/>
      <c r="M377" s="751"/>
      <c r="N377" s="751"/>
      <c r="O377" s="751"/>
      <c r="P377" s="751"/>
      <c r="Q377" s="716" t="s">
        <v>7363</v>
      </c>
      <c r="R377" s="800"/>
      <c r="S377" s="813">
        <v>810</v>
      </c>
      <c r="T377" s="810" t="s">
        <v>1095</v>
      </c>
      <c r="U377" s="800"/>
      <c r="V377" s="800"/>
      <c r="W377" s="800"/>
      <c r="X377" s="810" t="s">
        <v>7749</v>
      </c>
      <c r="Y377" s="716"/>
      <c r="Z377" s="750"/>
      <c r="AA377" s="716"/>
    </row>
    <row r="378" spans="1:27" ht="12.75" customHeight="1" x14ac:dyDescent="0.25">
      <c r="A378" s="716"/>
      <c r="B378" s="751"/>
      <c r="C378" s="751"/>
      <c r="D378" s="751"/>
      <c r="E378" s="750"/>
      <c r="F378" s="751"/>
      <c r="G378" s="751"/>
      <c r="H378" s="751"/>
      <c r="I378" s="751"/>
      <c r="J378" s="751"/>
      <c r="K378" s="751"/>
      <c r="L378" s="751"/>
      <c r="M378" s="751"/>
      <c r="N378" s="751"/>
      <c r="O378" s="751"/>
      <c r="P378" s="751"/>
      <c r="Q378" s="716" t="s">
        <v>7363</v>
      </c>
      <c r="R378" s="800"/>
      <c r="S378" s="813">
        <v>170</v>
      </c>
      <c r="T378" s="810" t="s">
        <v>7382</v>
      </c>
      <c r="U378" s="800"/>
      <c r="V378" s="800"/>
      <c r="W378" s="800"/>
      <c r="X378" s="810" t="s">
        <v>7750</v>
      </c>
      <c r="Y378" s="716"/>
      <c r="Z378" s="750"/>
      <c r="AA378" s="716"/>
    </row>
    <row r="379" spans="1:27" ht="12.75" customHeight="1" x14ac:dyDescent="0.25">
      <c r="A379" s="716"/>
      <c r="B379" s="751"/>
      <c r="C379" s="751"/>
      <c r="D379" s="751"/>
      <c r="E379" s="750"/>
      <c r="F379" s="751"/>
      <c r="G379" s="751"/>
      <c r="H379" s="751"/>
      <c r="I379" s="751"/>
      <c r="J379" s="751"/>
      <c r="K379" s="751"/>
      <c r="L379" s="751"/>
      <c r="M379" s="751"/>
      <c r="N379" s="751"/>
      <c r="O379" s="751"/>
      <c r="P379" s="751"/>
      <c r="Q379" s="800"/>
      <c r="R379" s="796">
        <v>2013</v>
      </c>
      <c r="S379" s="813">
        <v>485</v>
      </c>
      <c r="T379" s="810" t="s">
        <v>7747</v>
      </c>
      <c r="U379" s="796">
        <v>19</v>
      </c>
      <c r="V379" s="800"/>
      <c r="W379" s="796">
        <v>19</v>
      </c>
      <c r="X379" s="810" t="s">
        <v>7751</v>
      </c>
      <c r="Y379" s="791"/>
      <c r="Z379" s="791"/>
      <c r="AA379" s="716"/>
    </row>
    <row r="380" spans="1:27" ht="39" customHeight="1" x14ac:dyDescent="0.25">
      <c r="A380" s="716"/>
      <c r="B380" s="751"/>
      <c r="C380" s="751"/>
      <c r="D380" s="751"/>
      <c r="E380" s="750"/>
      <c r="F380" s="751"/>
      <c r="G380" s="751"/>
      <c r="H380" s="751"/>
      <c r="I380" s="751"/>
      <c r="J380" s="751"/>
      <c r="K380" s="751"/>
      <c r="L380" s="751"/>
      <c r="M380" s="751"/>
      <c r="N380" s="751"/>
      <c r="O380" s="751"/>
      <c r="P380" s="751"/>
      <c r="Q380" s="800"/>
      <c r="R380" s="796">
        <v>2013</v>
      </c>
      <c r="S380" s="813">
        <v>601</v>
      </c>
      <c r="T380" s="832" t="s">
        <v>7752</v>
      </c>
      <c r="U380" s="796">
        <v>11</v>
      </c>
      <c r="V380" s="800"/>
      <c r="W380" s="796">
        <v>11</v>
      </c>
      <c r="X380" s="810" t="s">
        <v>7753</v>
      </c>
      <c r="Y380" s="716"/>
      <c r="Z380" s="716"/>
      <c r="AA380" s="716"/>
    </row>
    <row r="381" spans="1:27" x14ac:dyDescent="0.2">
      <c r="A381" s="784" t="s">
        <v>5189</v>
      </c>
      <c r="B381" s="1125" t="s">
        <v>5190</v>
      </c>
      <c r="C381" s="1125"/>
      <c r="D381" s="1125"/>
      <c r="E381" s="784">
        <f>SUM(E376:E380)</f>
        <v>0</v>
      </c>
      <c r="F381" s="1126" t="s">
        <v>5191</v>
      </c>
      <c r="G381" s="1126"/>
      <c r="H381" s="1126"/>
      <c r="I381" s="1126"/>
      <c r="J381" s="814"/>
      <c r="K381" s="814"/>
      <c r="L381" s="814"/>
      <c r="M381" s="814"/>
      <c r="N381" s="1125" t="s">
        <v>7345</v>
      </c>
      <c r="O381" s="1125"/>
      <c r="P381" s="1125"/>
      <c r="Q381" s="1125"/>
      <c r="R381" s="1125"/>
      <c r="S381" s="785">
        <f>SUM(S376:S380)</f>
        <v>2456</v>
      </c>
      <c r="T381" s="1126" t="s">
        <v>5191</v>
      </c>
      <c r="U381" s="1126"/>
      <c r="V381" s="1126"/>
      <c r="W381" s="1126"/>
      <c r="X381" s="1125" t="s">
        <v>5192</v>
      </c>
      <c r="Y381" s="1125"/>
      <c r="Z381" s="802"/>
      <c r="AA381" s="784" t="s">
        <v>5191</v>
      </c>
    </row>
    <row r="382" spans="1:27" ht="51" x14ac:dyDescent="0.25">
      <c r="A382" s="716" t="s">
        <v>7754</v>
      </c>
      <c r="B382" s="755" t="s">
        <v>7755</v>
      </c>
      <c r="C382" s="751">
        <v>1984</v>
      </c>
      <c r="D382" s="833" t="s">
        <v>7756</v>
      </c>
      <c r="E382" s="750">
        <v>624</v>
      </c>
      <c r="F382" s="833" t="s">
        <v>1046</v>
      </c>
      <c r="G382" s="751"/>
      <c r="H382" s="751"/>
      <c r="I382" s="751"/>
      <c r="J382" s="751"/>
      <c r="K382" s="751"/>
      <c r="L382" s="751"/>
      <c r="M382" s="751"/>
      <c r="N382" s="787" t="s">
        <v>7757</v>
      </c>
      <c r="O382" s="751" t="s">
        <v>5472</v>
      </c>
      <c r="P382" s="751" t="s">
        <v>6909</v>
      </c>
      <c r="Q382" s="716" t="s">
        <v>7363</v>
      </c>
      <c r="R382" s="800"/>
      <c r="S382" s="813">
        <v>900</v>
      </c>
      <c r="T382" s="810" t="s">
        <v>1095</v>
      </c>
      <c r="U382" s="800"/>
      <c r="V382" s="800"/>
      <c r="W382" s="800"/>
      <c r="X382" s="810" t="s">
        <v>7758</v>
      </c>
      <c r="Y382" s="800"/>
      <c r="Z382" s="800"/>
      <c r="AA382" s="800"/>
    </row>
    <row r="383" spans="1:27" ht="15.75" x14ac:dyDescent="0.25">
      <c r="A383" s="716"/>
      <c r="B383" s="751"/>
      <c r="C383" s="751"/>
      <c r="D383" s="751"/>
      <c r="E383" s="750"/>
      <c r="F383" s="751"/>
      <c r="G383" s="751"/>
      <c r="H383" s="751"/>
      <c r="I383" s="751"/>
      <c r="J383" s="751"/>
      <c r="K383" s="751"/>
      <c r="L383" s="751"/>
      <c r="M383" s="751"/>
      <c r="N383" s="751"/>
      <c r="O383" s="751"/>
      <c r="P383" s="751"/>
      <c r="Q383" s="716" t="s">
        <v>7363</v>
      </c>
      <c r="R383" s="800"/>
      <c r="S383" s="813">
        <v>700</v>
      </c>
      <c r="T383" s="810" t="s">
        <v>1095</v>
      </c>
      <c r="U383" s="800"/>
      <c r="V383" s="800"/>
      <c r="W383" s="800"/>
      <c r="X383" s="810" t="s">
        <v>7759</v>
      </c>
      <c r="Y383" s="800"/>
      <c r="Z383" s="800"/>
      <c r="AA383" s="800"/>
    </row>
    <row r="384" spans="1:27" ht="15.75" x14ac:dyDescent="0.25">
      <c r="A384" s="716" t="s">
        <v>7760</v>
      </c>
      <c r="B384" s="751"/>
      <c r="C384" s="751"/>
      <c r="D384" s="751"/>
      <c r="E384" s="750"/>
      <c r="F384" s="751"/>
      <c r="G384" s="751"/>
      <c r="H384" s="751"/>
      <c r="I384" s="751"/>
      <c r="J384" s="751"/>
      <c r="K384" s="751"/>
      <c r="L384" s="751"/>
      <c r="M384" s="751"/>
      <c r="N384" s="787" t="s">
        <v>7757</v>
      </c>
      <c r="O384" s="751" t="s">
        <v>5472</v>
      </c>
      <c r="P384" s="751" t="s">
        <v>5195</v>
      </c>
      <c r="Q384" s="800"/>
      <c r="R384" s="800"/>
      <c r="S384" s="800"/>
      <c r="T384" s="800"/>
      <c r="U384" s="800"/>
      <c r="V384" s="800"/>
      <c r="W384" s="800"/>
      <c r="X384" s="800"/>
      <c r="Y384" s="800"/>
      <c r="Z384" s="800"/>
      <c r="AA384" s="800"/>
    </row>
    <row r="385" spans="1:27" x14ac:dyDescent="0.2">
      <c r="A385" s="784" t="s">
        <v>5189</v>
      </c>
      <c r="B385" s="1125" t="s">
        <v>7344</v>
      </c>
      <c r="C385" s="1125"/>
      <c r="D385" s="1125"/>
      <c r="E385" s="784">
        <f>SUM(E382:E384)</f>
        <v>624</v>
      </c>
      <c r="F385" s="1126" t="s">
        <v>5191</v>
      </c>
      <c r="G385" s="1126"/>
      <c r="H385" s="1126"/>
      <c r="I385" s="1126"/>
      <c r="J385" s="814"/>
      <c r="K385" s="814"/>
      <c r="L385" s="814"/>
      <c r="M385" s="814"/>
      <c r="N385" s="1125" t="s">
        <v>7345</v>
      </c>
      <c r="O385" s="1125"/>
      <c r="P385" s="1125"/>
      <c r="Q385" s="1125"/>
      <c r="R385" s="1125"/>
      <c r="S385" s="785">
        <f>SUM(S382:S383)</f>
        <v>1600</v>
      </c>
      <c r="T385" s="1126" t="s">
        <v>5191</v>
      </c>
      <c r="U385" s="1126"/>
      <c r="V385" s="1126"/>
      <c r="W385" s="1126"/>
      <c r="X385" s="1125" t="s">
        <v>5192</v>
      </c>
      <c r="Y385" s="1125"/>
      <c r="Z385" s="802">
        <f>Z384</f>
        <v>0</v>
      </c>
      <c r="AA385" s="784" t="s">
        <v>5191</v>
      </c>
    </row>
    <row r="386" spans="1:27" ht="15.75" x14ac:dyDescent="0.25">
      <c r="A386" s="716" t="s">
        <v>7761</v>
      </c>
      <c r="B386" s="751"/>
      <c r="C386" s="751"/>
      <c r="D386" s="751"/>
      <c r="E386" s="750"/>
      <c r="F386" s="751"/>
      <c r="G386" s="751"/>
      <c r="H386" s="751"/>
      <c r="I386" s="751"/>
      <c r="J386" s="751"/>
      <c r="K386" s="751"/>
      <c r="L386" s="751"/>
      <c r="M386" s="751"/>
      <c r="N386" s="787" t="s">
        <v>7762</v>
      </c>
      <c r="O386" s="716" t="s">
        <v>7354</v>
      </c>
      <c r="P386" s="716" t="s">
        <v>246</v>
      </c>
      <c r="Q386" s="800"/>
      <c r="R386" s="800"/>
      <c r="S386" s="800"/>
      <c r="T386" s="800"/>
      <c r="U386" s="800"/>
      <c r="V386" s="800"/>
      <c r="W386" s="800"/>
      <c r="X386" s="811" t="s">
        <v>7763</v>
      </c>
      <c r="Y386" s="800"/>
      <c r="Z386" s="811">
        <v>330</v>
      </c>
      <c r="AA386" s="811" t="s">
        <v>321</v>
      </c>
    </row>
    <row r="387" spans="1:27" ht="15" x14ac:dyDescent="0.25">
      <c r="A387" s="716"/>
      <c r="B387" s="751"/>
      <c r="C387" s="751"/>
      <c r="D387" s="751"/>
      <c r="E387" s="750"/>
      <c r="F387" s="751"/>
      <c r="G387" s="751"/>
      <c r="H387" s="751"/>
      <c r="I387" s="751"/>
      <c r="J387" s="751"/>
      <c r="K387" s="751"/>
      <c r="L387" s="751"/>
      <c r="M387" s="751"/>
      <c r="N387" s="751"/>
      <c r="O387" s="751"/>
      <c r="P387" s="751"/>
      <c r="Q387" s="729"/>
      <c r="R387" s="729"/>
      <c r="S387" s="729"/>
      <c r="T387" s="729"/>
      <c r="U387" s="729"/>
      <c r="V387" s="729"/>
      <c r="W387" s="729"/>
      <c r="X387" s="811" t="s">
        <v>7764</v>
      </c>
      <c r="Y387" s="716"/>
      <c r="Z387" s="811">
        <v>175</v>
      </c>
      <c r="AA387" s="811" t="s">
        <v>7409</v>
      </c>
    </row>
    <row r="388" spans="1:27" ht="15" x14ac:dyDescent="0.25">
      <c r="A388" s="716"/>
      <c r="B388" s="751"/>
      <c r="C388" s="751"/>
      <c r="D388" s="751"/>
      <c r="E388" s="750"/>
      <c r="F388" s="751"/>
      <c r="G388" s="751"/>
      <c r="H388" s="751"/>
      <c r="I388" s="751"/>
      <c r="J388" s="751"/>
      <c r="K388" s="751"/>
      <c r="L388" s="751"/>
      <c r="M388" s="751"/>
      <c r="N388" s="751"/>
      <c r="O388" s="751"/>
      <c r="P388" s="751"/>
      <c r="Q388" s="729"/>
      <c r="R388" s="729"/>
      <c r="S388" s="729"/>
      <c r="T388" s="729"/>
      <c r="U388" s="729"/>
      <c r="V388" s="729"/>
      <c r="W388" s="729"/>
      <c r="X388" s="811" t="s">
        <v>7765</v>
      </c>
      <c r="Y388" s="716"/>
      <c r="Z388" s="811">
        <v>250</v>
      </c>
      <c r="AA388" s="811" t="s">
        <v>7409</v>
      </c>
    </row>
    <row r="389" spans="1:27" ht="15" x14ac:dyDescent="0.25">
      <c r="A389" s="716"/>
      <c r="B389" s="751"/>
      <c r="C389" s="751"/>
      <c r="D389" s="751"/>
      <c r="E389" s="750"/>
      <c r="F389" s="751"/>
      <c r="G389" s="751"/>
      <c r="H389" s="751"/>
      <c r="I389" s="751"/>
      <c r="J389" s="751"/>
      <c r="K389" s="751"/>
      <c r="L389" s="751"/>
      <c r="M389" s="751"/>
      <c r="N389" s="751"/>
      <c r="O389" s="751"/>
      <c r="P389" s="751"/>
      <c r="Q389" s="729"/>
      <c r="R389" s="729"/>
      <c r="S389" s="729"/>
      <c r="T389" s="729"/>
      <c r="U389" s="729"/>
      <c r="V389" s="729"/>
      <c r="W389" s="729"/>
      <c r="X389" s="811" t="s">
        <v>7766</v>
      </c>
      <c r="Y389" s="716"/>
      <c r="Z389" s="811">
        <v>120</v>
      </c>
      <c r="AA389" s="811" t="s">
        <v>7409</v>
      </c>
    </row>
    <row r="390" spans="1:27" ht="15" x14ac:dyDescent="0.25">
      <c r="A390" s="716"/>
      <c r="B390" s="751"/>
      <c r="C390" s="751"/>
      <c r="D390" s="751"/>
      <c r="E390" s="750"/>
      <c r="F390" s="751"/>
      <c r="G390" s="751"/>
      <c r="H390" s="751"/>
      <c r="I390" s="751"/>
      <c r="J390" s="751"/>
      <c r="K390" s="751"/>
      <c r="L390" s="751"/>
      <c r="M390" s="751"/>
      <c r="N390" s="751"/>
      <c r="O390" s="751"/>
      <c r="P390" s="751"/>
      <c r="Q390" s="729"/>
      <c r="R390" s="729"/>
      <c r="S390" s="729"/>
      <c r="T390" s="729"/>
      <c r="U390" s="729"/>
      <c r="V390" s="729"/>
      <c r="W390" s="729"/>
      <c r="X390" s="811" t="s">
        <v>7767</v>
      </c>
      <c r="Y390" s="716"/>
      <c r="Z390" s="811">
        <v>150</v>
      </c>
      <c r="AA390" s="811" t="s">
        <v>7409</v>
      </c>
    </row>
    <row r="391" spans="1:27" ht="30" x14ac:dyDescent="0.25">
      <c r="A391" s="716"/>
      <c r="B391" s="751"/>
      <c r="C391" s="751"/>
      <c r="D391" s="751"/>
      <c r="E391" s="750"/>
      <c r="F391" s="751"/>
      <c r="G391" s="751"/>
      <c r="H391" s="751"/>
      <c r="I391" s="751"/>
      <c r="J391" s="751"/>
      <c r="K391" s="751"/>
      <c r="L391" s="751"/>
      <c r="M391" s="751"/>
      <c r="N391" s="751"/>
      <c r="O391" s="751"/>
      <c r="P391" s="751"/>
      <c r="Q391" s="729"/>
      <c r="R391" s="729"/>
      <c r="S391" s="729"/>
      <c r="T391" s="729"/>
      <c r="U391" s="729"/>
      <c r="V391" s="729"/>
      <c r="W391" s="729"/>
      <c r="X391" s="825" t="s">
        <v>7768</v>
      </c>
      <c r="Y391" s="716"/>
      <c r="Z391" s="811">
        <v>185</v>
      </c>
      <c r="AA391" s="811" t="s">
        <v>321</v>
      </c>
    </row>
    <row r="392" spans="1:27" ht="30" x14ac:dyDescent="0.25">
      <c r="A392" s="716"/>
      <c r="B392" s="751"/>
      <c r="C392" s="751"/>
      <c r="D392" s="751"/>
      <c r="E392" s="750"/>
      <c r="F392" s="751"/>
      <c r="G392" s="751"/>
      <c r="H392" s="751"/>
      <c r="I392" s="751"/>
      <c r="J392" s="751"/>
      <c r="K392" s="751"/>
      <c r="L392" s="751"/>
      <c r="M392" s="751"/>
      <c r="N392" s="751"/>
      <c r="O392" s="751"/>
      <c r="P392" s="751"/>
      <c r="Q392" s="729"/>
      <c r="R392" s="729"/>
      <c r="S392" s="729"/>
      <c r="T392" s="729"/>
      <c r="U392" s="729"/>
      <c r="V392" s="729"/>
      <c r="W392" s="729"/>
      <c r="X392" s="825" t="s">
        <v>7769</v>
      </c>
      <c r="Y392" s="716"/>
      <c r="Z392" s="811">
        <v>185</v>
      </c>
      <c r="AA392" s="811" t="s">
        <v>321</v>
      </c>
    </row>
    <row r="393" spans="1:27" ht="15" x14ac:dyDescent="0.25">
      <c r="A393" s="716"/>
      <c r="B393" s="751"/>
      <c r="C393" s="751"/>
      <c r="D393" s="751"/>
      <c r="E393" s="750"/>
      <c r="F393" s="751"/>
      <c r="G393" s="751"/>
      <c r="H393" s="751"/>
      <c r="I393" s="751"/>
      <c r="J393" s="751"/>
      <c r="K393" s="751"/>
      <c r="L393" s="751"/>
      <c r="M393" s="751"/>
      <c r="N393" s="751"/>
      <c r="O393" s="751"/>
      <c r="P393" s="751"/>
      <c r="Q393" s="716" t="s">
        <v>7363</v>
      </c>
      <c r="R393" s="729"/>
      <c r="S393" s="729">
        <v>1024</v>
      </c>
      <c r="T393" s="810" t="s">
        <v>7382</v>
      </c>
      <c r="U393" s="729">
        <v>32</v>
      </c>
      <c r="V393" s="729"/>
      <c r="W393" s="729">
        <v>32</v>
      </c>
      <c r="X393" s="810" t="s">
        <v>7770</v>
      </c>
      <c r="Y393" s="716"/>
      <c r="Z393" s="811"/>
      <c r="AA393" s="811"/>
    </row>
    <row r="394" spans="1:27" ht="15" x14ac:dyDescent="0.25">
      <c r="A394" s="716"/>
      <c r="B394" s="751"/>
      <c r="C394" s="751"/>
      <c r="D394" s="751"/>
      <c r="E394" s="750"/>
      <c r="F394" s="751"/>
      <c r="G394" s="751"/>
      <c r="H394" s="751"/>
      <c r="I394" s="751"/>
      <c r="J394" s="751"/>
      <c r="K394" s="751"/>
      <c r="L394" s="751"/>
      <c r="M394" s="751"/>
      <c r="N394" s="751"/>
      <c r="O394" s="751"/>
      <c r="P394" s="751"/>
      <c r="Q394" s="716" t="s">
        <v>7363</v>
      </c>
      <c r="R394" s="729"/>
      <c r="S394" s="729">
        <v>166</v>
      </c>
      <c r="T394" s="810" t="s">
        <v>7442</v>
      </c>
      <c r="U394" s="729">
        <v>5</v>
      </c>
      <c r="V394" s="729"/>
      <c r="W394" s="729">
        <v>5</v>
      </c>
      <c r="X394" s="810" t="s">
        <v>7771</v>
      </c>
      <c r="Y394" s="716"/>
      <c r="Z394" s="811"/>
      <c r="AA394" s="811"/>
    </row>
    <row r="395" spans="1:27" ht="15" x14ac:dyDescent="0.25">
      <c r="A395" s="716"/>
      <c r="B395" s="751"/>
      <c r="C395" s="751"/>
      <c r="D395" s="751"/>
      <c r="E395" s="750"/>
      <c r="F395" s="751"/>
      <c r="G395" s="751"/>
      <c r="H395" s="751"/>
      <c r="I395" s="751"/>
      <c r="J395" s="751"/>
      <c r="K395" s="751"/>
      <c r="L395" s="751"/>
      <c r="M395" s="751"/>
      <c r="N395" s="751"/>
      <c r="O395" s="751"/>
      <c r="P395" s="751"/>
      <c r="Q395" s="729"/>
      <c r="R395" s="729"/>
      <c r="S395" s="729">
        <v>200</v>
      </c>
      <c r="T395" s="810" t="s">
        <v>7442</v>
      </c>
      <c r="U395" s="729">
        <v>4</v>
      </c>
      <c r="V395" s="729"/>
      <c r="W395" s="729">
        <v>4</v>
      </c>
      <c r="X395" s="811" t="s">
        <v>7772</v>
      </c>
      <c r="Y395" s="716"/>
      <c r="Z395" s="811"/>
      <c r="AA395" s="811"/>
    </row>
    <row r="396" spans="1:27" ht="15.75" x14ac:dyDescent="0.25">
      <c r="A396" s="716"/>
      <c r="B396" s="751"/>
      <c r="C396" s="751"/>
      <c r="D396" s="751"/>
      <c r="E396" s="750"/>
      <c r="F396" s="751"/>
      <c r="G396" s="751"/>
      <c r="H396" s="751"/>
      <c r="I396" s="751"/>
      <c r="J396" s="751"/>
      <c r="K396" s="751"/>
      <c r="L396" s="751"/>
      <c r="M396" s="751"/>
      <c r="N396" s="751"/>
      <c r="O396" s="751"/>
      <c r="P396" s="751"/>
      <c r="Q396" s="800"/>
      <c r="R396" s="800"/>
      <c r="S396" s="800"/>
      <c r="T396" s="800"/>
      <c r="U396" s="800"/>
      <c r="V396" s="800"/>
      <c r="W396" s="800"/>
      <c r="X396" s="716"/>
      <c r="Y396" s="716"/>
      <c r="Z396" s="750"/>
      <c r="AA396" s="716"/>
    </row>
    <row r="397" spans="1:27" x14ac:dyDescent="0.2">
      <c r="A397" s="784" t="s">
        <v>5189</v>
      </c>
      <c r="B397" s="1125" t="s">
        <v>5190</v>
      </c>
      <c r="C397" s="1125"/>
      <c r="D397" s="1125"/>
      <c r="E397" s="784">
        <f>SUM(E386:E395)</f>
        <v>0</v>
      </c>
      <c r="F397" s="1126" t="s">
        <v>5191</v>
      </c>
      <c r="G397" s="1126"/>
      <c r="H397" s="1126"/>
      <c r="I397" s="1126"/>
      <c r="J397" s="814"/>
      <c r="K397" s="814"/>
      <c r="L397" s="814"/>
      <c r="M397" s="814"/>
      <c r="N397" s="1125" t="s">
        <v>7345</v>
      </c>
      <c r="O397" s="1125"/>
      <c r="P397" s="1125"/>
      <c r="Q397" s="1125"/>
      <c r="R397" s="1125"/>
      <c r="S397" s="785">
        <f>SUM(S393:S396)</f>
        <v>1390</v>
      </c>
      <c r="T397" s="1126" t="s">
        <v>5191</v>
      </c>
      <c r="U397" s="1126"/>
      <c r="V397" s="1126"/>
      <c r="W397" s="1126"/>
      <c r="X397" s="1125" t="s">
        <v>5192</v>
      </c>
      <c r="Y397" s="1125"/>
      <c r="Z397" s="802">
        <f>SUM(Z386:Z396)</f>
        <v>1395</v>
      </c>
      <c r="AA397" s="784" t="s">
        <v>5191</v>
      </c>
    </row>
    <row r="398" spans="1:27" ht="26.25" x14ac:dyDescent="0.25">
      <c r="A398" s="716" t="s">
        <v>7773</v>
      </c>
      <c r="B398" s="751"/>
      <c r="C398" s="751"/>
      <c r="D398" s="751"/>
      <c r="E398" s="750"/>
      <c r="F398" s="751"/>
      <c r="G398" s="751"/>
      <c r="H398" s="751"/>
      <c r="I398" s="751"/>
      <c r="J398" s="751"/>
      <c r="K398" s="751"/>
      <c r="L398" s="751"/>
      <c r="M398" s="751"/>
      <c r="N398" s="787" t="s">
        <v>7774</v>
      </c>
      <c r="O398" s="716" t="s">
        <v>7354</v>
      </c>
      <c r="P398" s="716" t="s">
        <v>5195</v>
      </c>
      <c r="Q398" s="796" t="s">
        <v>7775</v>
      </c>
      <c r="R398" s="800"/>
      <c r="S398" s="796">
        <v>607</v>
      </c>
      <c r="T398" s="810" t="s">
        <v>7442</v>
      </c>
      <c r="U398" s="796">
        <v>18</v>
      </c>
      <c r="V398" s="800"/>
      <c r="W398" s="796">
        <v>18</v>
      </c>
      <c r="X398" s="810" t="s">
        <v>7776</v>
      </c>
      <c r="Y398" s="800"/>
      <c r="Z398" s="800"/>
      <c r="AA398" s="800"/>
    </row>
    <row r="399" spans="1:27" ht="15.75" x14ac:dyDescent="0.25">
      <c r="A399" s="716"/>
      <c r="B399" s="751"/>
      <c r="C399" s="751"/>
      <c r="D399" s="751"/>
      <c r="E399" s="750"/>
      <c r="F399" s="751"/>
      <c r="G399" s="751"/>
      <c r="H399" s="751"/>
      <c r="I399" s="751"/>
      <c r="J399" s="751"/>
      <c r="K399" s="751"/>
      <c r="L399" s="751"/>
      <c r="M399" s="751"/>
      <c r="N399" s="751"/>
      <c r="O399" s="716"/>
      <c r="P399" s="716"/>
      <c r="Q399" s="796" t="s">
        <v>7775</v>
      </c>
      <c r="R399" s="800"/>
      <c r="S399" s="796">
        <v>590</v>
      </c>
      <c r="T399" s="810" t="s">
        <v>1095</v>
      </c>
      <c r="U399" s="796">
        <v>18</v>
      </c>
      <c r="V399" s="800"/>
      <c r="W399" s="796">
        <v>18</v>
      </c>
      <c r="X399" s="810" t="s">
        <v>7777</v>
      </c>
      <c r="Y399" s="800"/>
      <c r="Z399" s="800"/>
      <c r="AA399" s="800"/>
    </row>
    <row r="400" spans="1:27" ht="26.25" x14ac:dyDescent="0.25">
      <c r="A400" s="716"/>
      <c r="B400" s="751"/>
      <c r="C400" s="751"/>
      <c r="D400" s="751"/>
      <c r="E400" s="750"/>
      <c r="F400" s="751"/>
      <c r="G400" s="751"/>
      <c r="H400" s="751"/>
      <c r="I400" s="751"/>
      <c r="J400" s="751"/>
      <c r="K400" s="751"/>
      <c r="L400" s="751"/>
      <c r="M400" s="751"/>
      <c r="N400" s="751"/>
      <c r="O400" s="716"/>
      <c r="P400" s="716"/>
      <c r="Q400" s="796" t="s">
        <v>7775</v>
      </c>
      <c r="R400" s="800"/>
      <c r="S400" s="796">
        <v>526</v>
      </c>
      <c r="T400" s="810" t="s">
        <v>1095</v>
      </c>
      <c r="U400" s="796">
        <v>24</v>
      </c>
      <c r="V400" s="800"/>
      <c r="W400" s="796">
        <v>24</v>
      </c>
      <c r="X400" s="810" t="s">
        <v>7778</v>
      </c>
      <c r="Y400" s="800"/>
      <c r="Z400" s="800"/>
      <c r="AA400" s="800"/>
    </row>
    <row r="401" spans="1:27" ht="26.25" x14ac:dyDescent="0.25">
      <c r="A401" s="716"/>
      <c r="B401" s="751"/>
      <c r="C401" s="751"/>
      <c r="D401" s="751"/>
      <c r="E401" s="750"/>
      <c r="F401" s="751"/>
      <c r="G401" s="751"/>
      <c r="H401" s="751"/>
      <c r="I401" s="751"/>
      <c r="J401" s="751"/>
      <c r="K401" s="751"/>
      <c r="L401" s="751"/>
      <c r="M401" s="751"/>
      <c r="N401" s="751"/>
      <c r="O401" s="716"/>
      <c r="P401" s="716"/>
      <c r="Q401" s="796" t="s">
        <v>7775</v>
      </c>
      <c r="R401" s="800"/>
      <c r="S401" s="796">
        <v>734</v>
      </c>
      <c r="T401" s="810" t="s">
        <v>7442</v>
      </c>
      <c r="U401" s="796">
        <v>37</v>
      </c>
      <c r="V401" s="800"/>
      <c r="W401" s="796">
        <v>37</v>
      </c>
      <c r="X401" s="810" t="s">
        <v>7779</v>
      </c>
      <c r="Y401" s="800"/>
      <c r="Z401" s="800"/>
      <c r="AA401" s="800"/>
    </row>
    <row r="402" spans="1:27" ht="26.25" x14ac:dyDescent="0.25">
      <c r="A402" s="716"/>
      <c r="B402" s="751"/>
      <c r="C402" s="751"/>
      <c r="D402" s="751"/>
      <c r="E402" s="750"/>
      <c r="F402" s="751"/>
      <c r="G402" s="751"/>
      <c r="H402" s="751"/>
      <c r="I402" s="751"/>
      <c r="J402" s="751"/>
      <c r="K402" s="751"/>
      <c r="L402" s="751"/>
      <c r="M402" s="751"/>
      <c r="N402" s="751"/>
      <c r="O402" s="716"/>
      <c r="P402" s="716"/>
      <c r="Q402" s="800"/>
      <c r="R402" s="800"/>
      <c r="S402" s="796">
        <v>150</v>
      </c>
      <c r="T402" s="800"/>
      <c r="U402" s="800"/>
      <c r="V402" s="800"/>
      <c r="W402" s="800"/>
      <c r="X402" s="810" t="s">
        <v>7780</v>
      </c>
      <c r="Y402" s="800"/>
      <c r="Z402" s="800"/>
      <c r="AA402" s="800"/>
    </row>
    <row r="403" spans="1:27" ht="26.25" x14ac:dyDescent="0.25">
      <c r="A403" s="716"/>
      <c r="B403" s="751"/>
      <c r="C403" s="751"/>
      <c r="D403" s="751"/>
      <c r="E403" s="750"/>
      <c r="F403" s="751"/>
      <c r="G403" s="751"/>
      <c r="H403" s="751"/>
      <c r="I403" s="751"/>
      <c r="J403" s="751"/>
      <c r="K403" s="751"/>
      <c r="L403" s="751"/>
      <c r="M403" s="751"/>
      <c r="N403" s="751"/>
      <c r="O403" s="751"/>
      <c r="P403" s="751"/>
      <c r="Q403" s="800"/>
      <c r="R403" s="800"/>
      <c r="S403" s="796">
        <v>120</v>
      </c>
      <c r="T403" s="800"/>
      <c r="U403" s="800"/>
      <c r="V403" s="800"/>
      <c r="W403" s="800"/>
      <c r="X403" s="810" t="s">
        <v>7781</v>
      </c>
      <c r="Y403" s="800"/>
      <c r="Z403" s="800"/>
      <c r="AA403" s="800"/>
    </row>
    <row r="404" spans="1:27" x14ac:dyDescent="0.2">
      <c r="A404" s="784" t="s">
        <v>5189</v>
      </c>
      <c r="B404" s="1125" t="s">
        <v>5190</v>
      </c>
      <c r="C404" s="1125"/>
      <c r="D404" s="1125"/>
      <c r="E404" s="784">
        <f>SUM(E398:E403)</f>
        <v>0</v>
      </c>
      <c r="F404" s="1126" t="s">
        <v>5191</v>
      </c>
      <c r="G404" s="1126"/>
      <c r="H404" s="1126"/>
      <c r="I404" s="1126"/>
      <c r="J404" s="814"/>
      <c r="K404" s="814"/>
      <c r="L404" s="814"/>
      <c r="M404" s="814"/>
      <c r="N404" s="1125" t="s">
        <v>7345</v>
      </c>
      <c r="O404" s="1125"/>
      <c r="P404" s="1125"/>
      <c r="Q404" s="1125"/>
      <c r="R404" s="1125"/>
      <c r="S404" s="785">
        <f>SUM(S398:S403)</f>
        <v>2727</v>
      </c>
      <c r="T404" s="1126" t="s">
        <v>5191</v>
      </c>
      <c r="U404" s="1126"/>
      <c r="V404" s="1126"/>
      <c r="W404" s="1126"/>
      <c r="X404" s="1125" t="s">
        <v>5192</v>
      </c>
      <c r="Y404" s="1125"/>
      <c r="Z404" s="802">
        <f>Z403</f>
        <v>0</v>
      </c>
      <c r="AA404" s="784" t="s">
        <v>5191</v>
      </c>
    </row>
    <row r="405" spans="1:27" ht="15.75" x14ac:dyDescent="0.25">
      <c r="A405" s="716" t="s">
        <v>7782</v>
      </c>
      <c r="B405" s="802"/>
      <c r="C405" s="802"/>
      <c r="D405" s="802"/>
      <c r="E405" s="784"/>
      <c r="F405" s="814"/>
      <c r="G405" s="814"/>
      <c r="H405" s="814"/>
      <c r="I405" s="814"/>
      <c r="J405" s="814"/>
      <c r="K405" s="814"/>
      <c r="L405" s="814"/>
      <c r="M405" s="814"/>
      <c r="N405" s="787" t="s">
        <v>7783</v>
      </c>
      <c r="O405" s="751" t="s">
        <v>7354</v>
      </c>
      <c r="P405" s="751" t="s">
        <v>5195</v>
      </c>
      <c r="Q405" s="796" t="s">
        <v>7775</v>
      </c>
      <c r="R405" s="802"/>
      <c r="S405" s="796">
        <v>906</v>
      </c>
      <c r="T405" s="810" t="s">
        <v>7784</v>
      </c>
      <c r="U405" s="796">
        <v>40</v>
      </c>
      <c r="V405" s="785"/>
      <c r="W405" s="796">
        <v>40</v>
      </c>
      <c r="X405" s="810" t="s">
        <v>7785</v>
      </c>
      <c r="Y405" s="802"/>
      <c r="Z405" s="802"/>
      <c r="AA405" s="784"/>
    </row>
    <row r="406" spans="1:27" ht="15.75" x14ac:dyDescent="0.25">
      <c r="A406" s="784"/>
      <c r="B406" s="802"/>
      <c r="C406" s="802"/>
      <c r="D406" s="802"/>
      <c r="E406" s="784"/>
      <c r="F406" s="814"/>
      <c r="G406" s="814"/>
      <c r="H406" s="814"/>
      <c r="I406" s="814"/>
      <c r="J406" s="814"/>
      <c r="K406" s="814"/>
      <c r="L406" s="814"/>
      <c r="M406" s="814"/>
      <c r="N406" s="802"/>
      <c r="O406" s="802"/>
      <c r="P406" s="802"/>
      <c r="Q406" s="796" t="s">
        <v>7775</v>
      </c>
      <c r="R406" s="802"/>
      <c r="S406" s="796">
        <v>600</v>
      </c>
      <c r="T406" s="810" t="s">
        <v>7382</v>
      </c>
      <c r="U406" s="788">
        <v>27</v>
      </c>
      <c r="V406" s="785"/>
      <c r="W406" s="788">
        <v>27</v>
      </c>
      <c r="X406" s="810" t="s">
        <v>7786</v>
      </c>
      <c r="Y406" s="802"/>
      <c r="Z406" s="802"/>
      <c r="AA406" s="784"/>
    </row>
    <row r="407" spans="1:27" ht="15.75" x14ac:dyDescent="0.25">
      <c r="A407" s="784"/>
      <c r="B407" s="802"/>
      <c r="C407" s="802"/>
      <c r="D407" s="802"/>
      <c r="E407" s="784"/>
      <c r="F407" s="814"/>
      <c r="G407" s="814"/>
      <c r="H407" s="814"/>
      <c r="I407" s="814"/>
      <c r="J407" s="814"/>
      <c r="K407" s="814"/>
      <c r="L407" s="814"/>
      <c r="M407" s="814"/>
      <c r="N407" s="802"/>
      <c r="O407" s="802"/>
      <c r="P407" s="802"/>
      <c r="Q407" s="796" t="s">
        <v>7775</v>
      </c>
      <c r="R407" s="802"/>
      <c r="S407" s="796">
        <v>300</v>
      </c>
      <c r="T407" s="810" t="s">
        <v>1095</v>
      </c>
      <c r="U407" s="788">
        <v>11</v>
      </c>
      <c r="V407" s="788"/>
      <c r="W407" s="788">
        <v>11</v>
      </c>
      <c r="X407" s="810" t="s">
        <v>7787</v>
      </c>
      <c r="Y407" s="802"/>
      <c r="Z407" s="802"/>
      <c r="AA407" s="784"/>
    </row>
    <row r="408" spans="1:27" ht="15.75" x14ac:dyDescent="0.25">
      <c r="A408" s="784"/>
      <c r="B408" s="802"/>
      <c r="C408" s="802"/>
      <c r="D408" s="802"/>
      <c r="E408" s="784"/>
      <c r="F408" s="814"/>
      <c r="G408" s="814"/>
      <c r="H408" s="814"/>
      <c r="I408" s="814"/>
      <c r="J408" s="814"/>
      <c r="K408" s="814"/>
      <c r="L408" s="814"/>
      <c r="M408" s="814"/>
      <c r="N408" s="802"/>
      <c r="O408" s="802"/>
      <c r="P408" s="802"/>
      <c r="Q408" s="796" t="s">
        <v>7775</v>
      </c>
      <c r="R408" s="802"/>
      <c r="S408" s="796">
        <v>367</v>
      </c>
      <c r="T408" s="810" t="s">
        <v>7382</v>
      </c>
      <c r="U408" s="788">
        <v>20</v>
      </c>
      <c r="V408" s="788"/>
      <c r="W408" s="788">
        <v>20</v>
      </c>
      <c r="X408" s="810" t="s">
        <v>7788</v>
      </c>
      <c r="Y408" s="802"/>
      <c r="Z408" s="802"/>
      <c r="AA408" s="784"/>
    </row>
    <row r="409" spans="1:27" ht="15.75" x14ac:dyDescent="0.25">
      <c r="A409" s="784"/>
      <c r="B409" s="802"/>
      <c r="C409" s="802"/>
      <c r="D409" s="802"/>
      <c r="E409" s="784"/>
      <c r="F409" s="814"/>
      <c r="G409" s="814"/>
      <c r="H409" s="814"/>
      <c r="I409" s="814"/>
      <c r="J409" s="814"/>
      <c r="K409" s="814"/>
      <c r="L409" s="814"/>
      <c r="M409" s="814"/>
      <c r="N409" s="802"/>
      <c r="O409" s="802"/>
      <c r="P409" s="802"/>
      <c r="Q409" s="796" t="s">
        <v>7775</v>
      </c>
      <c r="R409" s="750">
        <v>2011</v>
      </c>
      <c r="S409" s="796">
        <v>400</v>
      </c>
      <c r="T409" s="810" t="s">
        <v>7524</v>
      </c>
      <c r="U409" s="788">
        <v>20</v>
      </c>
      <c r="V409" s="788"/>
      <c r="W409" s="788">
        <v>20</v>
      </c>
      <c r="X409" s="810" t="s">
        <v>7789</v>
      </c>
      <c r="Y409" s="802"/>
      <c r="Z409" s="802"/>
      <c r="AA409" s="784"/>
    </row>
    <row r="410" spans="1:27" x14ac:dyDescent="0.2">
      <c r="A410" s="784"/>
      <c r="B410" s="802"/>
      <c r="C410" s="802"/>
      <c r="D410" s="802"/>
      <c r="E410" s="784"/>
      <c r="F410" s="814"/>
      <c r="G410" s="814"/>
      <c r="H410" s="814"/>
      <c r="I410" s="814"/>
      <c r="J410" s="814"/>
      <c r="K410" s="814"/>
      <c r="L410" s="814"/>
      <c r="M410" s="814"/>
      <c r="N410" s="802"/>
      <c r="O410" s="802"/>
      <c r="P410" s="802"/>
      <c r="Q410" s="802"/>
      <c r="R410" s="802"/>
      <c r="S410" s="785"/>
      <c r="T410" s="785"/>
      <c r="U410" s="785"/>
      <c r="V410" s="785"/>
      <c r="W410" s="785"/>
      <c r="X410" s="802"/>
      <c r="Y410" s="802"/>
      <c r="Z410" s="802"/>
      <c r="AA410" s="784"/>
    </row>
    <row r="411" spans="1:27" x14ac:dyDescent="0.2">
      <c r="A411" s="784"/>
      <c r="B411" s="802"/>
      <c r="C411" s="802"/>
      <c r="D411" s="802"/>
      <c r="E411" s="784"/>
      <c r="F411" s="814"/>
      <c r="G411" s="814"/>
      <c r="H411" s="814"/>
      <c r="I411" s="814"/>
      <c r="J411" s="814"/>
      <c r="K411" s="814"/>
      <c r="L411" s="814"/>
      <c r="M411" s="814"/>
      <c r="N411" s="802"/>
      <c r="O411" s="802"/>
      <c r="P411" s="802"/>
      <c r="Q411" s="802"/>
      <c r="R411" s="802"/>
      <c r="S411" s="785"/>
      <c r="T411" s="785"/>
      <c r="U411" s="785"/>
      <c r="V411" s="785"/>
      <c r="W411" s="785"/>
      <c r="X411" s="802"/>
      <c r="Y411" s="802"/>
      <c r="Z411" s="802"/>
      <c r="AA411" s="784"/>
    </row>
    <row r="412" spans="1:27" ht="15.75" x14ac:dyDescent="0.25">
      <c r="A412" s="716"/>
      <c r="B412" s="716"/>
      <c r="C412" s="716"/>
      <c r="D412" s="716"/>
      <c r="E412" s="716"/>
      <c r="F412" s="716"/>
      <c r="G412" s="716"/>
      <c r="H412" s="716"/>
      <c r="I412" s="716"/>
      <c r="J412" s="716"/>
      <c r="K412" s="716"/>
      <c r="L412" s="716"/>
      <c r="M412" s="716"/>
      <c r="N412" s="1125" t="s">
        <v>7345</v>
      </c>
      <c r="O412" s="1125"/>
      <c r="P412" s="1125"/>
      <c r="Q412" s="1125"/>
      <c r="R412" s="1125"/>
      <c r="S412" s="834">
        <f>SUM(S405:S411)</f>
        <v>2573</v>
      </c>
      <c r="T412" s="1126" t="s">
        <v>5191</v>
      </c>
      <c r="U412" s="1126"/>
      <c r="V412" s="1126"/>
      <c r="W412" s="1126"/>
      <c r="X412" s="729"/>
      <c r="Y412" s="729"/>
      <c r="Z412" s="729"/>
      <c r="AA412" s="716"/>
    </row>
    <row r="413" spans="1:27" x14ac:dyDescent="0.2">
      <c r="A413" s="48"/>
      <c r="B413" s="1125" t="s">
        <v>5190</v>
      </c>
      <c r="C413" s="1125"/>
      <c r="D413" s="1125"/>
      <c r="E413" s="784">
        <f>E412</f>
        <v>0</v>
      </c>
      <c r="F413" s="1126" t="s">
        <v>5191</v>
      </c>
      <c r="G413" s="1126"/>
      <c r="H413" s="1126"/>
      <c r="I413" s="1126"/>
      <c r="J413" s="814"/>
      <c r="K413" s="814"/>
      <c r="L413" s="814"/>
      <c r="M413" s="814"/>
      <c r="N413" s="1127"/>
      <c r="O413" s="1127"/>
      <c r="P413" s="1127"/>
      <c r="Q413" s="1127"/>
      <c r="R413" s="1127"/>
      <c r="S413" s="1127"/>
      <c r="T413" s="1127"/>
      <c r="U413" s="1127"/>
      <c r="V413" s="1127"/>
      <c r="W413" s="1127"/>
      <c r="X413" s="1125" t="s">
        <v>5192</v>
      </c>
      <c r="Y413" s="1125"/>
      <c r="Z413" s="802"/>
      <c r="AA413" s="784" t="s">
        <v>5191</v>
      </c>
    </row>
    <row r="414" spans="1:27" ht="15.75" x14ac:dyDescent="0.25">
      <c r="A414" s="716" t="s">
        <v>7790</v>
      </c>
      <c r="B414" s="802"/>
      <c r="C414" s="802"/>
      <c r="D414" s="802"/>
      <c r="E414" s="784"/>
      <c r="F414" s="814"/>
      <c r="G414" s="814"/>
      <c r="H414" s="814"/>
      <c r="I414" s="814"/>
      <c r="J414" s="814"/>
      <c r="K414" s="814"/>
      <c r="L414" s="814"/>
      <c r="M414" s="814"/>
      <c r="N414" s="801" t="s">
        <v>7791</v>
      </c>
      <c r="O414" s="729" t="s">
        <v>5472</v>
      </c>
      <c r="P414" s="729" t="s">
        <v>6966</v>
      </c>
      <c r="Q414" s="796" t="s">
        <v>7775</v>
      </c>
      <c r="R414" s="802"/>
      <c r="S414" s="796">
        <v>633</v>
      </c>
      <c r="T414" s="810" t="s">
        <v>7792</v>
      </c>
      <c r="U414" s="796">
        <v>29</v>
      </c>
      <c r="V414" s="785"/>
      <c r="W414" s="796">
        <v>29</v>
      </c>
      <c r="X414" s="810" t="s">
        <v>7793</v>
      </c>
      <c r="Y414" s="802"/>
      <c r="Z414" s="802"/>
      <c r="AA414" s="784"/>
    </row>
    <row r="415" spans="1:27" ht="15.75" x14ac:dyDescent="0.25">
      <c r="A415" s="48"/>
      <c r="B415" s="802"/>
      <c r="C415" s="802"/>
      <c r="D415" s="802"/>
      <c r="E415" s="784"/>
      <c r="F415" s="814"/>
      <c r="G415" s="814"/>
      <c r="H415" s="814"/>
      <c r="I415" s="814"/>
      <c r="J415" s="814"/>
      <c r="K415" s="814"/>
      <c r="L415" s="814"/>
      <c r="M415" s="814"/>
      <c r="N415" s="789"/>
      <c r="O415" s="789"/>
      <c r="P415" s="789"/>
      <c r="Q415" s="796" t="s">
        <v>7775</v>
      </c>
      <c r="R415" s="802"/>
      <c r="S415" s="796">
        <v>683</v>
      </c>
      <c r="T415" s="810" t="s">
        <v>7792</v>
      </c>
      <c r="U415" s="796">
        <v>29</v>
      </c>
      <c r="V415" s="785"/>
      <c r="W415" s="796">
        <v>29</v>
      </c>
      <c r="X415" s="810" t="s">
        <v>7794</v>
      </c>
      <c r="Y415" s="802"/>
      <c r="Z415" s="802"/>
      <c r="AA415" s="784"/>
    </row>
    <row r="416" spans="1:27" ht="15.75" x14ac:dyDescent="0.25">
      <c r="A416" s="48"/>
      <c r="B416" s="802"/>
      <c r="C416" s="802"/>
      <c r="D416" s="802"/>
      <c r="E416" s="784"/>
      <c r="F416" s="814"/>
      <c r="G416" s="814"/>
      <c r="H416" s="814"/>
      <c r="I416" s="814"/>
      <c r="J416" s="814"/>
      <c r="K416" s="814"/>
      <c r="L416" s="814"/>
      <c r="M416" s="814"/>
      <c r="N416" s="789"/>
      <c r="O416" s="789"/>
      <c r="P416" s="789"/>
      <c r="Q416" s="796" t="s">
        <v>7775</v>
      </c>
      <c r="R416" s="802"/>
      <c r="S416" s="796">
        <v>180</v>
      </c>
      <c r="T416" s="810" t="s">
        <v>7382</v>
      </c>
      <c r="U416" s="796">
        <v>10</v>
      </c>
      <c r="V416" s="785"/>
      <c r="W416" s="796">
        <v>10</v>
      </c>
      <c r="X416" s="810" t="s">
        <v>7795</v>
      </c>
      <c r="Y416" s="802"/>
      <c r="Z416" s="802"/>
      <c r="AA416" s="784"/>
    </row>
    <row r="417" spans="1:27" ht="15.75" x14ac:dyDescent="0.25">
      <c r="A417" s="48"/>
      <c r="B417" s="802"/>
      <c r="C417" s="802"/>
      <c r="D417" s="802"/>
      <c r="E417" s="784"/>
      <c r="F417" s="814"/>
      <c r="G417" s="814"/>
      <c r="H417" s="814"/>
      <c r="I417" s="814"/>
      <c r="J417" s="814"/>
      <c r="K417" s="814"/>
      <c r="L417" s="814"/>
      <c r="M417" s="814"/>
      <c r="N417" s="789"/>
      <c r="O417" s="789"/>
      <c r="P417" s="789"/>
      <c r="Q417" s="796" t="s">
        <v>7775</v>
      </c>
      <c r="R417" s="802"/>
      <c r="S417" s="796">
        <v>483</v>
      </c>
      <c r="T417" s="810" t="s">
        <v>1095</v>
      </c>
      <c r="U417" s="796">
        <v>33</v>
      </c>
      <c r="V417" s="785"/>
      <c r="W417" s="796">
        <v>33</v>
      </c>
      <c r="X417" s="810" t="s">
        <v>7796</v>
      </c>
      <c r="Y417" s="802"/>
      <c r="Z417" s="802"/>
      <c r="AA417" s="784"/>
    </row>
    <row r="418" spans="1:27" ht="15.75" x14ac:dyDescent="0.25">
      <c r="A418" s="716"/>
      <c r="B418" s="716"/>
      <c r="C418" s="716"/>
      <c r="D418" s="716"/>
      <c r="E418" s="716"/>
      <c r="F418" s="716"/>
      <c r="G418" s="716"/>
      <c r="H418" s="716"/>
      <c r="I418" s="716"/>
      <c r="J418" s="716"/>
      <c r="K418" s="716"/>
      <c r="L418" s="716"/>
      <c r="M418" s="716"/>
      <c r="N418" s="716"/>
      <c r="O418" s="716"/>
      <c r="P418" s="716"/>
      <c r="Q418" s="796"/>
      <c r="R418" s="802"/>
      <c r="S418" s="796"/>
      <c r="T418" s="810"/>
      <c r="U418" s="796"/>
      <c r="V418" s="785"/>
      <c r="W418" s="796"/>
      <c r="X418" s="810"/>
      <c r="Y418" s="800"/>
      <c r="Z418" s="800"/>
      <c r="AA418" s="800"/>
    </row>
    <row r="419" spans="1:27" x14ac:dyDescent="0.2">
      <c r="A419" s="784" t="s">
        <v>5189</v>
      </c>
      <c r="B419" s="1125" t="s">
        <v>5190</v>
      </c>
      <c r="C419" s="1125"/>
      <c r="D419" s="1125"/>
      <c r="E419" s="784">
        <f>E418</f>
        <v>0</v>
      </c>
      <c r="F419" s="784" t="s">
        <v>5191</v>
      </c>
      <c r="G419" s="785"/>
      <c r="H419" s="785"/>
      <c r="I419" s="785"/>
      <c r="J419" s="785"/>
      <c r="K419" s="785"/>
      <c r="L419" s="785"/>
      <c r="M419" s="785"/>
      <c r="N419" s="1125" t="s">
        <v>7345</v>
      </c>
      <c r="O419" s="1125"/>
      <c r="P419" s="1125"/>
      <c r="Q419" s="1125"/>
      <c r="R419" s="1125"/>
      <c r="S419" s="785">
        <f>SUM(S414:S418)</f>
        <v>1979</v>
      </c>
      <c r="T419" s="1126" t="s">
        <v>5191</v>
      </c>
      <c r="U419" s="1126"/>
      <c r="V419" s="1126"/>
      <c r="W419" s="1126"/>
      <c r="X419" s="1125" t="s">
        <v>5192</v>
      </c>
      <c r="Y419" s="1125"/>
      <c r="Z419" s="802">
        <f>Z418</f>
        <v>0</v>
      </c>
      <c r="AA419" s="784" t="s">
        <v>5191</v>
      </c>
    </row>
    <row r="420" spans="1:27" ht="15.75" x14ac:dyDescent="0.25">
      <c r="A420" s="716" t="s">
        <v>7797</v>
      </c>
      <c r="B420" s="716"/>
      <c r="C420" s="716"/>
      <c r="D420" s="716"/>
      <c r="E420" s="716"/>
      <c r="F420" s="716"/>
      <c r="G420" s="716"/>
      <c r="H420" s="716"/>
      <c r="I420" s="716"/>
      <c r="J420" s="716"/>
      <c r="K420" s="716"/>
      <c r="L420" s="716"/>
      <c r="M420" s="716"/>
      <c r="N420" s="783" t="s">
        <v>7798</v>
      </c>
      <c r="O420" s="716" t="s">
        <v>5472</v>
      </c>
      <c r="P420" s="716" t="s">
        <v>6966</v>
      </c>
      <c r="Q420" s="716"/>
      <c r="R420" s="802"/>
      <c r="S420" s="796">
        <v>150</v>
      </c>
      <c r="T420" s="810" t="s">
        <v>1095</v>
      </c>
      <c r="U420" s="796">
        <v>7</v>
      </c>
      <c r="V420" s="785"/>
      <c r="W420" s="796">
        <v>7</v>
      </c>
      <c r="X420" s="810" t="s">
        <v>7799</v>
      </c>
      <c r="Y420" s="800"/>
      <c r="Z420" s="800"/>
      <c r="AA420" s="800"/>
    </row>
    <row r="421" spans="1:27" ht="26.25" x14ac:dyDescent="0.25">
      <c r="A421" s="716"/>
      <c r="B421" s="716"/>
      <c r="C421" s="716"/>
      <c r="D421" s="716"/>
      <c r="E421" s="716"/>
      <c r="F421" s="716"/>
      <c r="G421" s="716"/>
      <c r="H421" s="716"/>
      <c r="I421" s="716"/>
      <c r="J421" s="716"/>
      <c r="K421" s="716"/>
      <c r="L421" s="716"/>
      <c r="M421" s="716"/>
      <c r="N421" s="716"/>
      <c r="O421" s="716"/>
      <c r="P421" s="716"/>
      <c r="Q421" s="796" t="s">
        <v>7775</v>
      </c>
      <c r="R421" s="802"/>
      <c r="S421" s="796">
        <v>200</v>
      </c>
      <c r="T421" s="810" t="s">
        <v>1095</v>
      </c>
      <c r="U421" s="796">
        <v>10</v>
      </c>
      <c r="V421" s="785">
        <v>10</v>
      </c>
      <c r="W421" s="796">
        <v>29</v>
      </c>
      <c r="X421" s="810" t="s">
        <v>7800</v>
      </c>
      <c r="Y421" s="800"/>
      <c r="Z421" s="800"/>
      <c r="AA421" s="800"/>
    </row>
    <row r="422" spans="1:27" ht="26.25" x14ac:dyDescent="0.25">
      <c r="A422" s="716"/>
      <c r="B422" s="716"/>
      <c r="C422" s="716"/>
      <c r="D422" s="716"/>
      <c r="E422" s="716"/>
      <c r="F422" s="716"/>
      <c r="G422" s="716"/>
      <c r="H422" s="716"/>
      <c r="I422" s="716"/>
      <c r="J422" s="716"/>
      <c r="K422" s="716"/>
      <c r="L422" s="716"/>
      <c r="M422" s="716"/>
      <c r="N422" s="716"/>
      <c r="O422" s="716"/>
      <c r="P422" s="716"/>
      <c r="Q422" s="796" t="s">
        <v>7775</v>
      </c>
      <c r="R422" s="802"/>
      <c r="S422" s="796">
        <v>480</v>
      </c>
      <c r="T422" s="810" t="s">
        <v>7382</v>
      </c>
      <c r="U422" s="796">
        <v>29</v>
      </c>
      <c r="V422" s="785"/>
      <c r="W422" s="796">
        <v>29</v>
      </c>
      <c r="X422" s="810" t="s">
        <v>7801</v>
      </c>
      <c r="Y422" s="800"/>
      <c r="Z422" s="800"/>
      <c r="AA422" s="800"/>
    </row>
    <row r="423" spans="1:27" ht="15.75" x14ac:dyDescent="0.25">
      <c r="A423" s="716"/>
      <c r="B423" s="716"/>
      <c r="C423" s="716"/>
      <c r="D423" s="716"/>
      <c r="E423" s="716"/>
      <c r="F423" s="716"/>
      <c r="G423" s="729"/>
      <c r="H423" s="729"/>
      <c r="I423" s="729"/>
      <c r="J423" s="729"/>
      <c r="K423" s="729"/>
      <c r="L423" s="729"/>
      <c r="M423" s="729"/>
      <c r="N423" s="716"/>
      <c r="O423" s="716"/>
      <c r="P423" s="716"/>
      <c r="Q423" s="800"/>
      <c r="R423" s="800"/>
      <c r="S423" s="800"/>
      <c r="T423" s="800"/>
      <c r="U423" s="800"/>
      <c r="V423" s="800"/>
      <c r="W423" s="800"/>
      <c r="X423" s="800"/>
      <c r="Y423" s="800"/>
      <c r="Z423" s="800"/>
      <c r="AA423" s="800"/>
    </row>
    <row r="424" spans="1:27" x14ac:dyDescent="0.2">
      <c r="A424" s="1145" t="s">
        <v>5189</v>
      </c>
      <c r="B424" s="1125" t="s">
        <v>5190</v>
      </c>
      <c r="C424" s="1125"/>
      <c r="D424" s="1125"/>
      <c r="E424" s="716">
        <f>E420+E423</f>
        <v>0</v>
      </c>
      <c r="F424" s="1126" t="s">
        <v>5191</v>
      </c>
      <c r="G424" s="1126"/>
      <c r="H424" s="1126"/>
      <c r="I424" s="1126"/>
      <c r="J424" s="814"/>
      <c r="K424" s="814"/>
      <c r="L424" s="814"/>
      <c r="M424" s="814"/>
      <c r="N424" s="1125" t="s">
        <v>7345</v>
      </c>
      <c r="O424" s="1125"/>
      <c r="P424" s="1125"/>
      <c r="Q424" s="1125"/>
      <c r="R424" s="1125"/>
      <c r="S424" s="785">
        <f>SUM(S420:S423)</f>
        <v>830</v>
      </c>
      <c r="T424" s="1126" t="s">
        <v>5191</v>
      </c>
      <c r="U424" s="1126"/>
      <c r="V424" s="1126"/>
      <c r="W424" s="1126"/>
      <c r="X424" s="1125"/>
      <c r="Y424" s="1125"/>
      <c r="Z424" s="802"/>
      <c r="AA424" s="784"/>
    </row>
    <row r="425" spans="1:27" x14ac:dyDescent="0.2">
      <c r="A425" s="1146"/>
      <c r="B425" s="1125" t="s">
        <v>7344</v>
      </c>
      <c r="C425" s="1125"/>
      <c r="D425" s="1125"/>
      <c r="E425" s="784">
        <v>0</v>
      </c>
      <c r="F425" s="1126" t="s">
        <v>5191</v>
      </c>
      <c r="G425" s="1126"/>
      <c r="H425" s="1126"/>
      <c r="I425" s="1126"/>
      <c r="J425" s="814"/>
      <c r="K425" s="814"/>
      <c r="L425" s="814"/>
      <c r="M425" s="814"/>
      <c r="N425" s="1127"/>
      <c r="O425" s="1127"/>
      <c r="P425" s="1127"/>
      <c r="Q425" s="1127"/>
      <c r="R425" s="1127"/>
      <c r="S425" s="1127"/>
      <c r="T425" s="1127"/>
      <c r="U425" s="1127"/>
      <c r="V425" s="1127"/>
      <c r="W425" s="1127"/>
      <c r="X425" s="1125" t="s">
        <v>5192</v>
      </c>
      <c r="Y425" s="1125"/>
      <c r="Z425" s="802">
        <f>Z424</f>
        <v>0</v>
      </c>
      <c r="AA425" s="784" t="s">
        <v>5191</v>
      </c>
    </row>
    <row r="426" spans="1:27" ht="15.75" x14ac:dyDescent="0.25">
      <c r="A426" s="716" t="s">
        <v>7802</v>
      </c>
      <c r="B426" s="716"/>
      <c r="C426" s="716"/>
      <c r="D426" s="716"/>
      <c r="E426" s="716"/>
      <c r="F426" s="716"/>
      <c r="G426" s="716"/>
      <c r="H426" s="716"/>
      <c r="I426" s="716"/>
      <c r="J426" s="716"/>
      <c r="K426" s="716"/>
      <c r="L426" s="716"/>
      <c r="M426" s="716"/>
      <c r="N426" s="783" t="s">
        <v>7803</v>
      </c>
      <c r="O426" s="716" t="s">
        <v>7354</v>
      </c>
      <c r="P426" s="716" t="s">
        <v>5195</v>
      </c>
      <c r="Q426" s="796" t="s">
        <v>7775</v>
      </c>
      <c r="R426" s="802"/>
      <c r="S426" s="796">
        <v>450</v>
      </c>
      <c r="T426" s="810" t="s">
        <v>7804</v>
      </c>
      <c r="U426" s="796">
        <v>19</v>
      </c>
      <c r="V426" s="785"/>
      <c r="W426" s="796">
        <v>19</v>
      </c>
      <c r="X426" s="810" t="s">
        <v>7805</v>
      </c>
      <c r="Y426" s="800"/>
      <c r="Z426" s="800"/>
      <c r="AA426" s="800"/>
    </row>
    <row r="427" spans="1:27" ht="15.75" x14ac:dyDescent="0.25">
      <c r="A427" s="716"/>
      <c r="B427" s="716"/>
      <c r="C427" s="716"/>
      <c r="D427" s="716"/>
      <c r="E427" s="716"/>
      <c r="F427" s="716"/>
      <c r="G427" s="716"/>
      <c r="H427" s="716"/>
      <c r="I427" s="716"/>
      <c r="J427" s="716"/>
      <c r="K427" s="716"/>
      <c r="L427" s="716"/>
      <c r="M427" s="716"/>
      <c r="N427" s="716"/>
      <c r="O427" s="716"/>
      <c r="P427" s="716"/>
      <c r="Q427" s="796" t="s">
        <v>7775</v>
      </c>
      <c r="R427" s="800"/>
      <c r="S427" s="796">
        <v>200</v>
      </c>
      <c r="T427" s="810" t="s">
        <v>1095</v>
      </c>
      <c r="U427" s="796">
        <v>9</v>
      </c>
      <c r="V427" s="785"/>
      <c r="W427" s="796">
        <v>9</v>
      </c>
      <c r="X427" s="810" t="s">
        <v>7806</v>
      </c>
      <c r="Y427" s="800"/>
      <c r="Z427" s="800"/>
      <c r="AA427" s="800"/>
    </row>
    <row r="428" spans="1:27" ht="26.25" x14ac:dyDescent="0.25">
      <c r="A428" s="716"/>
      <c r="B428" s="716"/>
      <c r="C428" s="716"/>
      <c r="D428" s="716"/>
      <c r="E428" s="716"/>
      <c r="F428" s="716"/>
      <c r="G428" s="716"/>
      <c r="H428" s="716"/>
      <c r="I428" s="716"/>
      <c r="J428" s="716"/>
      <c r="K428" s="716"/>
      <c r="L428" s="716"/>
      <c r="M428" s="716"/>
      <c r="N428" s="716"/>
      <c r="O428" s="716"/>
      <c r="P428" s="716"/>
      <c r="Q428" s="796" t="s">
        <v>7775</v>
      </c>
      <c r="R428" s="796">
        <v>2012</v>
      </c>
      <c r="S428" s="796">
        <v>500</v>
      </c>
      <c r="T428" s="810" t="s">
        <v>7807</v>
      </c>
      <c r="U428" s="796">
        <v>17</v>
      </c>
      <c r="V428" s="785"/>
      <c r="W428" s="796">
        <v>17</v>
      </c>
      <c r="X428" s="810" t="s">
        <v>7808</v>
      </c>
      <c r="Y428" s="800"/>
      <c r="Z428" s="800"/>
      <c r="AA428" s="800"/>
    </row>
    <row r="429" spans="1:27" ht="15.75" x14ac:dyDescent="0.25">
      <c r="A429" s="716"/>
      <c r="B429" s="716"/>
      <c r="C429" s="716"/>
      <c r="D429" s="716"/>
      <c r="E429" s="716"/>
      <c r="F429" s="716"/>
      <c r="G429" s="716"/>
      <c r="H429" s="716"/>
      <c r="I429" s="716"/>
      <c r="J429" s="716"/>
      <c r="K429" s="716"/>
      <c r="L429" s="716"/>
      <c r="M429" s="716"/>
      <c r="N429" s="716"/>
      <c r="O429" s="716"/>
      <c r="P429" s="716"/>
      <c r="Q429" s="800"/>
      <c r="R429" s="800"/>
      <c r="S429" s="800"/>
      <c r="T429" s="800"/>
      <c r="U429" s="800"/>
      <c r="V429" s="800"/>
      <c r="W429" s="800"/>
      <c r="X429" s="810" t="s">
        <v>7809</v>
      </c>
      <c r="Y429" s="800"/>
      <c r="Z429" s="800"/>
      <c r="AA429" s="800"/>
    </row>
    <row r="430" spans="1:27" ht="15.75" x14ac:dyDescent="0.25">
      <c r="A430" s="716"/>
      <c r="B430" s="716"/>
      <c r="C430" s="716"/>
      <c r="D430" s="716"/>
      <c r="E430" s="716"/>
      <c r="F430" s="716"/>
      <c r="G430" s="716"/>
      <c r="H430" s="716"/>
      <c r="I430" s="716"/>
      <c r="J430" s="716"/>
      <c r="K430" s="716"/>
      <c r="L430" s="716"/>
      <c r="M430" s="716"/>
      <c r="N430" s="716"/>
      <c r="O430" s="716"/>
      <c r="P430" s="716"/>
      <c r="Q430" s="800"/>
      <c r="R430" s="800"/>
      <c r="S430" s="800"/>
      <c r="T430" s="800"/>
      <c r="U430" s="800"/>
      <c r="V430" s="800"/>
      <c r="W430" s="800"/>
      <c r="X430" s="810"/>
      <c r="Y430" s="800"/>
      <c r="Z430" s="800"/>
      <c r="AA430" s="800"/>
    </row>
    <row r="431" spans="1:27" x14ac:dyDescent="0.2">
      <c r="A431" s="1145" t="s">
        <v>5189</v>
      </c>
      <c r="B431" s="1125" t="s">
        <v>5190</v>
      </c>
      <c r="C431" s="1125"/>
      <c r="D431" s="1125"/>
      <c r="E431" s="716"/>
      <c r="F431" s="1126" t="s">
        <v>5191</v>
      </c>
      <c r="G431" s="1126"/>
      <c r="H431" s="1126"/>
      <c r="I431" s="1126"/>
      <c r="J431" s="814"/>
      <c r="K431" s="814"/>
      <c r="L431" s="814"/>
      <c r="M431" s="814"/>
      <c r="N431" s="785"/>
      <c r="O431" s="785"/>
      <c r="P431" s="785"/>
      <c r="Q431" s="785"/>
      <c r="R431" s="785"/>
      <c r="S431" s="785"/>
      <c r="T431" s="785"/>
      <c r="U431" s="785"/>
      <c r="V431" s="785"/>
      <c r="W431" s="785"/>
      <c r="X431" s="1125"/>
      <c r="Y431" s="1125"/>
      <c r="Z431" s="802"/>
      <c r="AA431" s="784"/>
    </row>
    <row r="432" spans="1:27" x14ac:dyDescent="0.2">
      <c r="A432" s="1146"/>
      <c r="B432" s="1125" t="s">
        <v>7344</v>
      </c>
      <c r="C432" s="1125"/>
      <c r="D432" s="1125"/>
      <c r="E432" s="784"/>
      <c r="F432" s="1126" t="s">
        <v>5191</v>
      </c>
      <c r="G432" s="1126"/>
      <c r="H432" s="1126"/>
      <c r="I432" s="1126"/>
      <c r="J432" s="814"/>
      <c r="K432" s="814"/>
      <c r="L432" s="814"/>
      <c r="M432" s="814"/>
      <c r="N432" s="1125" t="s">
        <v>7345</v>
      </c>
      <c r="O432" s="1125"/>
      <c r="P432" s="1125"/>
      <c r="Q432" s="1125"/>
      <c r="R432" s="1125"/>
      <c r="S432" s="785">
        <f>SUM(S426:S431)</f>
        <v>1150</v>
      </c>
      <c r="T432" s="1126" t="s">
        <v>5191</v>
      </c>
      <c r="U432" s="1126"/>
      <c r="V432" s="1126"/>
      <c r="W432" s="1126"/>
      <c r="X432" s="1125" t="s">
        <v>5192</v>
      </c>
      <c r="Y432" s="1125"/>
      <c r="Z432" s="802">
        <f>Z431</f>
        <v>0</v>
      </c>
      <c r="AA432" s="784" t="s">
        <v>5191</v>
      </c>
    </row>
    <row r="433" spans="1:27" ht="15.75" x14ac:dyDescent="0.25">
      <c r="A433" s="716" t="s">
        <v>7810</v>
      </c>
      <c r="B433" s="716"/>
      <c r="C433" s="716"/>
      <c r="D433" s="755"/>
      <c r="E433" s="716"/>
      <c r="F433" s="716"/>
      <c r="G433" s="1144"/>
      <c r="H433" s="1144"/>
      <c r="I433" s="1144"/>
      <c r="J433" s="708"/>
      <c r="K433" s="708"/>
      <c r="L433" s="708"/>
      <c r="M433" s="708"/>
      <c r="N433" s="783" t="s">
        <v>7811</v>
      </c>
      <c r="O433" s="716" t="s">
        <v>7354</v>
      </c>
      <c r="P433" s="716" t="s">
        <v>5195</v>
      </c>
      <c r="Q433" s="796"/>
      <c r="R433" s="716"/>
      <c r="S433" s="716"/>
      <c r="T433" s="716"/>
      <c r="U433" s="716"/>
      <c r="V433" s="716"/>
      <c r="W433" s="716"/>
      <c r="X433" s="811" t="s">
        <v>7812</v>
      </c>
      <c r="Y433" s="716"/>
      <c r="Z433" s="811">
        <v>200</v>
      </c>
      <c r="AA433" s="811" t="s">
        <v>7813</v>
      </c>
    </row>
    <row r="434" spans="1:27" ht="15" x14ac:dyDescent="0.25">
      <c r="A434" s="716"/>
      <c r="B434" s="716"/>
      <c r="C434" s="716"/>
      <c r="D434" s="755"/>
      <c r="E434" s="716"/>
      <c r="F434" s="716"/>
      <c r="G434" s="1144"/>
      <c r="H434" s="1144"/>
      <c r="I434" s="1144"/>
      <c r="J434" s="708"/>
      <c r="K434" s="708"/>
      <c r="L434" s="708"/>
      <c r="M434" s="708"/>
      <c r="N434" s="716"/>
      <c r="O434" s="716"/>
      <c r="P434" s="716"/>
      <c r="Q434" s="716"/>
      <c r="R434" s="716"/>
      <c r="S434" s="716"/>
      <c r="T434" s="716"/>
      <c r="U434" s="716"/>
      <c r="V434" s="716"/>
      <c r="W434" s="716"/>
      <c r="X434" s="811" t="s">
        <v>7814</v>
      </c>
      <c r="Y434" s="716"/>
      <c r="Z434" s="811">
        <v>200</v>
      </c>
      <c r="AA434" s="811" t="s">
        <v>7813</v>
      </c>
    </row>
    <row r="435" spans="1:27" ht="15.75" x14ac:dyDescent="0.25">
      <c r="A435" s="716"/>
      <c r="B435" s="716"/>
      <c r="C435" s="716"/>
      <c r="D435" s="716"/>
      <c r="E435" s="716"/>
      <c r="F435" s="716"/>
      <c r="G435" s="708"/>
      <c r="H435" s="708"/>
      <c r="I435" s="708"/>
      <c r="J435" s="708"/>
      <c r="K435" s="708"/>
      <c r="L435" s="708"/>
      <c r="M435" s="708"/>
      <c r="N435" s="716"/>
      <c r="O435" s="716"/>
      <c r="P435" s="716"/>
      <c r="Q435" s="796" t="s">
        <v>7775</v>
      </c>
      <c r="R435" s="716"/>
      <c r="S435" s="716">
        <v>290</v>
      </c>
      <c r="T435" s="810" t="s">
        <v>7815</v>
      </c>
      <c r="U435" s="716">
        <v>19</v>
      </c>
      <c r="V435" s="716"/>
      <c r="W435" s="716">
        <v>19</v>
      </c>
      <c r="X435" s="811" t="s">
        <v>7816</v>
      </c>
      <c r="Y435" s="716"/>
      <c r="Z435" s="716"/>
      <c r="AA435" s="716"/>
    </row>
    <row r="436" spans="1:27" ht="26.25" x14ac:dyDescent="0.25">
      <c r="A436" s="716"/>
      <c r="B436" s="716"/>
      <c r="C436" s="716"/>
      <c r="D436" s="716"/>
      <c r="E436" s="716"/>
      <c r="F436" s="716"/>
      <c r="G436" s="708"/>
      <c r="H436" s="708"/>
      <c r="I436" s="708"/>
      <c r="J436" s="708"/>
      <c r="K436" s="708"/>
      <c r="L436" s="708"/>
      <c r="M436" s="708"/>
      <c r="N436" s="716"/>
      <c r="O436" s="716"/>
      <c r="P436" s="716"/>
      <c r="Q436" s="796" t="s">
        <v>7775</v>
      </c>
      <c r="R436" s="716">
        <v>2012</v>
      </c>
      <c r="S436" s="716">
        <v>280</v>
      </c>
      <c r="T436" s="810" t="s">
        <v>7817</v>
      </c>
      <c r="U436" s="698">
        <v>10</v>
      </c>
      <c r="V436" s="698"/>
      <c r="W436" s="698">
        <v>10</v>
      </c>
      <c r="X436" s="811" t="s">
        <v>7818</v>
      </c>
      <c r="Y436" s="716"/>
      <c r="Z436" s="716"/>
      <c r="AA436" s="716"/>
    </row>
    <row r="437" spans="1:27" ht="15.75" x14ac:dyDescent="0.25">
      <c r="A437" s="716"/>
      <c r="B437" s="716"/>
      <c r="C437" s="716"/>
      <c r="D437" s="716"/>
      <c r="E437" s="716"/>
      <c r="F437" s="716"/>
      <c r="G437" s="708"/>
      <c r="H437" s="708"/>
      <c r="I437" s="708"/>
      <c r="J437" s="708"/>
      <c r="K437" s="708"/>
      <c r="L437" s="708"/>
      <c r="M437" s="708"/>
      <c r="N437" s="716"/>
      <c r="O437" s="716"/>
      <c r="P437" s="716"/>
      <c r="Q437" s="796" t="s">
        <v>7775</v>
      </c>
      <c r="R437" s="716"/>
      <c r="S437" s="716">
        <v>622</v>
      </c>
      <c r="T437" s="810" t="s">
        <v>7815</v>
      </c>
      <c r="U437" s="698">
        <v>18</v>
      </c>
      <c r="V437" s="698"/>
      <c r="W437" s="698">
        <v>18</v>
      </c>
      <c r="X437" s="716" t="s">
        <v>7819</v>
      </c>
      <c r="Y437" s="716"/>
      <c r="Z437" s="716"/>
      <c r="AA437" s="716"/>
    </row>
    <row r="438" spans="1:27" x14ac:dyDescent="0.2">
      <c r="A438" s="716"/>
      <c r="B438" s="716"/>
      <c r="C438" s="716"/>
      <c r="D438" s="716"/>
      <c r="E438" s="716"/>
      <c r="F438" s="716"/>
      <c r="G438" s="708"/>
      <c r="H438" s="708"/>
      <c r="I438" s="708"/>
      <c r="J438" s="708"/>
      <c r="K438" s="708"/>
      <c r="L438" s="708"/>
      <c r="M438" s="708"/>
      <c r="N438" s="716"/>
      <c r="O438" s="716"/>
      <c r="P438" s="716"/>
      <c r="Q438" s="716"/>
      <c r="R438" s="716"/>
      <c r="S438" s="716"/>
      <c r="T438" s="716"/>
      <c r="U438" s="698"/>
      <c r="V438" s="698"/>
      <c r="W438" s="698"/>
      <c r="X438" s="716"/>
      <c r="Y438" s="716"/>
      <c r="Z438" s="716"/>
      <c r="AA438" s="716"/>
    </row>
    <row r="439" spans="1:27" x14ac:dyDescent="0.2">
      <c r="A439" s="716"/>
      <c r="B439" s="716"/>
      <c r="C439" s="716"/>
      <c r="D439" s="716"/>
      <c r="E439" s="716"/>
      <c r="F439" s="716"/>
      <c r="G439" s="708"/>
      <c r="H439" s="708"/>
      <c r="I439" s="708"/>
      <c r="J439" s="708"/>
      <c r="K439" s="708"/>
      <c r="L439" s="708"/>
      <c r="M439" s="708"/>
      <c r="N439" s="716"/>
      <c r="O439" s="716"/>
      <c r="P439" s="716"/>
      <c r="Q439" s="716"/>
      <c r="R439" s="716"/>
      <c r="S439" s="716"/>
      <c r="T439" s="716"/>
      <c r="U439" s="708"/>
      <c r="V439" s="708"/>
      <c r="W439" s="708"/>
      <c r="X439" s="716"/>
      <c r="Y439" s="716"/>
      <c r="Z439" s="716"/>
      <c r="AA439" s="716"/>
    </row>
    <row r="440" spans="1:27" x14ac:dyDescent="0.2">
      <c r="A440" s="1145" t="s">
        <v>5189</v>
      </c>
      <c r="B440" s="1125"/>
      <c r="C440" s="1125"/>
      <c r="D440" s="1125"/>
      <c r="E440" s="716"/>
      <c r="F440" s="1126"/>
      <c r="G440" s="1126"/>
      <c r="H440" s="1126"/>
      <c r="I440" s="1126"/>
      <c r="J440" s="814"/>
      <c r="K440" s="814"/>
      <c r="L440" s="814"/>
      <c r="M440" s="814"/>
      <c r="N440" s="1125"/>
      <c r="O440" s="1125"/>
      <c r="P440" s="1125"/>
      <c r="Q440" s="1125"/>
      <c r="R440" s="1125"/>
      <c r="S440" s="789"/>
      <c r="T440" s="1126"/>
      <c r="U440" s="1126"/>
      <c r="V440" s="1126"/>
      <c r="W440" s="1126"/>
      <c r="X440" s="1125"/>
      <c r="Y440" s="1125"/>
      <c r="Z440" s="802"/>
      <c r="AA440" s="784"/>
    </row>
    <row r="441" spans="1:27" x14ac:dyDescent="0.2">
      <c r="A441" s="1146"/>
      <c r="B441" s="1125" t="s">
        <v>7344</v>
      </c>
      <c r="C441" s="1125"/>
      <c r="D441" s="1125"/>
      <c r="E441" s="784">
        <f>E433+E436</f>
        <v>0</v>
      </c>
      <c r="F441" s="1126" t="s">
        <v>5191</v>
      </c>
      <c r="G441" s="1126"/>
      <c r="H441" s="1126"/>
      <c r="I441" s="1126"/>
      <c r="J441" s="814"/>
      <c r="K441" s="814"/>
      <c r="L441" s="814"/>
      <c r="M441" s="814"/>
      <c r="N441" s="1125" t="s">
        <v>7345</v>
      </c>
      <c r="O441" s="1125"/>
      <c r="P441" s="1125"/>
      <c r="Q441" s="1125"/>
      <c r="R441" s="1125"/>
      <c r="S441" s="785">
        <f>SUM(S435:S440)</f>
        <v>1192</v>
      </c>
      <c r="T441" s="1126" t="s">
        <v>5191</v>
      </c>
      <c r="U441" s="1126"/>
      <c r="V441" s="1126"/>
      <c r="W441" s="1126"/>
      <c r="X441" s="1125" t="s">
        <v>5192</v>
      </c>
      <c r="Y441" s="1125"/>
      <c r="Z441" s="802">
        <v>400</v>
      </c>
      <c r="AA441" s="784" t="s">
        <v>5191</v>
      </c>
    </row>
    <row r="442" spans="1:27" x14ac:dyDescent="0.2">
      <c r="A442" s="48" t="s">
        <v>7820</v>
      </c>
      <c r="B442" s="802"/>
      <c r="C442" s="802"/>
      <c r="D442" s="802"/>
      <c r="E442" s="784"/>
      <c r="F442" s="814"/>
      <c r="G442" s="814"/>
      <c r="H442" s="814"/>
      <c r="I442" s="814"/>
      <c r="J442" s="814"/>
      <c r="K442" s="814"/>
      <c r="L442" s="814"/>
      <c r="M442" s="814"/>
      <c r="N442" s="783" t="s">
        <v>7821</v>
      </c>
      <c r="O442" s="751" t="s">
        <v>5472</v>
      </c>
      <c r="P442" s="751" t="s">
        <v>6966</v>
      </c>
      <c r="Q442" s="802"/>
      <c r="R442" s="802"/>
      <c r="S442" s="789"/>
      <c r="T442" s="814"/>
      <c r="U442" s="814"/>
      <c r="V442" s="814"/>
      <c r="W442" s="814"/>
      <c r="X442" s="802"/>
      <c r="Y442" s="802"/>
      <c r="Z442" s="802"/>
      <c r="AA442" s="784"/>
    </row>
    <row r="443" spans="1:27" x14ac:dyDescent="0.2">
      <c r="A443" s="48"/>
      <c r="B443" s="802"/>
      <c r="C443" s="802"/>
      <c r="D443" s="802"/>
      <c r="E443" s="784"/>
      <c r="F443" s="814"/>
      <c r="G443" s="814"/>
      <c r="H443" s="814"/>
      <c r="I443" s="814"/>
      <c r="J443" s="814"/>
      <c r="K443" s="814"/>
      <c r="L443" s="814"/>
      <c r="M443" s="814"/>
      <c r="N443" s="802"/>
      <c r="O443" s="802"/>
      <c r="P443" s="802"/>
      <c r="Q443" s="802"/>
      <c r="R443" s="802"/>
      <c r="S443" s="789"/>
      <c r="T443" s="814"/>
      <c r="U443" s="814"/>
      <c r="V443" s="814"/>
      <c r="W443" s="814"/>
      <c r="X443" s="802"/>
      <c r="Y443" s="802"/>
      <c r="Z443" s="802"/>
      <c r="AA443" s="784"/>
    </row>
    <row r="444" spans="1:27" x14ac:dyDescent="0.2">
      <c r="A444" s="48"/>
      <c r="B444" s="802"/>
      <c r="C444" s="802"/>
      <c r="D444" s="802"/>
      <c r="E444" s="784"/>
      <c r="F444" s="814"/>
      <c r="G444" s="814"/>
      <c r="H444" s="814"/>
      <c r="I444" s="814"/>
      <c r="J444" s="814"/>
      <c r="K444" s="814"/>
      <c r="L444" s="814"/>
      <c r="M444" s="814"/>
      <c r="N444" s="802"/>
      <c r="O444" s="802"/>
      <c r="P444" s="802"/>
      <c r="Q444" s="802"/>
      <c r="R444" s="802"/>
      <c r="S444" s="789"/>
      <c r="T444" s="814"/>
      <c r="U444" s="814"/>
      <c r="V444" s="814"/>
      <c r="W444" s="814"/>
      <c r="X444" s="802"/>
      <c r="Y444" s="802"/>
      <c r="Z444" s="802"/>
      <c r="AA444" s="784"/>
    </row>
    <row r="445" spans="1:27" x14ac:dyDescent="0.2">
      <c r="A445" s="784" t="s">
        <v>5189</v>
      </c>
      <c r="B445" s="1125" t="s">
        <v>7344</v>
      </c>
      <c r="C445" s="1125"/>
      <c r="D445" s="1125"/>
      <c r="E445" s="784">
        <f>E441+E444</f>
        <v>0</v>
      </c>
      <c r="F445" s="1126" t="s">
        <v>5191</v>
      </c>
      <c r="G445" s="1126"/>
      <c r="H445" s="1126"/>
      <c r="I445" s="1126"/>
      <c r="J445" s="814"/>
      <c r="K445" s="814"/>
      <c r="L445" s="814"/>
      <c r="M445" s="814"/>
      <c r="N445" s="1125" t="s">
        <v>7345</v>
      </c>
      <c r="O445" s="1125"/>
      <c r="P445" s="1125"/>
      <c r="Q445" s="1125"/>
      <c r="R445" s="1125"/>
      <c r="S445" s="789"/>
      <c r="T445" s="1126" t="s">
        <v>5191</v>
      </c>
      <c r="U445" s="1126"/>
      <c r="V445" s="1126"/>
      <c r="W445" s="1126"/>
      <c r="X445" s="1125" t="s">
        <v>5192</v>
      </c>
      <c r="Y445" s="1125"/>
      <c r="Z445" s="802"/>
      <c r="AA445" s="784" t="s">
        <v>5191</v>
      </c>
    </row>
    <row r="446" spans="1:27" ht="26.25" x14ac:dyDescent="0.25">
      <c r="A446" s="716" t="s">
        <v>7822</v>
      </c>
      <c r="B446" s="716"/>
      <c r="C446" s="716"/>
      <c r="D446" s="755"/>
      <c r="E446" s="716"/>
      <c r="F446" s="716"/>
      <c r="G446" s="750"/>
      <c r="H446" s="750"/>
      <c r="I446" s="750"/>
      <c r="J446" s="750"/>
      <c r="K446" s="750"/>
      <c r="L446" s="750"/>
      <c r="M446" s="750"/>
      <c r="N446" s="783" t="s">
        <v>7823</v>
      </c>
      <c r="O446" s="751" t="s">
        <v>5472</v>
      </c>
      <c r="P446" s="751" t="s">
        <v>5138</v>
      </c>
      <c r="Q446" s="796" t="s">
        <v>7775</v>
      </c>
      <c r="R446" s="716">
        <v>2010</v>
      </c>
      <c r="S446" s="716">
        <v>558</v>
      </c>
      <c r="T446" s="810" t="s">
        <v>7824</v>
      </c>
      <c r="U446" s="698">
        <v>30</v>
      </c>
      <c r="V446" s="698"/>
      <c r="W446" s="698">
        <v>30</v>
      </c>
      <c r="X446" s="810" t="s">
        <v>7825</v>
      </c>
      <c r="Y446" s="716"/>
      <c r="Z446" s="716"/>
      <c r="AA446" s="716"/>
    </row>
    <row r="447" spans="1:27" ht="15.75" x14ac:dyDescent="0.25">
      <c r="A447" s="716"/>
      <c r="B447" s="716"/>
      <c r="C447" s="716"/>
      <c r="D447" s="755"/>
      <c r="E447" s="716"/>
      <c r="F447" s="716"/>
      <c r="G447" s="750"/>
      <c r="H447" s="750"/>
      <c r="I447" s="750"/>
      <c r="J447" s="750"/>
      <c r="K447" s="750"/>
      <c r="L447" s="750"/>
      <c r="M447" s="750"/>
      <c r="N447" s="716"/>
      <c r="O447" s="751"/>
      <c r="P447" s="751"/>
      <c r="Q447" s="796" t="s">
        <v>7775</v>
      </c>
      <c r="R447" s="716"/>
      <c r="S447" s="716">
        <v>320</v>
      </c>
      <c r="T447" s="810" t="s">
        <v>7382</v>
      </c>
      <c r="U447" s="698">
        <v>12</v>
      </c>
      <c r="V447" s="698"/>
      <c r="W447" s="698">
        <v>12</v>
      </c>
      <c r="X447" s="810" t="s">
        <v>7826</v>
      </c>
      <c r="Y447" s="716"/>
      <c r="Z447" s="716"/>
      <c r="AA447" s="716"/>
    </row>
    <row r="448" spans="1:27" ht="15.75" x14ac:dyDescent="0.25">
      <c r="A448" s="716"/>
      <c r="B448" s="716"/>
      <c r="C448" s="716"/>
      <c r="D448" s="755"/>
      <c r="E448" s="716"/>
      <c r="F448" s="716"/>
      <c r="G448" s="750"/>
      <c r="H448" s="750"/>
      <c r="I448" s="750"/>
      <c r="J448" s="750"/>
      <c r="K448" s="750"/>
      <c r="L448" s="750"/>
      <c r="M448" s="750"/>
      <c r="N448" s="716"/>
      <c r="O448" s="751"/>
      <c r="P448" s="751"/>
      <c r="Q448" s="796" t="s">
        <v>7775</v>
      </c>
      <c r="R448" s="716"/>
      <c r="S448" s="716">
        <v>210</v>
      </c>
      <c r="T448" s="810" t="s">
        <v>7382</v>
      </c>
      <c r="U448" s="698">
        <v>9</v>
      </c>
      <c r="V448" s="698"/>
      <c r="W448" s="698">
        <v>9</v>
      </c>
      <c r="X448" s="810" t="s">
        <v>7827</v>
      </c>
      <c r="Y448" s="716"/>
      <c r="Z448" s="716"/>
      <c r="AA448" s="716"/>
    </row>
    <row r="449" spans="1:27" x14ac:dyDescent="0.2">
      <c r="A449" s="716"/>
      <c r="B449" s="716"/>
      <c r="C449" s="716"/>
      <c r="D449" s="28"/>
      <c r="E449" s="716"/>
      <c r="F449" s="716"/>
      <c r="G449" s="750"/>
      <c r="H449" s="750"/>
      <c r="I449" s="750"/>
      <c r="J449" s="750"/>
      <c r="K449" s="750"/>
      <c r="L449" s="750"/>
      <c r="M449" s="750"/>
      <c r="N449" s="716"/>
      <c r="O449" s="716"/>
      <c r="P449" s="716"/>
      <c r="Q449" s="716"/>
      <c r="R449" s="716"/>
      <c r="S449" s="716"/>
      <c r="T449" s="716"/>
      <c r="U449" s="698"/>
      <c r="V449" s="698"/>
      <c r="W449" s="698"/>
      <c r="X449" s="716"/>
      <c r="Y449" s="716"/>
      <c r="Z449" s="716"/>
      <c r="AA449" s="716"/>
    </row>
    <row r="450" spans="1:27" x14ac:dyDescent="0.2">
      <c r="A450" s="784" t="s">
        <v>5189</v>
      </c>
      <c r="B450" s="1125" t="s">
        <v>7344</v>
      </c>
      <c r="C450" s="1125"/>
      <c r="D450" s="1125"/>
      <c r="E450" s="784">
        <f>E446+E449</f>
        <v>0</v>
      </c>
      <c r="F450" s="1126" t="s">
        <v>5191</v>
      </c>
      <c r="G450" s="1126"/>
      <c r="H450" s="1126"/>
      <c r="I450" s="1126"/>
      <c r="J450" s="814"/>
      <c r="K450" s="814"/>
      <c r="L450" s="814"/>
      <c r="M450" s="814"/>
      <c r="N450" s="1125" t="s">
        <v>7345</v>
      </c>
      <c r="O450" s="1125"/>
      <c r="P450" s="1125"/>
      <c r="Q450" s="1125"/>
      <c r="R450" s="1125"/>
      <c r="S450" s="789">
        <f>SUM(S446:S449)</f>
        <v>1088</v>
      </c>
      <c r="T450" s="1126" t="s">
        <v>5191</v>
      </c>
      <c r="U450" s="1126"/>
      <c r="V450" s="1126"/>
      <c r="W450" s="1126"/>
      <c r="X450" s="1125" t="s">
        <v>5192</v>
      </c>
      <c r="Y450" s="1125"/>
      <c r="Z450" s="802">
        <f>SUM(Z446:Z449)</f>
        <v>0</v>
      </c>
      <c r="AA450" s="784" t="s">
        <v>5191</v>
      </c>
    </row>
    <row r="451" spans="1:27" ht="13.5" hidden="1" x14ac:dyDescent="0.25">
      <c r="A451" s="1140" t="s">
        <v>7828</v>
      </c>
      <c r="B451" s="1140"/>
      <c r="C451" s="1141" t="s">
        <v>5190</v>
      </c>
      <c r="D451" s="1141"/>
      <c r="E451" s="829" t="e">
        <f>(E272+E276+E281+E296+E312+E329+E336+E342+E347+E357+E359+E368+E375+E381+E385+#REF!+#REF!+E397+E404+E413+E419+E424+E431+E440)/1000</f>
        <v>#REF!</v>
      </c>
      <c r="F451" s="1142" t="s">
        <v>2942</v>
      </c>
      <c r="G451" s="1142"/>
      <c r="H451" s="1142"/>
      <c r="I451" s="1142"/>
      <c r="J451" s="809"/>
      <c r="K451" s="809"/>
      <c r="L451" s="809"/>
      <c r="M451" s="809"/>
      <c r="N451" s="1141" t="s">
        <v>7345</v>
      </c>
      <c r="O451" s="1141"/>
      <c r="P451" s="1141"/>
      <c r="Q451" s="1141"/>
      <c r="R451" s="1141"/>
      <c r="S451" s="830">
        <f>(S276+S296++S375+S441+S450)/1000</f>
        <v>5.54</v>
      </c>
      <c r="T451" s="1142" t="s">
        <v>2942</v>
      </c>
      <c r="U451" s="1142"/>
      <c r="V451" s="1142"/>
      <c r="W451" s="1142"/>
      <c r="X451" s="1141" t="s">
        <v>5192</v>
      </c>
      <c r="Y451" s="1141"/>
      <c r="Z451" s="794" t="e">
        <f>(Z272+Z276+Z281+Z296+Z312+Z329+Z336+Z342+Z347+Z357+Z359+Z368+Z375+Z381+Z385+#REF!+Z397+Z404++Z413+Z419+Z425++Z432+Z441+Z450+#REF!)/1000</f>
        <v>#REF!</v>
      </c>
      <c r="AA451" s="795" t="s">
        <v>2942</v>
      </c>
    </row>
    <row r="452" spans="1:27" ht="13.5" hidden="1" x14ac:dyDescent="0.25">
      <c r="A452" s="1140"/>
      <c r="B452" s="1140"/>
      <c r="C452" s="1141" t="s">
        <v>7344</v>
      </c>
      <c r="D452" s="1141"/>
      <c r="E452" s="829">
        <f>(E425+E432+E441+E450)/1000</f>
        <v>0</v>
      </c>
      <c r="F452" s="1142" t="s">
        <v>2942</v>
      </c>
      <c r="G452" s="1142"/>
      <c r="H452" s="1142"/>
      <c r="I452" s="1142"/>
      <c r="J452" s="809"/>
      <c r="K452" s="809"/>
      <c r="L452" s="809"/>
      <c r="M452" s="809"/>
      <c r="N452" s="1143"/>
      <c r="O452" s="1143"/>
      <c r="P452" s="1143"/>
      <c r="Q452" s="1143"/>
      <c r="R452" s="1143"/>
      <c r="S452" s="786"/>
      <c r="T452" s="1143"/>
      <c r="U452" s="1143"/>
      <c r="V452" s="1143"/>
      <c r="W452" s="1143"/>
      <c r="X452" s="1138"/>
      <c r="Y452" s="1138"/>
      <c r="Z452" s="794"/>
      <c r="AA452" s="795"/>
    </row>
    <row r="453" spans="1:27" ht="13.35" hidden="1" customHeight="1" thickBot="1" x14ac:dyDescent="0.3">
      <c r="A453" s="1139" t="s">
        <v>7829</v>
      </c>
      <c r="B453" s="1139"/>
      <c r="C453" s="1139"/>
      <c r="D453" s="1139"/>
      <c r="E453" s="1139"/>
      <c r="F453" s="1139"/>
      <c r="G453" s="1139"/>
      <c r="H453" s="1139"/>
      <c r="I453" s="1139"/>
      <c r="J453" s="1139"/>
      <c r="K453" s="1139"/>
      <c r="L453" s="1139"/>
      <c r="M453" s="1139"/>
      <c r="N453" s="1139"/>
      <c r="O453" s="1139"/>
      <c r="P453" s="1139"/>
      <c r="Q453" s="1139"/>
      <c r="R453" s="1139"/>
      <c r="S453" s="1139"/>
      <c r="T453" s="1139"/>
      <c r="U453" s="1139"/>
      <c r="V453" s="1139"/>
      <c r="W453" s="1139"/>
      <c r="X453" s="1139"/>
      <c r="Y453" s="1139"/>
      <c r="Z453" s="1139"/>
      <c r="AA453" s="1139"/>
    </row>
    <row r="454" spans="1:27" ht="13.5" customHeight="1" x14ac:dyDescent="0.25">
      <c r="A454" s="716" t="s">
        <v>7830</v>
      </c>
      <c r="B454" s="800"/>
      <c r="C454" s="800"/>
      <c r="D454" s="800"/>
      <c r="E454" s="800"/>
      <c r="F454" s="800"/>
      <c r="G454" s="800"/>
      <c r="H454" s="800"/>
      <c r="I454" s="800"/>
      <c r="J454" s="800"/>
      <c r="K454" s="800"/>
      <c r="L454" s="800"/>
      <c r="M454" s="800"/>
      <c r="N454" s="783" t="s">
        <v>7831</v>
      </c>
      <c r="O454" s="751" t="s">
        <v>5472</v>
      </c>
      <c r="P454" s="751" t="s">
        <v>6909</v>
      </c>
      <c r="Q454" s="800"/>
      <c r="R454" s="800"/>
      <c r="S454" s="803">
        <v>120</v>
      </c>
      <c r="T454" s="804" t="s">
        <v>1095</v>
      </c>
      <c r="U454" s="698">
        <v>5</v>
      </c>
      <c r="V454" s="800"/>
      <c r="W454" s="698">
        <v>5</v>
      </c>
      <c r="X454" s="810" t="s">
        <v>7832</v>
      </c>
      <c r="Y454" s="800"/>
      <c r="Z454" s="800"/>
      <c r="AA454" s="800"/>
    </row>
    <row r="455" spans="1:27" ht="13.35" customHeight="1" x14ac:dyDescent="0.25">
      <c r="A455" s="800"/>
      <c r="B455" s="800"/>
      <c r="C455" s="800"/>
      <c r="D455" s="800"/>
      <c r="E455" s="800"/>
      <c r="F455" s="800"/>
      <c r="G455" s="800"/>
      <c r="H455" s="800"/>
      <c r="I455" s="800"/>
      <c r="J455" s="800"/>
      <c r="K455" s="800"/>
      <c r="L455" s="800"/>
      <c r="M455" s="800"/>
      <c r="N455" s="800"/>
      <c r="O455" s="800"/>
      <c r="P455" s="800"/>
      <c r="Q455" s="800"/>
      <c r="R455" s="800"/>
      <c r="S455" s="800"/>
      <c r="T455" s="800"/>
      <c r="U455" s="800"/>
      <c r="V455" s="800"/>
      <c r="W455" s="800"/>
      <c r="X455" s="800"/>
      <c r="Y455" s="800"/>
      <c r="Z455" s="800"/>
      <c r="AA455" s="800"/>
    </row>
    <row r="456" spans="1:27" ht="13.35" customHeight="1" x14ac:dyDescent="0.2">
      <c r="A456" s="784" t="s">
        <v>5189</v>
      </c>
      <c r="B456" s="1125" t="s">
        <v>7344</v>
      </c>
      <c r="C456" s="1125"/>
      <c r="D456" s="1125"/>
      <c r="E456" s="784">
        <f>E452+E455</f>
        <v>0</v>
      </c>
      <c r="F456" s="1126" t="s">
        <v>5191</v>
      </c>
      <c r="G456" s="1126"/>
      <c r="H456" s="1126"/>
      <c r="I456" s="1126"/>
      <c r="J456" s="814"/>
      <c r="K456" s="814"/>
      <c r="L456" s="814"/>
      <c r="M456" s="814"/>
      <c r="N456" s="1125" t="s">
        <v>7345</v>
      </c>
      <c r="O456" s="1125"/>
      <c r="P456" s="1125"/>
      <c r="Q456" s="1125"/>
      <c r="R456" s="1125"/>
      <c r="S456" s="789">
        <f>SUM(S452:S455)</f>
        <v>120</v>
      </c>
      <c r="T456" s="1126" t="s">
        <v>5191</v>
      </c>
      <c r="U456" s="1126"/>
      <c r="V456" s="1126"/>
      <c r="W456" s="1126"/>
      <c r="X456" s="1125" t="s">
        <v>5192</v>
      </c>
      <c r="Y456" s="1125"/>
      <c r="Z456" s="802">
        <f>SUM(Z452:Z455)</f>
        <v>0</v>
      </c>
      <c r="AA456" s="784" t="s">
        <v>5191</v>
      </c>
    </row>
    <row r="457" spans="1:27" ht="28.5" customHeight="1" x14ac:dyDescent="0.25">
      <c r="A457" s="716" t="s">
        <v>7833</v>
      </c>
      <c r="B457" s="800"/>
      <c r="C457" s="800"/>
      <c r="D457" s="800"/>
      <c r="E457" s="800"/>
      <c r="F457" s="800"/>
      <c r="G457" s="800"/>
      <c r="H457" s="800"/>
      <c r="I457" s="800"/>
      <c r="J457" s="800"/>
      <c r="K457" s="800"/>
      <c r="L457" s="800"/>
      <c r="M457" s="800"/>
      <c r="N457" s="783" t="s">
        <v>7834</v>
      </c>
      <c r="O457" s="751" t="s">
        <v>5472</v>
      </c>
      <c r="P457" s="751" t="s">
        <v>5138</v>
      </c>
      <c r="Q457" s="796" t="s">
        <v>7775</v>
      </c>
      <c r="R457" s="800"/>
      <c r="S457" s="716">
        <v>734</v>
      </c>
      <c r="T457" s="810" t="s">
        <v>7835</v>
      </c>
      <c r="U457" s="698">
        <v>28</v>
      </c>
      <c r="V457" s="800"/>
      <c r="W457" s="698">
        <v>28</v>
      </c>
      <c r="X457" s="835" t="s">
        <v>7836</v>
      </c>
      <c r="Y457" s="800"/>
      <c r="Z457" s="800"/>
      <c r="AA457" s="800"/>
    </row>
    <row r="458" spans="1:27" ht="18.75" customHeight="1" x14ac:dyDescent="0.25">
      <c r="A458" s="800"/>
      <c r="B458" s="800"/>
      <c r="C458" s="800"/>
      <c r="D458" s="800"/>
      <c r="E458" s="800"/>
      <c r="F458" s="800"/>
      <c r="G458" s="800"/>
      <c r="H458" s="800"/>
      <c r="I458" s="800"/>
      <c r="J458" s="800"/>
      <c r="K458" s="800"/>
      <c r="L458" s="800"/>
      <c r="M458" s="800"/>
      <c r="N458" s="800"/>
      <c r="O458" s="800"/>
      <c r="P458" s="800"/>
      <c r="Q458" s="796" t="s">
        <v>7775</v>
      </c>
      <c r="R458" s="800"/>
      <c r="S458" s="803">
        <v>699</v>
      </c>
      <c r="T458" s="804" t="s">
        <v>1095</v>
      </c>
      <c r="U458" s="698">
        <v>25</v>
      </c>
      <c r="V458" s="800"/>
      <c r="W458" s="698">
        <v>25</v>
      </c>
      <c r="X458" s="835" t="s">
        <v>7837</v>
      </c>
      <c r="Y458" s="800"/>
      <c r="Z458" s="800"/>
      <c r="AA458" s="800"/>
    </row>
    <row r="459" spans="1:27" ht="30" customHeight="1" x14ac:dyDescent="0.25">
      <c r="A459" s="800"/>
      <c r="B459" s="800"/>
      <c r="C459" s="800"/>
      <c r="D459" s="800"/>
      <c r="E459" s="800"/>
      <c r="F459" s="800"/>
      <c r="G459" s="800"/>
      <c r="H459" s="800"/>
      <c r="I459" s="800"/>
      <c r="J459" s="800"/>
      <c r="K459" s="800"/>
      <c r="L459" s="800"/>
      <c r="M459" s="800"/>
      <c r="N459" s="800"/>
      <c r="O459" s="800"/>
      <c r="P459" s="800"/>
      <c r="Q459" s="796" t="s">
        <v>7775</v>
      </c>
      <c r="R459" s="800"/>
      <c r="S459" s="803">
        <v>515</v>
      </c>
      <c r="T459" s="804" t="s">
        <v>1095</v>
      </c>
      <c r="U459" s="698">
        <v>23</v>
      </c>
      <c r="V459" s="800"/>
      <c r="W459" s="698">
        <v>23</v>
      </c>
      <c r="X459" s="835" t="s">
        <v>7838</v>
      </c>
      <c r="Y459" s="800"/>
      <c r="Z459" s="800"/>
      <c r="AA459" s="800"/>
    </row>
    <row r="460" spans="1:27" ht="13.5" customHeight="1" x14ac:dyDescent="0.25">
      <c r="A460" s="800"/>
      <c r="B460" s="800"/>
      <c r="C460" s="800"/>
      <c r="D460" s="800"/>
      <c r="E460" s="800"/>
      <c r="F460" s="800"/>
      <c r="G460" s="800"/>
      <c r="H460" s="800"/>
      <c r="I460" s="800"/>
      <c r="J460" s="800"/>
      <c r="K460" s="800"/>
      <c r="L460" s="800"/>
      <c r="M460" s="800"/>
      <c r="N460" s="800"/>
      <c r="O460" s="800"/>
      <c r="P460" s="800"/>
      <c r="Q460" s="796" t="s">
        <v>7775</v>
      </c>
      <c r="R460" s="800"/>
      <c r="S460" s="803">
        <v>120</v>
      </c>
      <c r="T460" s="804" t="s">
        <v>7382</v>
      </c>
      <c r="U460" s="698">
        <v>5</v>
      </c>
      <c r="V460" s="800"/>
      <c r="W460" s="698">
        <v>5</v>
      </c>
      <c r="X460" s="835" t="s">
        <v>7839</v>
      </c>
      <c r="Y460" s="800"/>
      <c r="Z460" s="800"/>
      <c r="AA460" s="800"/>
    </row>
    <row r="461" spans="1:27" x14ac:dyDescent="0.2">
      <c r="A461" s="716"/>
      <c r="B461" s="751"/>
      <c r="C461" s="751"/>
      <c r="D461" s="751"/>
      <c r="E461" s="750"/>
      <c r="F461" s="751"/>
      <c r="G461" s="751"/>
      <c r="H461" s="751"/>
      <c r="I461" s="751"/>
      <c r="J461" s="751"/>
      <c r="K461" s="751"/>
      <c r="L461" s="751"/>
      <c r="M461" s="751"/>
      <c r="N461" s="751"/>
      <c r="O461" s="716"/>
      <c r="P461" s="791"/>
      <c r="Q461" s="791"/>
      <c r="R461" s="791"/>
      <c r="S461" s="791"/>
      <c r="T461" s="791"/>
      <c r="U461" s="791"/>
      <c r="V461" s="791"/>
      <c r="W461" s="791"/>
      <c r="X461" s="751"/>
      <c r="Y461" s="751"/>
      <c r="Z461" s="751"/>
      <c r="AA461" s="751"/>
    </row>
    <row r="462" spans="1:27" x14ac:dyDescent="0.2">
      <c r="A462" s="784" t="s">
        <v>5189</v>
      </c>
      <c r="B462" s="1125" t="s">
        <v>5190</v>
      </c>
      <c r="C462" s="1125"/>
      <c r="D462" s="1125"/>
      <c r="E462" s="784">
        <f>E461</f>
        <v>0</v>
      </c>
      <c r="F462" s="1126" t="s">
        <v>5191</v>
      </c>
      <c r="G462" s="1126"/>
      <c r="H462" s="1126"/>
      <c r="I462" s="1126"/>
      <c r="J462" s="814"/>
      <c r="K462" s="814"/>
      <c r="L462" s="814"/>
      <c r="M462" s="814"/>
      <c r="N462" s="1125" t="s">
        <v>7345</v>
      </c>
      <c r="O462" s="1125"/>
      <c r="P462" s="1125"/>
      <c r="Q462" s="1125"/>
      <c r="R462" s="1125"/>
      <c r="S462" s="785">
        <f>SUM(S457:S461)</f>
        <v>2068</v>
      </c>
      <c r="T462" s="1126" t="s">
        <v>5191</v>
      </c>
      <c r="U462" s="1126"/>
      <c r="V462" s="1126"/>
      <c r="W462" s="1126"/>
      <c r="X462" s="1125" t="s">
        <v>5192</v>
      </c>
      <c r="Y462" s="1125"/>
      <c r="Z462" s="802">
        <f>Z461</f>
        <v>0</v>
      </c>
      <c r="AA462" s="784" t="s">
        <v>5191</v>
      </c>
    </row>
    <row r="463" spans="1:27" x14ac:dyDescent="0.2">
      <c r="A463" s="716" t="s">
        <v>7840</v>
      </c>
      <c r="B463" s="802"/>
      <c r="C463" s="802"/>
      <c r="D463" s="802"/>
      <c r="E463" s="784"/>
      <c r="F463" s="814"/>
      <c r="G463" s="814"/>
      <c r="H463" s="814"/>
      <c r="I463" s="814"/>
      <c r="J463" s="814"/>
      <c r="K463" s="814"/>
      <c r="L463" s="814"/>
      <c r="M463" s="814"/>
      <c r="N463" s="783" t="s">
        <v>7841</v>
      </c>
      <c r="O463" s="751" t="s">
        <v>5472</v>
      </c>
      <c r="P463" s="751" t="s">
        <v>2932</v>
      </c>
      <c r="Q463" s="802"/>
      <c r="R463" s="802"/>
      <c r="S463" s="785"/>
      <c r="T463" s="814"/>
      <c r="U463" s="814"/>
      <c r="V463" s="814"/>
      <c r="W463" s="814"/>
      <c r="X463" s="802"/>
      <c r="Y463" s="802"/>
      <c r="Z463" s="802"/>
      <c r="AA463" s="784"/>
    </row>
    <row r="464" spans="1:27" x14ac:dyDescent="0.2">
      <c r="A464" s="784"/>
      <c r="B464" s="802"/>
      <c r="C464" s="802"/>
      <c r="D464" s="802"/>
      <c r="E464" s="784"/>
      <c r="F464" s="814"/>
      <c r="G464" s="814"/>
      <c r="H464" s="814"/>
      <c r="I464" s="814"/>
      <c r="J464" s="814"/>
      <c r="K464" s="814"/>
      <c r="L464" s="814"/>
      <c r="M464" s="814"/>
      <c r="N464" s="802"/>
      <c r="O464" s="802"/>
      <c r="P464" s="802"/>
      <c r="Q464" s="802"/>
      <c r="R464" s="802"/>
      <c r="S464" s="785"/>
      <c r="T464" s="814"/>
      <c r="U464" s="814"/>
      <c r="V464" s="814"/>
      <c r="W464" s="814"/>
      <c r="X464" s="802"/>
      <c r="Y464" s="802"/>
      <c r="Z464" s="802"/>
      <c r="AA464" s="784"/>
    </row>
    <row r="465" spans="1:27" x14ac:dyDescent="0.2">
      <c r="A465" s="784"/>
      <c r="B465" s="802"/>
      <c r="C465" s="802"/>
      <c r="D465" s="802"/>
      <c r="E465" s="784"/>
      <c r="F465" s="814"/>
      <c r="G465" s="814"/>
      <c r="H465" s="814"/>
      <c r="I465" s="814"/>
      <c r="J465" s="814"/>
      <c r="K465" s="814"/>
      <c r="L465" s="814"/>
      <c r="M465" s="814"/>
      <c r="N465" s="802"/>
      <c r="O465" s="802"/>
      <c r="P465" s="802"/>
      <c r="Q465" s="802"/>
      <c r="R465" s="802"/>
      <c r="S465" s="785"/>
      <c r="T465" s="814"/>
      <c r="U465" s="814"/>
      <c r="V465" s="814"/>
      <c r="W465" s="814"/>
      <c r="X465" s="802"/>
      <c r="Y465" s="802"/>
      <c r="Z465" s="802"/>
      <c r="AA465" s="784"/>
    </row>
    <row r="466" spans="1:27" x14ac:dyDescent="0.2">
      <c r="A466" s="784" t="s">
        <v>5189</v>
      </c>
      <c r="B466" s="1125" t="s">
        <v>5190</v>
      </c>
      <c r="C466" s="1125"/>
      <c r="D466" s="1125"/>
      <c r="E466" s="784">
        <f>E465</f>
        <v>0</v>
      </c>
      <c r="F466" s="1126" t="s">
        <v>5191</v>
      </c>
      <c r="G466" s="1126"/>
      <c r="H466" s="1126"/>
      <c r="I466" s="1126"/>
      <c r="J466" s="814"/>
      <c r="K466" s="814"/>
      <c r="L466" s="814"/>
      <c r="M466" s="814"/>
      <c r="N466" s="1125" t="s">
        <v>7345</v>
      </c>
      <c r="O466" s="1125"/>
      <c r="P466" s="1125"/>
      <c r="Q466" s="1125"/>
      <c r="R466" s="1125"/>
      <c r="S466" s="785"/>
      <c r="T466" s="1126" t="s">
        <v>5191</v>
      </c>
      <c r="U466" s="1126"/>
      <c r="V466" s="1126"/>
      <c r="W466" s="1126"/>
      <c r="X466" s="1125" t="s">
        <v>5192</v>
      </c>
      <c r="Y466" s="1125"/>
      <c r="Z466" s="802">
        <f>Z465</f>
        <v>0</v>
      </c>
      <c r="AA466" s="784" t="s">
        <v>5191</v>
      </c>
    </row>
    <row r="467" spans="1:27" ht="15.75" customHeight="1" x14ac:dyDescent="0.25">
      <c r="A467" s="716" t="s">
        <v>7842</v>
      </c>
      <c r="B467" s="751"/>
      <c r="C467" s="751"/>
      <c r="D467" s="751"/>
      <c r="E467" s="750"/>
      <c r="F467" s="751"/>
      <c r="G467" s="751"/>
      <c r="H467" s="751"/>
      <c r="I467" s="751"/>
      <c r="J467" s="751"/>
      <c r="K467" s="751"/>
      <c r="L467" s="751"/>
      <c r="M467" s="751"/>
      <c r="N467" s="787" t="s">
        <v>7843</v>
      </c>
      <c r="O467" s="716" t="s">
        <v>5472</v>
      </c>
      <c r="P467" s="751" t="s">
        <v>5138</v>
      </c>
      <c r="Q467" s="796" t="s">
        <v>7775</v>
      </c>
      <c r="R467" s="791"/>
      <c r="S467" s="799">
        <v>540</v>
      </c>
      <c r="T467" s="804" t="s">
        <v>1095</v>
      </c>
      <c r="U467" s="716">
        <v>18</v>
      </c>
      <c r="V467" s="791"/>
      <c r="W467" s="716">
        <v>18</v>
      </c>
      <c r="X467" s="835" t="s">
        <v>7844</v>
      </c>
      <c r="Y467" s="751"/>
      <c r="Z467" s="751"/>
      <c r="AA467" s="751"/>
    </row>
    <row r="468" spans="1:27" ht="15.75" x14ac:dyDescent="0.25">
      <c r="A468" s="716"/>
      <c r="B468" s="751"/>
      <c r="C468" s="751"/>
      <c r="D468" s="751"/>
      <c r="E468" s="750"/>
      <c r="F468" s="751"/>
      <c r="G468" s="751"/>
      <c r="H468" s="751"/>
      <c r="I468" s="751"/>
      <c r="J468" s="751"/>
      <c r="K468" s="751"/>
      <c r="L468" s="751"/>
      <c r="M468" s="751"/>
      <c r="N468" s="751"/>
      <c r="O468" s="751"/>
      <c r="P468" s="751"/>
      <c r="Q468" s="796" t="s">
        <v>7775</v>
      </c>
      <c r="R468" s="791"/>
      <c r="S468" s="799">
        <v>300</v>
      </c>
      <c r="T468" s="804" t="s">
        <v>1095</v>
      </c>
      <c r="U468" s="716">
        <v>18</v>
      </c>
      <c r="V468" s="716"/>
      <c r="W468" s="716">
        <v>18</v>
      </c>
      <c r="X468" s="835" t="s">
        <v>7845</v>
      </c>
      <c r="Y468" s="716"/>
      <c r="Z468" s="750"/>
      <c r="AA468" s="716"/>
    </row>
    <row r="469" spans="1:27" ht="26.25" x14ac:dyDescent="0.25">
      <c r="A469" s="716"/>
      <c r="B469" s="751"/>
      <c r="C469" s="751"/>
      <c r="D469" s="751"/>
      <c r="E469" s="750"/>
      <c r="F469" s="751"/>
      <c r="G469" s="751"/>
      <c r="H469" s="751"/>
      <c r="I469" s="751"/>
      <c r="J469" s="751"/>
      <c r="K469" s="751"/>
      <c r="L469" s="751"/>
      <c r="M469" s="751"/>
      <c r="N469" s="751"/>
      <c r="O469" s="751"/>
      <c r="P469" s="751"/>
      <c r="Q469" s="796" t="s">
        <v>7775</v>
      </c>
      <c r="R469" s="716">
        <v>2012</v>
      </c>
      <c r="S469" s="799">
        <v>400</v>
      </c>
      <c r="T469" s="716" t="s">
        <v>7846</v>
      </c>
      <c r="U469" s="716">
        <v>24</v>
      </c>
      <c r="V469" s="716"/>
      <c r="W469" s="716">
        <v>24</v>
      </c>
      <c r="X469" s="835" t="s">
        <v>7847</v>
      </c>
      <c r="Y469" s="716"/>
      <c r="Z469" s="716"/>
      <c r="AA469" s="716"/>
    </row>
    <row r="470" spans="1:27" x14ac:dyDescent="0.2">
      <c r="A470" s="716"/>
      <c r="B470" s="751"/>
      <c r="C470" s="751"/>
      <c r="D470" s="751"/>
      <c r="E470" s="750"/>
      <c r="F470" s="751"/>
      <c r="G470" s="751"/>
      <c r="H470" s="751"/>
      <c r="I470" s="751"/>
      <c r="J470" s="751"/>
      <c r="K470" s="751"/>
      <c r="L470" s="751"/>
      <c r="M470" s="751"/>
      <c r="N470" s="751"/>
      <c r="O470" s="751"/>
      <c r="P470" s="751"/>
      <c r="Q470" s="791"/>
      <c r="R470" s="791"/>
      <c r="S470" s="791"/>
      <c r="T470" s="791"/>
      <c r="U470" s="791"/>
      <c r="V470" s="791"/>
      <c r="W470" s="791"/>
      <c r="X470" s="716"/>
      <c r="Y470" s="716"/>
      <c r="Z470" s="750"/>
      <c r="AA470" s="716"/>
    </row>
    <row r="471" spans="1:27" x14ac:dyDescent="0.2">
      <c r="A471" s="784" t="s">
        <v>5189</v>
      </c>
      <c r="B471" s="1125" t="s">
        <v>5190</v>
      </c>
      <c r="C471" s="1125"/>
      <c r="D471" s="1125"/>
      <c r="E471" s="784">
        <f>SUM(E467:E470)</f>
        <v>0</v>
      </c>
      <c r="F471" s="1126" t="s">
        <v>5191</v>
      </c>
      <c r="G471" s="1126"/>
      <c r="H471" s="1126"/>
      <c r="I471" s="1126"/>
      <c r="J471" s="814"/>
      <c r="K471" s="814"/>
      <c r="L471" s="814"/>
      <c r="M471" s="814"/>
      <c r="N471" s="1125" t="s">
        <v>7345</v>
      </c>
      <c r="O471" s="1125"/>
      <c r="P471" s="1125"/>
      <c r="Q471" s="1125"/>
      <c r="R471" s="1125"/>
      <c r="S471" s="785">
        <f>SUM(S467:S470)</f>
        <v>1240</v>
      </c>
      <c r="T471" s="1126" t="s">
        <v>5191</v>
      </c>
      <c r="U471" s="1126"/>
      <c r="V471" s="1126"/>
      <c r="W471" s="1126"/>
      <c r="X471" s="1125" t="s">
        <v>5192</v>
      </c>
      <c r="Y471" s="1125"/>
      <c r="Z471" s="802"/>
      <c r="AA471" s="784" t="s">
        <v>5191</v>
      </c>
    </row>
    <row r="472" spans="1:27" ht="51" x14ac:dyDescent="0.2">
      <c r="A472" s="784" t="s">
        <v>7848</v>
      </c>
      <c r="B472" s="755" t="s">
        <v>7849</v>
      </c>
      <c r="C472" s="716">
        <v>1978</v>
      </c>
      <c r="D472" s="833" t="s">
        <v>7850</v>
      </c>
      <c r="E472" s="716">
        <v>200</v>
      </c>
      <c r="F472" s="833" t="s">
        <v>1046</v>
      </c>
      <c r="G472" s="814"/>
      <c r="H472" s="814"/>
      <c r="I472" s="814"/>
      <c r="J472" s="814"/>
      <c r="K472" s="814"/>
      <c r="L472" s="814"/>
      <c r="M472" s="814"/>
      <c r="N472" s="787" t="s">
        <v>7851</v>
      </c>
      <c r="O472" s="716" t="s">
        <v>5472</v>
      </c>
      <c r="P472" s="751" t="s">
        <v>5195</v>
      </c>
      <c r="Q472" s="802"/>
      <c r="R472" s="802"/>
      <c r="S472" s="785"/>
      <c r="T472" s="814"/>
      <c r="U472" s="814"/>
      <c r="V472" s="814"/>
      <c r="W472" s="814"/>
      <c r="X472" s="802"/>
      <c r="Y472" s="802"/>
      <c r="Z472" s="802"/>
      <c r="AA472" s="784"/>
    </row>
    <row r="473" spans="1:27" x14ac:dyDescent="0.2">
      <c r="A473" s="784"/>
      <c r="B473" s="802"/>
      <c r="C473" s="802"/>
      <c r="D473" s="802"/>
      <c r="E473" s="784"/>
      <c r="F473" s="814"/>
      <c r="G473" s="814"/>
      <c r="H473" s="814"/>
      <c r="I473" s="814"/>
      <c r="J473" s="814"/>
      <c r="K473" s="814"/>
      <c r="L473" s="814"/>
      <c r="M473" s="814"/>
      <c r="N473" s="802"/>
      <c r="O473" s="802"/>
      <c r="P473" s="802"/>
      <c r="Q473" s="802"/>
      <c r="R473" s="802"/>
      <c r="S473" s="785"/>
      <c r="T473" s="814"/>
      <c r="U473" s="814"/>
      <c r="V473" s="814"/>
      <c r="W473" s="814"/>
      <c r="X473" s="802"/>
      <c r="Y473" s="802"/>
      <c r="Z473" s="802"/>
      <c r="AA473" s="784"/>
    </row>
    <row r="474" spans="1:27" x14ac:dyDescent="0.2">
      <c r="A474" s="784" t="s">
        <v>5189</v>
      </c>
      <c r="B474" s="1125" t="s">
        <v>7344</v>
      </c>
      <c r="C474" s="1125"/>
      <c r="D474" s="1125"/>
      <c r="E474" s="784">
        <f>SUM(E472:E473)</f>
        <v>200</v>
      </c>
      <c r="F474" s="1126" t="s">
        <v>5191</v>
      </c>
      <c r="G474" s="1126"/>
      <c r="H474" s="1126"/>
      <c r="I474" s="1126"/>
      <c r="J474" s="814"/>
      <c r="K474" s="814"/>
      <c r="L474" s="814"/>
      <c r="M474" s="814"/>
      <c r="N474" s="1125" t="s">
        <v>7345</v>
      </c>
      <c r="O474" s="1125"/>
      <c r="P474" s="1125"/>
      <c r="Q474" s="1125"/>
      <c r="R474" s="1125"/>
      <c r="S474" s="785"/>
      <c r="T474" s="785" t="s">
        <v>5191</v>
      </c>
      <c r="U474" s="785"/>
      <c r="V474" s="785"/>
      <c r="W474" s="785"/>
      <c r="X474" s="1125" t="s">
        <v>5192</v>
      </c>
      <c r="Y474" s="1134"/>
      <c r="Z474" s="802"/>
      <c r="AA474" s="784" t="s">
        <v>5191</v>
      </c>
    </row>
    <row r="475" spans="1:27" ht="15.75" x14ac:dyDescent="0.25">
      <c r="A475" s="716" t="s">
        <v>7852</v>
      </c>
      <c r="B475" s="751"/>
      <c r="C475" s="751"/>
      <c r="D475" s="751"/>
      <c r="E475" s="750"/>
      <c r="F475" s="751"/>
      <c r="G475" s="751"/>
      <c r="H475" s="751"/>
      <c r="I475" s="751"/>
      <c r="J475" s="751"/>
      <c r="K475" s="751"/>
      <c r="L475" s="751"/>
      <c r="M475" s="751"/>
      <c r="N475" s="787" t="s">
        <v>7853</v>
      </c>
      <c r="O475" s="751" t="s">
        <v>5472</v>
      </c>
      <c r="P475" s="751" t="s">
        <v>6966</v>
      </c>
      <c r="Q475" s="796" t="s">
        <v>7775</v>
      </c>
      <c r="R475" s="791"/>
      <c r="S475" s="799">
        <v>600</v>
      </c>
      <c r="T475" s="804" t="s">
        <v>7382</v>
      </c>
      <c r="U475" s="716">
        <v>37</v>
      </c>
      <c r="V475" s="716"/>
      <c r="W475" s="716">
        <v>37</v>
      </c>
      <c r="X475" s="835" t="s">
        <v>7854</v>
      </c>
      <c r="Y475" s="716"/>
      <c r="Z475" s="716"/>
      <c r="AA475" s="716"/>
    </row>
    <row r="476" spans="1:27" ht="15.75" x14ac:dyDescent="0.25">
      <c r="A476" s="716"/>
      <c r="B476" s="751"/>
      <c r="C476" s="751"/>
      <c r="D476" s="751"/>
      <c r="E476" s="750"/>
      <c r="F476" s="751"/>
      <c r="G476" s="751"/>
      <c r="H476" s="751"/>
      <c r="I476" s="751"/>
      <c r="J476" s="751"/>
      <c r="K476" s="751"/>
      <c r="L476" s="751"/>
      <c r="M476" s="751"/>
      <c r="N476" s="751"/>
      <c r="O476" s="751"/>
      <c r="P476" s="751"/>
      <c r="Q476" s="796" t="s">
        <v>7775</v>
      </c>
      <c r="R476" s="791"/>
      <c r="S476" s="799">
        <v>260</v>
      </c>
      <c r="T476" s="804" t="s">
        <v>7855</v>
      </c>
      <c r="U476" s="716">
        <v>12</v>
      </c>
      <c r="V476" s="716"/>
      <c r="W476" s="716">
        <v>12</v>
      </c>
      <c r="X476" s="835" t="s">
        <v>7856</v>
      </c>
      <c r="Y476" s="716"/>
      <c r="Z476" s="716"/>
      <c r="AA476" s="716"/>
    </row>
    <row r="477" spans="1:27" x14ac:dyDescent="0.2">
      <c r="A477" s="716"/>
      <c r="B477" s="751"/>
      <c r="C477" s="751"/>
      <c r="D477" s="751"/>
      <c r="E477" s="750"/>
      <c r="F477" s="751"/>
      <c r="G477" s="751"/>
      <c r="H477" s="751"/>
      <c r="I477" s="751"/>
      <c r="J477" s="751"/>
      <c r="K477" s="751"/>
      <c r="L477" s="751"/>
      <c r="M477" s="751"/>
      <c r="N477" s="751"/>
      <c r="O477" s="751"/>
      <c r="P477" s="751"/>
      <c r="Q477" s="791"/>
      <c r="R477" s="791"/>
      <c r="S477" s="791"/>
      <c r="T477" s="791"/>
      <c r="U477" s="791"/>
      <c r="V477" s="791"/>
      <c r="W477" s="791"/>
      <c r="X477" s="716"/>
      <c r="Y477" s="716"/>
      <c r="Z477" s="716"/>
      <c r="AA477" s="716"/>
    </row>
    <row r="478" spans="1:27" x14ac:dyDescent="0.2">
      <c r="A478" s="716"/>
      <c r="B478" s="751"/>
      <c r="C478" s="751"/>
      <c r="D478" s="751"/>
      <c r="E478" s="750"/>
      <c r="F478" s="751"/>
      <c r="G478" s="751"/>
      <c r="H478" s="751"/>
      <c r="I478" s="751"/>
      <c r="J478" s="751"/>
      <c r="K478" s="751"/>
      <c r="L478" s="751"/>
      <c r="M478" s="751"/>
      <c r="N478" s="751"/>
      <c r="O478" s="751"/>
      <c r="P478" s="751"/>
      <c r="Q478" s="791"/>
      <c r="R478" s="791"/>
      <c r="S478" s="791"/>
      <c r="T478" s="791"/>
      <c r="U478" s="791"/>
      <c r="V478" s="791"/>
      <c r="W478" s="791"/>
      <c r="X478" s="716"/>
      <c r="Y478" s="716"/>
      <c r="Z478" s="716"/>
      <c r="AA478" s="716"/>
    </row>
    <row r="479" spans="1:27" x14ac:dyDescent="0.2">
      <c r="A479" s="784" t="s">
        <v>5189</v>
      </c>
      <c r="B479" s="1125" t="s">
        <v>5190</v>
      </c>
      <c r="C479" s="1125"/>
      <c r="D479" s="1125"/>
      <c r="E479" s="784">
        <f>SUM(E475:E476)</f>
        <v>0</v>
      </c>
      <c r="F479" s="1126" t="s">
        <v>5191</v>
      </c>
      <c r="G479" s="1126"/>
      <c r="H479" s="1126"/>
      <c r="I479" s="1126"/>
      <c r="J479" s="814"/>
      <c r="K479" s="814"/>
      <c r="L479" s="814"/>
      <c r="M479" s="814"/>
      <c r="N479" s="1125" t="s">
        <v>7345</v>
      </c>
      <c r="O479" s="1125"/>
      <c r="P479" s="1125"/>
      <c r="Q479" s="1125"/>
      <c r="R479" s="1125"/>
      <c r="S479" s="785">
        <f>SUM(S475:S478)</f>
        <v>860</v>
      </c>
      <c r="T479" s="785" t="s">
        <v>5191</v>
      </c>
      <c r="U479" s="785"/>
      <c r="V479" s="785"/>
      <c r="W479" s="785"/>
      <c r="X479" s="1125" t="s">
        <v>5192</v>
      </c>
      <c r="Y479" s="1134"/>
      <c r="Z479" s="802"/>
      <c r="AA479" s="784" t="s">
        <v>5191</v>
      </c>
    </row>
    <row r="480" spans="1:27" ht="15.75" x14ac:dyDescent="0.25">
      <c r="A480" s="716" t="s">
        <v>7857</v>
      </c>
      <c r="B480" s="751"/>
      <c r="C480" s="751"/>
      <c r="D480" s="751"/>
      <c r="E480" s="750"/>
      <c r="F480" s="751"/>
      <c r="G480" s="751"/>
      <c r="H480" s="751"/>
      <c r="I480" s="751"/>
      <c r="J480" s="751"/>
      <c r="K480" s="751"/>
      <c r="L480" s="751"/>
      <c r="M480" s="751"/>
      <c r="N480" s="787" t="s">
        <v>7858</v>
      </c>
      <c r="O480" s="751" t="s">
        <v>5472</v>
      </c>
      <c r="P480" s="751" t="s">
        <v>5138</v>
      </c>
      <c r="Q480" s="796" t="s">
        <v>7775</v>
      </c>
      <c r="R480" s="791"/>
      <c r="S480" s="716">
        <v>65</v>
      </c>
      <c r="T480" s="716" t="s">
        <v>7859</v>
      </c>
      <c r="U480" s="791"/>
      <c r="V480" s="791"/>
      <c r="W480" s="791"/>
      <c r="X480" s="835" t="s">
        <v>7860</v>
      </c>
      <c r="Y480" s="716"/>
      <c r="Z480" s="716"/>
      <c r="AA480" s="716"/>
    </row>
    <row r="481" spans="1:27" ht="15.75" x14ac:dyDescent="0.25">
      <c r="A481" s="716"/>
      <c r="B481" s="751"/>
      <c r="C481" s="751"/>
      <c r="D481" s="751"/>
      <c r="E481" s="750"/>
      <c r="F481" s="751"/>
      <c r="G481" s="751"/>
      <c r="H481" s="751"/>
      <c r="I481" s="751"/>
      <c r="J481" s="751"/>
      <c r="K481" s="751"/>
      <c r="L481" s="751"/>
      <c r="M481" s="751"/>
      <c r="N481" s="751"/>
      <c r="O481" s="751"/>
      <c r="P481" s="751"/>
      <c r="Q481" s="796" t="s">
        <v>7775</v>
      </c>
      <c r="R481" s="791"/>
      <c r="S481" s="716">
        <v>77</v>
      </c>
      <c r="T481" s="716" t="s">
        <v>7859</v>
      </c>
      <c r="U481" s="791"/>
      <c r="V481" s="791"/>
      <c r="W481" s="791"/>
      <c r="X481" s="835" t="s">
        <v>7861</v>
      </c>
      <c r="Y481" s="716"/>
      <c r="Z481" s="716"/>
      <c r="AA481" s="716"/>
    </row>
    <row r="482" spans="1:27" x14ac:dyDescent="0.2">
      <c r="A482" s="716"/>
      <c r="B482" s="751"/>
      <c r="C482" s="751"/>
      <c r="D482" s="751"/>
      <c r="E482" s="750"/>
      <c r="F482" s="751"/>
      <c r="G482" s="751"/>
      <c r="H482" s="751"/>
      <c r="I482" s="751"/>
      <c r="J482" s="751"/>
      <c r="K482" s="751"/>
      <c r="L482" s="751"/>
      <c r="M482" s="751"/>
      <c r="N482" s="1125" t="s">
        <v>7345</v>
      </c>
      <c r="O482" s="1125"/>
      <c r="P482" s="1125"/>
      <c r="Q482" s="1125"/>
      <c r="R482" s="1125"/>
      <c r="S482" s="785">
        <f>SUM(S480:S481)</f>
        <v>142</v>
      </c>
      <c r="T482" s="785" t="s">
        <v>5191</v>
      </c>
      <c r="U482" s="791"/>
      <c r="V482" s="791"/>
      <c r="W482" s="791"/>
      <c r="X482" s="1125" t="s">
        <v>5192</v>
      </c>
      <c r="Y482" s="1134"/>
      <c r="Z482" s="802"/>
      <c r="AA482" s="784" t="s">
        <v>5191</v>
      </c>
    </row>
    <row r="483" spans="1:27" x14ac:dyDescent="0.2">
      <c r="A483" s="716" t="s">
        <v>7862</v>
      </c>
      <c r="B483" s="751"/>
      <c r="C483" s="751"/>
      <c r="D483" s="751"/>
      <c r="E483" s="750"/>
      <c r="F483" s="751"/>
      <c r="G483" s="751"/>
      <c r="H483" s="751"/>
      <c r="I483" s="751"/>
      <c r="J483" s="751"/>
      <c r="K483" s="751"/>
      <c r="L483" s="751"/>
      <c r="M483" s="751"/>
      <c r="N483" s="787" t="s">
        <v>7863</v>
      </c>
      <c r="O483" s="751" t="s">
        <v>7864</v>
      </c>
      <c r="P483" s="751" t="s">
        <v>6966</v>
      </c>
      <c r="Q483" s="791"/>
      <c r="R483" s="791"/>
      <c r="S483" s="791"/>
      <c r="T483" s="791"/>
      <c r="U483" s="791"/>
      <c r="V483" s="791"/>
      <c r="W483" s="791"/>
      <c r="X483" s="716"/>
      <c r="Y483" s="808"/>
      <c r="Z483" s="750"/>
      <c r="AA483" s="793"/>
    </row>
    <row r="484" spans="1:27" x14ac:dyDescent="0.2">
      <c r="A484" s="716"/>
      <c r="B484" s="751"/>
      <c r="C484" s="751"/>
      <c r="D484" s="751"/>
      <c r="E484" s="750"/>
      <c r="F484" s="751"/>
      <c r="G484" s="751"/>
      <c r="H484" s="751"/>
      <c r="I484" s="751"/>
      <c r="J484" s="751"/>
      <c r="K484" s="751"/>
      <c r="L484" s="751"/>
      <c r="M484" s="751"/>
      <c r="N484" s="1125" t="s">
        <v>7345</v>
      </c>
      <c r="O484" s="1125"/>
      <c r="P484" s="1125"/>
      <c r="Q484" s="1125"/>
      <c r="R484" s="1125"/>
      <c r="S484" s="785"/>
      <c r="T484" s="785" t="s">
        <v>5191</v>
      </c>
      <c r="U484" s="791"/>
      <c r="V484" s="791"/>
      <c r="W484" s="791"/>
      <c r="X484" s="1125" t="s">
        <v>5192</v>
      </c>
      <c r="Y484" s="1134"/>
      <c r="Z484" s="802"/>
      <c r="AA484" s="784" t="s">
        <v>5191</v>
      </c>
    </row>
    <row r="485" spans="1:27" x14ac:dyDescent="0.2">
      <c r="A485" s="751" t="s">
        <v>7865</v>
      </c>
      <c r="B485" s="751"/>
      <c r="C485" s="751"/>
      <c r="D485" s="751"/>
      <c r="E485" s="750"/>
      <c r="F485" s="751"/>
      <c r="G485" s="751"/>
      <c r="H485" s="751"/>
      <c r="I485" s="751"/>
      <c r="J485" s="751"/>
      <c r="K485" s="751"/>
      <c r="L485" s="751"/>
      <c r="M485" s="751"/>
      <c r="N485" s="787" t="s">
        <v>7866</v>
      </c>
      <c r="O485" s="751" t="s">
        <v>5748</v>
      </c>
      <c r="P485" s="751" t="s">
        <v>246</v>
      </c>
      <c r="Q485" s="791"/>
      <c r="R485" s="791"/>
      <c r="S485" s="791"/>
      <c r="T485" s="791"/>
      <c r="U485" s="791"/>
      <c r="V485" s="791"/>
      <c r="W485" s="791"/>
      <c r="X485" s="716"/>
      <c r="Y485" s="808"/>
      <c r="Z485" s="750"/>
      <c r="AA485" s="793"/>
    </row>
    <row r="486" spans="1:27" x14ac:dyDescent="0.2">
      <c r="A486" s="716"/>
      <c r="B486" s="751"/>
      <c r="C486" s="751"/>
      <c r="D486" s="751"/>
      <c r="E486" s="750"/>
      <c r="F486" s="751"/>
      <c r="G486" s="751"/>
      <c r="H486" s="751"/>
      <c r="I486" s="751"/>
      <c r="J486" s="751"/>
      <c r="K486" s="751"/>
      <c r="L486" s="751"/>
      <c r="M486" s="751"/>
      <c r="N486" s="1125" t="s">
        <v>7345</v>
      </c>
      <c r="O486" s="1125"/>
      <c r="P486" s="1125"/>
      <c r="Q486" s="1125"/>
      <c r="R486" s="1125"/>
      <c r="S486" s="785"/>
      <c r="T486" s="785" t="s">
        <v>5191</v>
      </c>
      <c r="U486" s="791"/>
      <c r="V486" s="791"/>
      <c r="W486" s="791"/>
      <c r="X486" s="1125" t="s">
        <v>5192</v>
      </c>
      <c r="Y486" s="1134"/>
      <c r="Z486" s="802"/>
      <c r="AA486" s="784" t="s">
        <v>5191</v>
      </c>
    </row>
    <row r="487" spans="1:27" x14ac:dyDescent="0.2">
      <c r="A487" s="716" t="s">
        <v>7867</v>
      </c>
      <c r="B487" s="751"/>
      <c r="C487" s="751"/>
      <c r="D487" s="751"/>
      <c r="E487" s="750"/>
      <c r="F487" s="751"/>
      <c r="G487" s="751"/>
      <c r="H487" s="751"/>
      <c r="I487" s="751"/>
      <c r="J487" s="751"/>
      <c r="K487" s="751"/>
      <c r="L487" s="751"/>
      <c r="M487" s="751"/>
      <c r="N487" s="787" t="s">
        <v>7868</v>
      </c>
      <c r="O487" s="751" t="s">
        <v>5243</v>
      </c>
      <c r="P487" s="751" t="s">
        <v>6909</v>
      </c>
      <c r="Q487" s="716"/>
      <c r="R487" s="716">
        <v>2015</v>
      </c>
      <c r="S487" s="716">
        <v>220</v>
      </c>
      <c r="T487" s="716" t="s">
        <v>7869</v>
      </c>
      <c r="U487" s="716">
        <v>8</v>
      </c>
      <c r="V487" s="716"/>
      <c r="W487" s="716">
        <v>8</v>
      </c>
      <c r="X487" s="716" t="s">
        <v>7870</v>
      </c>
      <c r="Y487" s="716"/>
      <c r="Z487" s="750"/>
      <c r="AA487" s="793"/>
    </row>
    <row r="488" spans="1:27" x14ac:dyDescent="0.2">
      <c r="A488" s="716"/>
      <c r="B488" s="751"/>
      <c r="C488" s="751"/>
      <c r="D488" s="751"/>
      <c r="E488" s="750"/>
      <c r="F488" s="751"/>
      <c r="G488" s="751"/>
      <c r="H488" s="751"/>
      <c r="I488" s="751"/>
      <c r="J488" s="751"/>
      <c r="K488" s="751"/>
      <c r="L488" s="751"/>
      <c r="M488" s="751"/>
      <c r="N488" s="787"/>
      <c r="O488" s="751"/>
      <c r="P488" s="751"/>
      <c r="Q488" s="716"/>
      <c r="R488" s="716">
        <v>2015</v>
      </c>
      <c r="S488" s="716">
        <v>87</v>
      </c>
      <c r="T488" s="716" t="s">
        <v>7869</v>
      </c>
      <c r="U488" s="716">
        <v>5</v>
      </c>
      <c r="V488" s="716"/>
      <c r="W488" s="716">
        <v>5</v>
      </c>
      <c r="X488" s="716" t="s">
        <v>7871</v>
      </c>
      <c r="Y488" s="716"/>
      <c r="Z488" s="750"/>
      <c r="AA488" s="793"/>
    </row>
    <row r="489" spans="1:27" x14ac:dyDescent="0.2">
      <c r="A489" s="716"/>
      <c r="B489" s="751"/>
      <c r="C489" s="751"/>
      <c r="D489" s="751"/>
      <c r="E489" s="750"/>
      <c r="F489" s="751"/>
      <c r="G489" s="751"/>
      <c r="H489" s="751"/>
      <c r="I489" s="751"/>
      <c r="J489" s="751"/>
      <c r="K489" s="751"/>
      <c r="L489" s="751"/>
      <c r="M489" s="751"/>
      <c r="N489" s="787"/>
      <c r="O489" s="751"/>
      <c r="P489" s="751"/>
      <c r="Q489" s="716"/>
      <c r="R489" s="716">
        <v>2015</v>
      </c>
      <c r="S489" s="716">
        <v>439</v>
      </c>
      <c r="T489" s="716" t="s">
        <v>7869</v>
      </c>
      <c r="U489" s="716">
        <v>14</v>
      </c>
      <c r="V489" s="716"/>
      <c r="W489" s="716">
        <v>14</v>
      </c>
      <c r="X489" s="716" t="s">
        <v>7872</v>
      </c>
      <c r="Y489" s="716"/>
      <c r="Z489" s="750"/>
      <c r="AA489" s="793"/>
    </row>
    <row r="490" spans="1:27" x14ac:dyDescent="0.2">
      <c r="A490" s="716"/>
      <c r="B490" s="751"/>
      <c r="C490" s="751"/>
      <c r="D490" s="751"/>
      <c r="E490" s="750"/>
      <c r="F490" s="751"/>
      <c r="G490" s="751"/>
      <c r="H490" s="751"/>
      <c r="I490" s="751"/>
      <c r="J490" s="751"/>
      <c r="K490" s="751"/>
      <c r="L490" s="751"/>
      <c r="M490" s="751"/>
      <c r="N490" s="1125" t="s">
        <v>7345</v>
      </c>
      <c r="O490" s="1125"/>
      <c r="P490" s="1125"/>
      <c r="Q490" s="1125"/>
      <c r="R490" s="1125"/>
      <c r="S490" s="785">
        <f>SUM(S487:S489)</f>
        <v>746</v>
      </c>
      <c r="T490" s="785" t="s">
        <v>5191</v>
      </c>
      <c r="U490" s="716"/>
      <c r="V490" s="716"/>
      <c r="W490" s="716"/>
      <c r="X490" s="1125" t="s">
        <v>5192</v>
      </c>
      <c r="Y490" s="1134"/>
      <c r="Z490" s="802"/>
      <c r="AA490" s="784" t="s">
        <v>5191</v>
      </c>
    </row>
    <row r="491" spans="1:27" x14ac:dyDescent="0.2">
      <c r="A491" s="716" t="s">
        <v>7873</v>
      </c>
      <c r="B491" s="751"/>
      <c r="C491" s="751"/>
      <c r="D491" s="751"/>
      <c r="E491" s="750"/>
      <c r="F491" s="751"/>
      <c r="G491" s="751"/>
      <c r="H491" s="751"/>
      <c r="I491" s="751"/>
      <c r="J491" s="751"/>
      <c r="K491" s="751"/>
      <c r="L491" s="751"/>
      <c r="M491" s="751"/>
      <c r="N491" s="787" t="s">
        <v>7874</v>
      </c>
      <c r="O491" s="751" t="s">
        <v>5243</v>
      </c>
      <c r="P491" s="751" t="s">
        <v>6909</v>
      </c>
      <c r="Q491" s="716"/>
      <c r="R491" s="716">
        <v>2016</v>
      </c>
      <c r="S491" s="716">
        <v>191</v>
      </c>
      <c r="T491" s="716" t="s">
        <v>7875</v>
      </c>
      <c r="U491" s="716">
        <v>6</v>
      </c>
      <c r="V491" s="716"/>
      <c r="W491" s="716">
        <v>6</v>
      </c>
      <c r="X491" s="716" t="s">
        <v>7876</v>
      </c>
      <c r="Y491" s="716"/>
      <c r="Z491" s="750"/>
      <c r="AA491" s="793"/>
    </row>
    <row r="492" spans="1:27" x14ac:dyDescent="0.2">
      <c r="A492" s="716"/>
      <c r="B492" s="751"/>
      <c r="C492" s="751"/>
      <c r="D492" s="751"/>
      <c r="E492" s="750"/>
      <c r="F492" s="751"/>
      <c r="G492" s="751"/>
      <c r="H492" s="751"/>
      <c r="I492" s="751"/>
      <c r="J492" s="751"/>
      <c r="K492" s="751"/>
      <c r="L492" s="751"/>
      <c r="M492" s="751"/>
      <c r="N492" s="1125" t="s">
        <v>7345</v>
      </c>
      <c r="O492" s="1125"/>
      <c r="P492" s="1125"/>
      <c r="Q492" s="1125"/>
      <c r="R492" s="1125"/>
      <c r="S492" s="785">
        <v>191</v>
      </c>
      <c r="T492" s="785" t="s">
        <v>5191</v>
      </c>
      <c r="U492" s="716"/>
      <c r="V492" s="716"/>
      <c r="W492" s="716"/>
      <c r="X492" s="1125" t="s">
        <v>5192</v>
      </c>
      <c r="Y492" s="1134"/>
      <c r="Z492" s="802"/>
      <c r="AA492" s="784" t="s">
        <v>5191</v>
      </c>
    </row>
    <row r="493" spans="1:27" x14ac:dyDescent="0.2">
      <c r="A493" s="716" t="s">
        <v>7877</v>
      </c>
      <c r="B493" s="751"/>
      <c r="C493" s="751"/>
      <c r="D493" s="751"/>
      <c r="E493" s="750"/>
      <c r="F493" s="751"/>
      <c r="G493" s="751"/>
      <c r="H493" s="751"/>
      <c r="I493" s="751"/>
      <c r="J493" s="751"/>
      <c r="K493" s="751"/>
      <c r="L493" s="751"/>
      <c r="M493" s="751"/>
      <c r="N493" s="787" t="s">
        <v>7878</v>
      </c>
      <c r="O493" s="751" t="s">
        <v>5472</v>
      </c>
      <c r="P493" s="751" t="s">
        <v>5175</v>
      </c>
      <c r="Q493" s="716"/>
      <c r="R493" s="716">
        <v>2016</v>
      </c>
      <c r="S493" s="716"/>
      <c r="T493" s="716"/>
      <c r="U493" s="716"/>
      <c r="V493" s="716"/>
      <c r="W493" s="716"/>
      <c r="X493" s="716"/>
      <c r="Y493" s="716"/>
      <c r="Z493" s="750"/>
      <c r="AA493" s="793"/>
    </row>
    <row r="494" spans="1:27" x14ac:dyDescent="0.2">
      <c r="A494" s="716"/>
      <c r="B494" s="751"/>
      <c r="C494" s="751"/>
      <c r="D494" s="751"/>
      <c r="E494" s="750"/>
      <c r="F494" s="751"/>
      <c r="G494" s="751"/>
      <c r="H494" s="751"/>
      <c r="I494" s="751"/>
      <c r="J494" s="751"/>
      <c r="K494" s="751"/>
      <c r="L494" s="751"/>
      <c r="M494" s="751"/>
      <c r="N494" s="1131" t="s">
        <v>7345</v>
      </c>
      <c r="O494" s="1132"/>
      <c r="P494" s="1132"/>
      <c r="Q494" s="1132"/>
      <c r="R494" s="1133"/>
      <c r="S494" s="785"/>
      <c r="T494" s="716"/>
      <c r="U494" s="716"/>
      <c r="V494" s="716"/>
      <c r="W494" s="716"/>
      <c r="X494" s="1125" t="s">
        <v>5192</v>
      </c>
      <c r="Y494" s="1134"/>
      <c r="Z494" s="802"/>
      <c r="AA494" s="784" t="s">
        <v>5191</v>
      </c>
    </row>
    <row r="495" spans="1:27" x14ac:dyDescent="0.2">
      <c r="A495" s="716" t="s">
        <v>7879</v>
      </c>
      <c r="B495" s="751"/>
      <c r="C495" s="751"/>
      <c r="D495" s="751"/>
      <c r="E495" s="750"/>
      <c r="F495" s="751"/>
      <c r="G495" s="751"/>
      <c r="H495" s="751"/>
      <c r="I495" s="751"/>
      <c r="J495" s="751"/>
      <c r="K495" s="751"/>
      <c r="L495" s="751"/>
      <c r="M495" s="751"/>
      <c r="N495" s="787" t="s">
        <v>7880</v>
      </c>
      <c r="O495" s="751" t="s">
        <v>7864</v>
      </c>
      <c r="P495" s="751" t="s">
        <v>6966</v>
      </c>
      <c r="Q495" s="716"/>
      <c r="R495" s="716">
        <v>2016</v>
      </c>
      <c r="S495" s="716">
        <v>445</v>
      </c>
      <c r="T495" s="716" t="s">
        <v>7881</v>
      </c>
      <c r="U495" s="716">
        <v>16</v>
      </c>
      <c r="V495" s="716"/>
      <c r="W495" s="716"/>
      <c r="X495" s="716" t="s">
        <v>7882</v>
      </c>
      <c r="Y495" s="716"/>
      <c r="Z495" s="750"/>
      <c r="AA495" s="793"/>
    </row>
    <row r="496" spans="1:27" x14ac:dyDescent="0.2">
      <c r="A496" s="716"/>
      <c r="B496" s="751"/>
      <c r="C496" s="751"/>
      <c r="D496" s="751"/>
      <c r="E496" s="750"/>
      <c r="F496" s="751"/>
      <c r="G496" s="751"/>
      <c r="H496" s="751"/>
      <c r="I496" s="751"/>
      <c r="J496" s="751"/>
      <c r="K496" s="751"/>
      <c r="L496" s="751"/>
      <c r="M496" s="751"/>
      <c r="N496" s="1131" t="s">
        <v>7345</v>
      </c>
      <c r="O496" s="1132"/>
      <c r="P496" s="1132"/>
      <c r="Q496" s="1132"/>
      <c r="R496" s="1133"/>
      <c r="S496" s="716">
        <f>S495</f>
        <v>445</v>
      </c>
      <c r="T496" s="785" t="s">
        <v>5191</v>
      </c>
      <c r="U496" s="716"/>
      <c r="V496" s="716"/>
      <c r="W496" s="716"/>
      <c r="X496" s="1125" t="s">
        <v>5192</v>
      </c>
      <c r="Y496" s="1134"/>
      <c r="Z496" s="802"/>
      <c r="AA496" s="784" t="s">
        <v>5191</v>
      </c>
    </row>
    <row r="497" spans="1:27" x14ac:dyDescent="0.2">
      <c r="A497" s="751" t="s">
        <v>7883</v>
      </c>
      <c r="B497" s="751"/>
      <c r="C497" s="751"/>
      <c r="D497" s="751"/>
      <c r="E497" s="750"/>
      <c r="F497" s="751"/>
      <c r="G497" s="751"/>
      <c r="H497" s="751"/>
      <c r="I497" s="751"/>
      <c r="J497" s="751"/>
      <c r="K497" s="751"/>
      <c r="L497" s="751"/>
      <c r="M497" s="751"/>
      <c r="N497" s="787" t="s">
        <v>7884</v>
      </c>
      <c r="O497" s="751" t="s">
        <v>7864</v>
      </c>
      <c r="P497" s="751" t="s">
        <v>6909</v>
      </c>
      <c r="Q497" s="716"/>
      <c r="R497" s="716">
        <v>2016</v>
      </c>
      <c r="S497" s="716">
        <v>544</v>
      </c>
      <c r="T497" s="716" t="s">
        <v>7881</v>
      </c>
      <c r="U497" s="716">
        <v>11</v>
      </c>
      <c r="V497" s="716"/>
      <c r="W497" s="716"/>
      <c r="X497" s="716" t="s">
        <v>7885</v>
      </c>
      <c r="Y497" s="716"/>
      <c r="Z497" s="750"/>
      <c r="AA497" s="793"/>
    </row>
    <row r="498" spans="1:27" x14ac:dyDescent="0.2">
      <c r="A498" s="716"/>
      <c r="B498" s="751"/>
      <c r="C498" s="751"/>
      <c r="D498" s="751"/>
      <c r="E498" s="750"/>
      <c r="F498" s="751"/>
      <c r="G498" s="751"/>
      <c r="H498" s="751"/>
      <c r="I498" s="751"/>
      <c r="J498" s="751"/>
      <c r="K498" s="751"/>
      <c r="L498" s="751"/>
      <c r="M498" s="751"/>
      <c r="N498" s="1131" t="s">
        <v>7345</v>
      </c>
      <c r="O498" s="1132"/>
      <c r="P498" s="1132"/>
      <c r="Q498" s="1132"/>
      <c r="R498" s="1133"/>
      <c r="S498" s="716">
        <f>S497</f>
        <v>544</v>
      </c>
      <c r="T498" s="785" t="s">
        <v>5191</v>
      </c>
      <c r="U498" s="716"/>
      <c r="V498" s="716"/>
      <c r="W498" s="716"/>
      <c r="X498" s="1125" t="s">
        <v>5192</v>
      </c>
      <c r="Y498" s="1134"/>
      <c r="Z498" s="802"/>
      <c r="AA498" s="784" t="s">
        <v>5191</v>
      </c>
    </row>
    <row r="499" spans="1:27" x14ac:dyDescent="0.2">
      <c r="A499" s="716" t="s">
        <v>7886</v>
      </c>
      <c r="B499" s="751"/>
      <c r="C499" s="751"/>
      <c r="D499" s="751"/>
      <c r="E499" s="750"/>
      <c r="F499" s="751"/>
      <c r="G499" s="751"/>
      <c r="H499" s="751"/>
      <c r="I499" s="751"/>
      <c r="J499" s="751"/>
      <c r="K499" s="751"/>
      <c r="L499" s="751"/>
      <c r="M499" s="751"/>
      <c r="N499" s="787" t="s">
        <v>7887</v>
      </c>
      <c r="O499" s="751" t="s">
        <v>7864</v>
      </c>
      <c r="P499" s="751" t="s">
        <v>6966</v>
      </c>
      <c r="Q499" s="716"/>
      <c r="R499" s="716">
        <v>2016</v>
      </c>
      <c r="S499" s="716">
        <v>578</v>
      </c>
      <c r="T499" s="716" t="s">
        <v>7881</v>
      </c>
      <c r="U499" s="716"/>
      <c r="V499" s="716"/>
      <c r="W499" s="716"/>
      <c r="X499" s="716" t="s">
        <v>7888</v>
      </c>
      <c r="Y499" s="716"/>
      <c r="Z499" s="750"/>
      <c r="AA499" s="793"/>
    </row>
    <row r="500" spans="1:27" x14ac:dyDescent="0.2">
      <c r="A500" s="716"/>
      <c r="B500" s="751"/>
      <c r="C500" s="751"/>
      <c r="D500" s="751"/>
      <c r="E500" s="750"/>
      <c r="F500" s="751"/>
      <c r="G500" s="751"/>
      <c r="H500" s="751"/>
      <c r="I500" s="751"/>
      <c r="J500" s="751"/>
      <c r="K500" s="751"/>
      <c r="L500" s="751"/>
      <c r="M500" s="751"/>
      <c r="N500" s="1131" t="s">
        <v>7345</v>
      </c>
      <c r="O500" s="1132"/>
      <c r="P500" s="1132"/>
      <c r="Q500" s="1132"/>
      <c r="R500" s="1133"/>
      <c r="S500" s="716">
        <f>S499</f>
        <v>578</v>
      </c>
      <c r="T500" s="785" t="s">
        <v>5191</v>
      </c>
      <c r="U500" s="716"/>
      <c r="V500" s="716"/>
      <c r="W500" s="716"/>
      <c r="X500" s="1125" t="s">
        <v>5192</v>
      </c>
      <c r="Y500" s="1134"/>
      <c r="Z500" s="802"/>
      <c r="AA500" s="784" t="s">
        <v>5191</v>
      </c>
    </row>
    <row r="501" spans="1:27" x14ac:dyDescent="0.2">
      <c r="A501" s="716" t="s">
        <v>7889</v>
      </c>
      <c r="B501" s="751"/>
      <c r="C501" s="751"/>
      <c r="D501" s="751"/>
      <c r="E501" s="750"/>
      <c r="F501" s="751"/>
      <c r="G501" s="751"/>
      <c r="H501" s="751"/>
      <c r="I501" s="751"/>
      <c r="J501" s="751"/>
      <c r="K501" s="751"/>
      <c r="L501" s="751"/>
      <c r="M501" s="751"/>
      <c r="N501" s="787" t="s">
        <v>7890</v>
      </c>
      <c r="O501" s="751" t="s">
        <v>7864</v>
      </c>
      <c r="P501" s="751" t="s">
        <v>6966</v>
      </c>
      <c r="Q501" s="716"/>
      <c r="R501" s="716">
        <v>2016</v>
      </c>
      <c r="S501" s="716">
        <v>662</v>
      </c>
      <c r="T501" s="716" t="s">
        <v>7881</v>
      </c>
      <c r="U501" s="716">
        <v>14</v>
      </c>
      <c r="V501" s="716"/>
      <c r="W501" s="716"/>
      <c r="X501" s="716" t="s">
        <v>7891</v>
      </c>
      <c r="Y501" s="716"/>
      <c r="Z501" s="750"/>
      <c r="AA501" s="793"/>
    </row>
    <row r="502" spans="1:27" x14ac:dyDescent="0.2">
      <c r="A502" s="716"/>
      <c r="B502" s="751"/>
      <c r="C502" s="751"/>
      <c r="D502" s="751"/>
      <c r="E502" s="750"/>
      <c r="F502" s="751"/>
      <c r="G502" s="751"/>
      <c r="H502" s="751"/>
      <c r="I502" s="751"/>
      <c r="J502" s="751"/>
      <c r="K502" s="751"/>
      <c r="L502" s="751"/>
      <c r="M502" s="751"/>
      <c r="N502" s="1131" t="s">
        <v>7345</v>
      </c>
      <c r="O502" s="1132"/>
      <c r="P502" s="1132"/>
      <c r="Q502" s="1132"/>
      <c r="R502" s="1133"/>
      <c r="S502" s="716">
        <f>S501</f>
        <v>662</v>
      </c>
      <c r="T502" s="785" t="s">
        <v>5191</v>
      </c>
      <c r="U502" s="716"/>
      <c r="V502" s="716"/>
      <c r="W502" s="716"/>
      <c r="X502" s="1125" t="s">
        <v>5192</v>
      </c>
      <c r="Y502" s="1134"/>
      <c r="Z502" s="802"/>
      <c r="AA502" s="784" t="s">
        <v>5191</v>
      </c>
    </row>
    <row r="503" spans="1:27" x14ac:dyDescent="0.2">
      <c r="A503" s="716" t="s">
        <v>7892</v>
      </c>
      <c r="B503" s="751"/>
      <c r="C503" s="751"/>
      <c r="D503" s="751"/>
      <c r="E503" s="750"/>
      <c r="F503" s="751"/>
      <c r="G503" s="751"/>
      <c r="H503" s="751"/>
      <c r="I503" s="751"/>
      <c r="J503" s="751"/>
      <c r="K503" s="751"/>
      <c r="L503" s="751"/>
      <c r="M503" s="751"/>
      <c r="N503" s="787" t="s">
        <v>7893</v>
      </c>
      <c r="O503" s="751" t="s">
        <v>7864</v>
      </c>
      <c r="P503" s="751" t="s">
        <v>6909</v>
      </c>
      <c r="Q503" s="716"/>
      <c r="R503" s="716">
        <v>2016</v>
      </c>
      <c r="S503" s="716">
        <v>316</v>
      </c>
      <c r="T503" s="716" t="s">
        <v>7881</v>
      </c>
      <c r="U503" s="716">
        <v>12</v>
      </c>
      <c r="V503" s="716"/>
      <c r="W503" s="716"/>
      <c r="X503" s="716" t="s">
        <v>7894</v>
      </c>
      <c r="Y503" s="716"/>
      <c r="Z503" s="750"/>
      <c r="AA503" s="793"/>
    </row>
    <row r="504" spans="1:27" x14ac:dyDescent="0.2">
      <c r="A504" s="716"/>
      <c r="B504" s="751"/>
      <c r="C504" s="751"/>
      <c r="D504" s="751"/>
      <c r="E504" s="750"/>
      <c r="F504" s="751"/>
      <c r="G504" s="751"/>
      <c r="H504" s="751"/>
      <c r="I504" s="751"/>
      <c r="J504" s="751"/>
      <c r="K504" s="751"/>
      <c r="L504" s="751"/>
      <c r="M504" s="751"/>
      <c r="N504" s="1131" t="s">
        <v>7345</v>
      </c>
      <c r="O504" s="1132"/>
      <c r="P504" s="1132"/>
      <c r="Q504" s="1132"/>
      <c r="R504" s="1133"/>
      <c r="S504" s="716">
        <f>S503</f>
        <v>316</v>
      </c>
      <c r="T504" s="785" t="s">
        <v>5191</v>
      </c>
      <c r="U504" s="716"/>
      <c r="V504" s="716"/>
      <c r="W504" s="716"/>
      <c r="X504" s="1125" t="s">
        <v>5192</v>
      </c>
      <c r="Y504" s="1134"/>
      <c r="Z504" s="802"/>
      <c r="AA504" s="784" t="s">
        <v>5191</v>
      </c>
    </row>
    <row r="505" spans="1:27" x14ac:dyDescent="0.2">
      <c r="A505" s="716" t="s">
        <v>7895</v>
      </c>
      <c r="B505" s="751"/>
      <c r="C505" s="751"/>
      <c r="D505" s="751"/>
      <c r="E505" s="750"/>
      <c r="F505" s="751"/>
      <c r="G505" s="751"/>
      <c r="H505" s="751"/>
      <c r="I505" s="751"/>
      <c r="J505" s="751"/>
      <c r="K505" s="751"/>
      <c r="L505" s="751"/>
      <c r="M505" s="751"/>
      <c r="N505" s="787" t="s">
        <v>2506</v>
      </c>
      <c r="O505" s="751" t="s">
        <v>7896</v>
      </c>
      <c r="P505" s="751" t="s">
        <v>7897</v>
      </c>
      <c r="Q505" s="716"/>
      <c r="R505" s="716">
        <v>2016</v>
      </c>
      <c r="S505" s="716"/>
      <c r="T505" s="716"/>
      <c r="U505" s="716"/>
      <c r="V505" s="716"/>
      <c r="W505" s="716"/>
      <c r="X505" s="716"/>
      <c r="Y505" s="716"/>
      <c r="Z505" s="750"/>
      <c r="AA505" s="793"/>
    </row>
    <row r="506" spans="1:27" x14ac:dyDescent="0.2">
      <c r="A506" s="716"/>
      <c r="B506" s="751"/>
      <c r="C506" s="751"/>
      <c r="D506" s="751"/>
      <c r="E506" s="750"/>
      <c r="F506" s="751"/>
      <c r="G506" s="751"/>
      <c r="H506" s="751"/>
      <c r="I506" s="751"/>
      <c r="J506" s="751"/>
      <c r="K506" s="751"/>
      <c r="L506" s="751"/>
      <c r="M506" s="751"/>
      <c r="N506" s="787"/>
      <c r="O506" s="751"/>
      <c r="P506" s="751"/>
      <c r="Q506" s="716"/>
      <c r="R506" s="716"/>
      <c r="S506" s="716"/>
      <c r="T506" s="716"/>
      <c r="U506" s="716"/>
      <c r="V506" s="716"/>
      <c r="W506" s="716"/>
      <c r="X506" s="716"/>
      <c r="Y506" s="716"/>
      <c r="Z506" s="750"/>
      <c r="AA506" s="793"/>
    </row>
    <row r="507" spans="1:27" x14ac:dyDescent="0.2">
      <c r="A507" s="716"/>
      <c r="B507" s="751"/>
      <c r="C507" s="751"/>
      <c r="D507" s="751"/>
      <c r="E507" s="750"/>
      <c r="F507" s="751"/>
      <c r="G507" s="751"/>
      <c r="H507" s="751"/>
      <c r="I507" s="751"/>
      <c r="J507" s="751"/>
      <c r="K507" s="751"/>
      <c r="L507" s="751"/>
      <c r="M507" s="751"/>
      <c r="N507" s="787"/>
      <c r="O507" s="751"/>
      <c r="P507" s="751"/>
      <c r="Q507" s="716"/>
      <c r="R507" s="716"/>
      <c r="S507" s="716"/>
      <c r="T507" s="716"/>
      <c r="U507" s="716"/>
      <c r="V507" s="716"/>
      <c r="W507" s="716"/>
      <c r="X507" s="716"/>
      <c r="Y507" s="716"/>
      <c r="Z507" s="750"/>
      <c r="AA507" s="793"/>
    </row>
    <row r="508" spans="1:27" x14ac:dyDescent="0.2">
      <c r="A508" s="716"/>
      <c r="B508" s="751"/>
      <c r="C508" s="751"/>
      <c r="D508" s="751"/>
      <c r="E508" s="750"/>
      <c r="F508" s="751"/>
      <c r="G508" s="751"/>
      <c r="H508" s="751"/>
      <c r="I508" s="751"/>
      <c r="J508" s="751"/>
      <c r="K508" s="751"/>
      <c r="L508" s="751"/>
      <c r="M508" s="751"/>
      <c r="N508" s="751"/>
      <c r="O508" s="751"/>
      <c r="P508" s="751"/>
      <c r="Q508" s="791"/>
      <c r="R508" s="791"/>
      <c r="S508" s="791"/>
      <c r="T508" s="791"/>
      <c r="U508" s="791"/>
      <c r="V508" s="791"/>
      <c r="W508" s="791"/>
      <c r="X508" s="716"/>
      <c r="Y508" s="716"/>
      <c r="Z508" s="750"/>
      <c r="AA508" s="793"/>
    </row>
    <row r="509" spans="1:27" x14ac:dyDescent="0.2">
      <c r="A509" s="784" t="s">
        <v>5189</v>
      </c>
      <c r="B509" s="1131" t="s">
        <v>5190</v>
      </c>
      <c r="C509" s="1132"/>
      <c r="D509" s="1133"/>
      <c r="E509" s="784">
        <f>SUM(E480:E482)</f>
        <v>0</v>
      </c>
      <c r="F509" s="1135" t="s">
        <v>5191</v>
      </c>
      <c r="G509" s="1136"/>
      <c r="H509" s="1136"/>
      <c r="I509" s="1137"/>
      <c r="J509" s="814"/>
      <c r="K509" s="814"/>
      <c r="L509" s="814"/>
      <c r="M509" s="814"/>
      <c r="N509" s="1131"/>
      <c r="O509" s="1132"/>
      <c r="P509" s="1132"/>
      <c r="Q509" s="1132"/>
      <c r="R509" s="1133"/>
      <c r="S509" s="785"/>
      <c r="T509" s="785"/>
      <c r="U509" s="785"/>
      <c r="V509" s="785"/>
      <c r="W509" s="785"/>
      <c r="X509" s="1131"/>
      <c r="Y509" s="1133"/>
      <c r="Z509" s="802"/>
      <c r="AA509" s="784"/>
    </row>
    <row r="510" spans="1:27" ht="25.5" x14ac:dyDescent="0.25">
      <c r="A510" s="716" t="s">
        <v>7898</v>
      </c>
      <c r="B510" s="755" t="s">
        <v>7899</v>
      </c>
      <c r="C510" s="751"/>
      <c r="D510" s="836"/>
      <c r="E510" s="837"/>
      <c r="F510" s="838"/>
      <c r="G510" s="751"/>
      <c r="H510" s="751"/>
      <c r="I510" s="751"/>
      <c r="J510" s="751">
        <v>1978</v>
      </c>
      <c r="K510" s="836" t="s">
        <v>7900</v>
      </c>
      <c r="L510" s="837">
        <v>2250</v>
      </c>
      <c r="M510" s="838" t="s">
        <v>59</v>
      </c>
      <c r="N510" s="751"/>
      <c r="O510" s="751"/>
      <c r="P510" s="751"/>
      <c r="Q510" s="791"/>
      <c r="R510" s="791"/>
      <c r="S510" s="791"/>
      <c r="T510" s="791"/>
      <c r="U510" s="791"/>
      <c r="V510" s="791"/>
      <c r="W510" s="791"/>
      <c r="X510" s="716"/>
      <c r="Y510" s="716"/>
      <c r="Z510" s="716"/>
      <c r="AA510" s="716"/>
    </row>
    <row r="511" spans="1:27" ht="15" x14ac:dyDescent="0.25">
      <c r="A511" s="716"/>
      <c r="B511" s="751"/>
      <c r="C511" s="751"/>
      <c r="D511" s="836"/>
      <c r="E511" s="837"/>
      <c r="F511" s="838"/>
      <c r="G511" s="751"/>
      <c r="H511" s="751"/>
      <c r="I511" s="751"/>
      <c r="J511" s="751">
        <v>1978</v>
      </c>
      <c r="K511" s="836" t="s">
        <v>7901</v>
      </c>
      <c r="L511" s="837">
        <v>1310</v>
      </c>
      <c r="M511" s="838" t="s">
        <v>55</v>
      </c>
      <c r="N511" s="751"/>
      <c r="O511" s="751"/>
      <c r="P511" s="751"/>
      <c r="Q511" s="791"/>
      <c r="R511" s="791"/>
      <c r="S511" s="791"/>
      <c r="T511" s="791"/>
      <c r="U511" s="791"/>
      <c r="V511" s="791"/>
      <c r="W511" s="791"/>
      <c r="X511" s="716"/>
      <c r="Y511" s="716"/>
      <c r="Z511" s="716"/>
      <c r="AA511" s="716"/>
    </row>
    <row r="512" spans="1:27" x14ac:dyDescent="0.2">
      <c r="A512" s="716"/>
      <c r="B512" s="751"/>
      <c r="C512" s="751"/>
      <c r="D512" s="751"/>
      <c r="E512" s="750"/>
      <c r="F512" s="751"/>
      <c r="G512" s="751"/>
      <c r="H512" s="751"/>
      <c r="I512" s="751"/>
      <c r="J512" s="751"/>
      <c r="K512" s="751"/>
      <c r="L512" s="751"/>
      <c r="M512" s="751"/>
      <c r="N512" s="751"/>
      <c r="O512" s="751"/>
      <c r="P512" s="751"/>
      <c r="Q512" s="791"/>
      <c r="R512" s="791"/>
      <c r="S512" s="791"/>
      <c r="T512" s="791"/>
      <c r="U512" s="791"/>
      <c r="V512" s="791"/>
      <c r="W512" s="791"/>
      <c r="X512" s="716"/>
      <c r="Y512" s="716"/>
      <c r="Z512" s="716"/>
      <c r="AA512" s="716"/>
    </row>
    <row r="513" spans="1:27" x14ac:dyDescent="0.2">
      <c r="A513" s="716"/>
      <c r="B513" s="751"/>
      <c r="C513" s="751"/>
      <c r="D513" s="751"/>
      <c r="E513" s="750"/>
      <c r="F513" s="751"/>
      <c r="G513" s="751"/>
      <c r="H513" s="751"/>
      <c r="I513" s="751"/>
      <c r="J513" s="751"/>
      <c r="K513" s="751"/>
      <c r="L513" s="751"/>
      <c r="M513" s="751"/>
      <c r="N513" s="751"/>
      <c r="O513" s="751"/>
      <c r="P513" s="751"/>
      <c r="Q513" s="791"/>
      <c r="R513" s="791"/>
      <c r="S513" s="791"/>
      <c r="T513" s="791"/>
      <c r="U513" s="791"/>
      <c r="V513" s="791"/>
      <c r="W513" s="791"/>
      <c r="X513" s="716"/>
      <c r="Y513" s="716"/>
      <c r="Z513" s="716"/>
      <c r="AA513" s="716"/>
    </row>
    <row r="514" spans="1:27" x14ac:dyDescent="0.2">
      <c r="A514" s="716"/>
      <c r="B514" s="751"/>
      <c r="C514" s="751"/>
      <c r="D514" s="751"/>
      <c r="E514" s="750"/>
      <c r="F514" s="751"/>
      <c r="G514" s="751"/>
      <c r="H514" s="751"/>
      <c r="I514" s="751"/>
      <c r="J514" s="751"/>
      <c r="K514" s="751"/>
      <c r="L514" s="751"/>
      <c r="M514" s="751"/>
      <c r="N514" s="751"/>
      <c r="O514" s="751"/>
      <c r="P514" s="751"/>
      <c r="Q514" s="791"/>
      <c r="R514" s="791"/>
      <c r="S514" s="791"/>
      <c r="T514" s="791"/>
      <c r="U514" s="791"/>
      <c r="V514" s="791"/>
      <c r="W514" s="791"/>
      <c r="X514" s="716"/>
      <c r="Y514" s="716"/>
      <c r="Z514" s="750"/>
      <c r="AA514" s="716"/>
    </row>
    <row r="515" spans="1:27" x14ac:dyDescent="0.2">
      <c r="A515" s="784" t="s">
        <v>5189</v>
      </c>
      <c r="B515" s="1125"/>
      <c r="C515" s="1125"/>
      <c r="D515" s="1125"/>
      <c r="E515" s="784"/>
      <c r="F515" s="1126"/>
      <c r="G515" s="1126"/>
      <c r="H515" s="1126"/>
      <c r="I515" s="1126"/>
      <c r="J515" s="814"/>
      <c r="K515" s="814" t="s">
        <v>5190</v>
      </c>
      <c r="L515" s="814">
        <f>SUM(L510:L514)</f>
        <v>3560</v>
      </c>
      <c r="M515" s="814" t="s">
        <v>5191</v>
      </c>
      <c r="N515" s="1127"/>
      <c r="O515" s="1127"/>
      <c r="P515" s="1127"/>
      <c r="Q515" s="1127"/>
      <c r="R515" s="1127"/>
      <c r="S515" s="1127"/>
      <c r="T515" s="1127"/>
      <c r="U515" s="1127"/>
      <c r="V515" s="1127"/>
      <c r="W515" s="1127"/>
      <c r="X515" s="1125" t="s">
        <v>5192</v>
      </c>
      <c r="Y515" s="1125"/>
      <c r="Z515" s="802"/>
      <c r="AA515" s="784" t="s">
        <v>5191</v>
      </c>
    </row>
    <row r="516" spans="1:27" ht="25.5" x14ac:dyDescent="0.2">
      <c r="A516" s="716" t="s">
        <v>7902</v>
      </c>
      <c r="B516" s="755" t="s">
        <v>7903</v>
      </c>
      <c r="C516" s="728"/>
      <c r="D516" s="838"/>
      <c r="E516" s="728"/>
      <c r="F516" s="838"/>
      <c r="G516" s="751"/>
      <c r="H516" s="751"/>
      <c r="I516" s="751"/>
      <c r="J516" s="728">
        <v>1980</v>
      </c>
      <c r="K516" s="838" t="s">
        <v>7904</v>
      </c>
      <c r="L516" s="728">
        <v>860</v>
      </c>
      <c r="M516" s="838" t="s">
        <v>55</v>
      </c>
      <c r="N516" s="751"/>
      <c r="O516" s="751"/>
      <c r="P516" s="751"/>
      <c r="Q516" s="791"/>
      <c r="R516" s="791"/>
      <c r="S516" s="791"/>
      <c r="T516" s="791"/>
      <c r="U516" s="791"/>
      <c r="V516" s="791"/>
      <c r="W516" s="791"/>
      <c r="X516" s="716"/>
      <c r="Y516" s="716"/>
      <c r="Z516" s="750"/>
      <c r="AA516" s="716"/>
    </row>
    <row r="517" spans="1:27" x14ac:dyDescent="0.2">
      <c r="A517" s="716"/>
      <c r="B517" s="751"/>
      <c r="C517" s="728"/>
      <c r="D517" s="838"/>
      <c r="E517" s="728"/>
      <c r="F517" s="838"/>
      <c r="G517" s="751"/>
      <c r="H517" s="751"/>
      <c r="I517" s="751"/>
      <c r="J517" s="728">
        <v>1989</v>
      </c>
      <c r="K517" s="838" t="s">
        <v>7905</v>
      </c>
      <c r="L517" s="728">
        <v>300</v>
      </c>
      <c r="M517" s="838" t="s">
        <v>55</v>
      </c>
      <c r="N517" s="751"/>
      <c r="O517" s="751"/>
      <c r="P517" s="751"/>
      <c r="Q517" s="791"/>
      <c r="R517" s="791"/>
      <c r="S517" s="791"/>
      <c r="T517" s="791"/>
      <c r="U517" s="791"/>
      <c r="V517" s="791"/>
      <c r="W517" s="791"/>
      <c r="X517" s="716"/>
      <c r="Y517" s="716"/>
      <c r="Z517" s="716"/>
      <c r="AA517" s="716"/>
    </row>
    <row r="518" spans="1:27" x14ac:dyDescent="0.2">
      <c r="A518" s="716"/>
      <c r="B518" s="751"/>
      <c r="C518" s="755"/>
      <c r="D518" s="838"/>
      <c r="E518" s="728"/>
      <c r="F518" s="838"/>
      <c r="G518" s="751"/>
      <c r="H518" s="751"/>
      <c r="I518" s="751"/>
      <c r="J518" s="755"/>
      <c r="K518" s="838" t="s">
        <v>7906</v>
      </c>
      <c r="L518" s="728">
        <v>865</v>
      </c>
      <c r="M518" s="838" t="s">
        <v>55</v>
      </c>
      <c r="N518" s="751"/>
      <c r="O518" s="751"/>
      <c r="P518" s="751"/>
      <c r="Q518" s="791"/>
      <c r="R518" s="791"/>
      <c r="S518" s="791"/>
      <c r="T518" s="791"/>
      <c r="U518" s="791"/>
      <c r="V518" s="791"/>
      <c r="W518" s="791"/>
      <c r="X518" s="716"/>
      <c r="Y518" s="716"/>
      <c r="Z518" s="716"/>
      <c r="AA518" s="716"/>
    </row>
    <row r="519" spans="1:27" x14ac:dyDescent="0.2">
      <c r="A519" s="716"/>
      <c r="B519" s="751"/>
      <c r="C519" s="728"/>
      <c r="D519" s="838"/>
      <c r="E519" s="728"/>
      <c r="F519" s="838"/>
      <c r="G519" s="751"/>
      <c r="H519" s="751"/>
      <c r="I519" s="751"/>
      <c r="J519" s="728">
        <v>1985</v>
      </c>
      <c r="K519" s="838" t="s">
        <v>7907</v>
      </c>
      <c r="L519" s="728">
        <v>498</v>
      </c>
      <c r="M519" s="838" t="s">
        <v>59</v>
      </c>
      <c r="N519" s="751"/>
      <c r="O519" s="751"/>
      <c r="P519" s="751"/>
      <c r="Q519" s="791"/>
      <c r="R519" s="791"/>
      <c r="S519" s="791"/>
      <c r="T519" s="791"/>
      <c r="U519" s="791"/>
      <c r="V519" s="791"/>
      <c r="W519" s="791"/>
      <c r="X519" s="716"/>
      <c r="Y519" s="716"/>
      <c r="Z519" s="716"/>
      <c r="AA519" s="716"/>
    </row>
    <row r="520" spans="1:27" x14ac:dyDescent="0.2">
      <c r="A520" s="716"/>
      <c r="B520" s="751"/>
      <c r="C520" s="728"/>
      <c r="D520" s="838"/>
      <c r="E520" s="728"/>
      <c r="F520" s="838"/>
      <c r="G520" s="751"/>
      <c r="H520" s="751"/>
      <c r="I520" s="751"/>
      <c r="J520" s="728">
        <v>1986</v>
      </c>
      <c r="K520" s="838" t="s">
        <v>7908</v>
      </c>
      <c r="L520" s="728">
        <v>400</v>
      </c>
      <c r="M520" s="838" t="s">
        <v>55</v>
      </c>
      <c r="N520" s="751"/>
      <c r="O520" s="751"/>
      <c r="P520" s="751"/>
      <c r="Q520" s="791"/>
      <c r="R520" s="791"/>
      <c r="S520" s="791"/>
      <c r="T520" s="791"/>
      <c r="U520" s="791"/>
      <c r="V520" s="791"/>
      <c r="W520" s="791"/>
      <c r="X520" s="716"/>
      <c r="Y520" s="716"/>
      <c r="Z520" s="716"/>
      <c r="AA520" s="716"/>
    </row>
    <row r="521" spans="1:27" x14ac:dyDescent="0.2">
      <c r="A521" s="716"/>
      <c r="B521" s="751"/>
      <c r="C521" s="728"/>
      <c r="D521" s="838"/>
      <c r="E521" s="728"/>
      <c r="F521" s="838"/>
      <c r="G521" s="751"/>
      <c r="H521" s="751"/>
      <c r="I521" s="751"/>
      <c r="J521" s="728">
        <v>1989</v>
      </c>
      <c r="K521" s="838" t="s">
        <v>7909</v>
      </c>
      <c r="L521" s="728">
        <v>245</v>
      </c>
      <c r="M521" s="838" t="s">
        <v>59</v>
      </c>
      <c r="N521" s="751"/>
      <c r="O521" s="751"/>
      <c r="P521" s="751"/>
      <c r="Q521" s="791"/>
      <c r="R521" s="791"/>
      <c r="S521" s="791"/>
      <c r="T521" s="791"/>
      <c r="U521" s="791"/>
      <c r="V521" s="791"/>
      <c r="W521" s="791"/>
      <c r="X521" s="716"/>
      <c r="Y521" s="716"/>
      <c r="Z521" s="716"/>
      <c r="AA521" s="716"/>
    </row>
    <row r="522" spans="1:27" x14ac:dyDescent="0.2">
      <c r="A522" s="716"/>
      <c r="B522" s="751"/>
      <c r="C522" s="728"/>
      <c r="D522" s="838"/>
      <c r="E522" s="728"/>
      <c r="F522" s="838"/>
      <c r="G522" s="751"/>
      <c r="H522" s="751"/>
      <c r="I522" s="751"/>
      <c r="J522" s="728">
        <v>1988</v>
      </c>
      <c r="K522" s="838" t="s">
        <v>7910</v>
      </c>
      <c r="L522" s="728">
        <v>355</v>
      </c>
      <c r="M522" s="838" t="s">
        <v>55</v>
      </c>
      <c r="N522" s="751"/>
      <c r="O522" s="751"/>
      <c r="P522" s="751"/>
      <c r="Q522" s="791"/>
      <c r="R522" s="791"/>
      <c r="S522" s="791"/>
      <c r="T522" s="791"/>
      <c r="U522" s="791"/>
      <c r="V522" s="791"/>
      <c r="W522" s="791"/>
      <c r="X522" s="716"/>
      <c r="Y522" s="716"/>
      <c r="Z522" s="716"/>
      <c r="AA522" s="716"/>
    </row>
    <row r="523" spans="1:27" x14ac:dyDescent="0.2">
      <c r="A523" s="716"/>
      <c r="B523" s="751"/>
      <c r="C523" s="755"/>
      <c r="D523" s="838"/>
      <c r="E523" s="728"/>
      <c r="F523" s="838"/>
      <c r="G523" s="751"/>
      <c r="H523" s="751"/>
      <c r="I523" s="751"/>
      <c r="J523" s="755"/>
      <c r="K523" s="838" t="s">
        <v>7911</v>
      </c>
      <c r="L523" s="728">
        <v>360</v>
      </c>
      <c r="M523" s="838" t="s">
        <v>55</v>
      </c>
      <c r="N523" s="751"/>
      <c r="O523" s="751"/>
      <c r="P523" s="751"/>
      <c r="Q523" s="791"/>
      <c r="R523" s="791"/>
      <c r="S523" s="791"/>
      <c r="T523" s="791"/>
      <c r="U523" s="791"/>
      <c r="V523" s="791"/>
      <c r="W523" s="791"/>
      <c r="X523" s="716"/>
      <c r="Y523" s="716"/>
      <c r="Z523" s="716"/>
      <c r="AA523" s="716"/>
    </row>
    <row r="524" spans="1:27" x14ac:dyDescent="0.2">
      <c r="A524" s="716"/>
      <c r="B524" s="751"/>
      <c r="C524" s="728"/>
      <c r="D524" s="838"/>
      <c r="E524" s="728"/>
      <c r="F524" s="838"/>
      <c r="G524" s="751"/>
      <c r="H524" s="751"/>
      <c r="I524" s="751"/>
      <c r="J524" s="728">
        <v>1999</v>
      </c>
      <c r="K524" s="838" t="s">
        <v>7912</v>
      </c>
      <c r="L524" s="728">
        <v>400</v>
      </c>
      <c r="M524" s="838" t="s">
        <v>59</v>
      </c>
      <c r="N524" s="751"/>
      <c r="O524" s="751"/>
      <c r="P524" s="751"/>
      <c r="Q524" s="791"/>
      <c r="R524" s="791"/>
      <c r="S524" s="791"/>
      <c r="T524" s="791"/>
      <c r="U524" s="791"/>
      <c r="V524" s="791"/>
      <c r="W524" s="791"/>
      <c r="X524" s="716"/>
      <c r="Y524" s="716"/>
      <c r="Z524" s="716"/>
      <c r="AA524" s="716"/>
    </row>
    <row r="525" spans="1:27" x14ac:dyDescent="0.2">
      <c r="A525" s="716"/>
      <c r="B525" s="751"/>
      <c r="C525" s="728"/>
      <c r="D525" s="838"/>
      <c r="E525" s="728"/>
      <c r="F525" s="838"/>
      <c r="G525" s="751"/>
      <c r="H525" s="751"/>
      <c r="I525" s="751"/>
      <c r="J525" s="728">
        <v>1989</v>
      </c>
      <c r="K525" s="838" t="s">
        <v>7913</v>
      </c>
      <c r="L525" s="728">
        <v>340</v>
      </c>
      <c r="M525" s="838" t="s">
        <v>7914</v>
      </c>
      <c r="N525" s="751"/>
      <c r="O525" s="751"/>
      <c r="P525" s="751"/>
      <c r="Q525" s="791"/>
      <c r="R525" s="791"/>
      <c r="S525" s="791"/>
      <c r="T525" s="791"/>
      <c r="U525" s="791"/>
      <c r="V525" s="791"/>
      <c r="W525" s="791"/>
      <c r="X525" s="716"/>
      <c r="Y525" s="716"/>
      <c r="Z525" s="716"/>
      <c r="AA525" s="716"/>
    </row>
    <row r="526" spans="1:27" x14ac:dyDescent="0.2">
      <c r="A526" s="716"/>
      <c r="B526" s="751"/>
      <c r="C526" s="728"/>
      <c r="D526" s="838"/>
      <c r="E526" s="728"/>
      <c r="F526" s="838"/>
      <c r="G526" s="751"/>
      <c r="H526" s="751"/>
      <c r="I526" s="751"/>
      <c r="J526" s="728">
        <v>1988</v>
      </c>
      <c r="K526" s="838" t="s">
        <v>7915</v>
      </c>
      <c r="L526" s="728">
        <v>488</v>
      </c>
      <c r="M526" s="838" t="s">
        <v>55</v>
      </c>
      <c r="N526" s="751"/>
      <c r="O526" s="751"/>
      <c r="P526" s="751"/>
      <c r="Q526" s="791"/>
      <c r="R526" s="791"/>
      <c r="S526" s="791"/>
      <c r="T526" s="791"/>
      <c r="U526" s="791"/>
      <c r="V526" s="791"/>
      <c r="W526" s="791"/>
      <c r="X526" s="716"/>
      <c r="Y526" s="716"/>
      <c r="Z526" s="716"/>
      <c r="AA526" s="716"/>
    </row>
    <row r="527" spans="1:27" x14ac:dyDescent="0.2">
      <c r="A527" s="716"/>
      <c r="B527" s="751"/>
      <c r="C527" s="728"/>
      <c r="D527" s="838"/>
      <c r="E527" s="728"/>
      <c r="F527" s="838"/>
      <c r="G527" s="751"/>
      <c r="H527" s="751"/>
      <c r="I527" s="751"/>
      <c r="J527" s="728">
        <v>1989</v>
      </c>
      <c r="K527" s="838" t="s">
        <v>7916</v>
      </c>
      <c r="L527" s="728">
        <v>660</v>
      </c>
      <c r="M527" s="838" t="s">
        <v>55</v>
      </c>
      <c r="N527" s="751"/>
      <c r="O527" s="751"/>
      <c r="P527" s="751"/>
      <c r="Q527" s="791"/>
      <c r="R527" s="791"/>
      <c r="S527" s="791"/>
      <c r="T527" s="791"/>
      <c r="U527" s="791"/>
      <c r="V527" s="791"/>
      <c r="W527" s="791"/>
      <c r="X527" s="716"/>
      <c r="Y527" s="716"/>
      <c r="Z527" s="716"/>
      <c r="AA527" s="716"/>
    </row>
    <row r="528" spans="1:27" x14ac:dyDescent="0.2">
      <c r="A528" s="716"/>
      <c r="B528" s="751"/>
      <c r="C528" s="728"/>
      <c r="D528" s="838"/>
      <c r="E528" s="728"/>
      <c r="F528" s="838"/>
      <c r="G528" s="751"/>
      <c r="H528" s="751"/>
      <c r="I528" s="751"/>
      <c r="J528" s="728">
        <v>1999</v>
      </c>
      <c r="K528" s="838" t="s">
        <v>7917</v>
      </c>
      <c r="L528" s="728">
        <v>450</v>
      </c>
      <c r="M528" s="838" t="s">
        <v>59</v>
      </c>
      <c r="N528" s="751"/>
      <c r="O528" s="751"/>
      <c r="P528" s="751"/>
      <c r="Q528" s="791"/>
      <c r="R528" s="791"/>
      <c r="S528" s="791"/>
      <c r="T528" s="791"/>
      <c r="U528" s="791"/>
      <c r="V528" s="791"/>
      <c r="W528" s="791"/>
      <c r="X528" s="716"/>
      <c r="Y528" s="716"/>
      <c r="Z528" s="716"/>
      <c r="AA528" s="716"/>
    </row>
    <row r="529" spans="1:27" x14ac:dyDescent="0.2">
      <c r="A529" s="784" t="s">
        <v>5189</v>
      </c>
      <c r="B529" s="1125"/>
      <c r="C529" s="1125"/>
      <c r="D529" s="1125"/>
      <c r="E529" s="784"/>
      <c r="F529" s="1126"/>
      <c r="G529" s="1126"/>
      <c r="H529" s="1126"/>
      <c r="I529" s="1126"/>
      <c r="J529" s="814"/>
      <c r="K529" s="814" t="s">
        <v>5190</v>
      </c>
      <c r="L529" s="814">
        <f>SUM(L516:L528)</f>
        <v>6221</v>
      </c>
      <c r="M529" s="814" t="s">
        <v>5191</v>
      </c>
      <c r="N529" s="1128"/>
      <c r="O529" s="1129"/>
      <c r="P529" s="1129"/>
      <c r="Q529" s="1129"/>
      <c r="R529" s="1129"/>
      <c r="S529" s="1129"/>
      <c r="T529" s="1129"/>
      <c r="U529" s="1129"/>
      <c r="V529" s="1129"/>
      <c r="W529" s="1130"/>
      <c r="X529" s="1125" t="s">
        <v>5192</v>
      </c>
      <c r="Y529" s="1125"/>
      <c r="Z529" s="802"/>
      <c r="AA529" s="784" t="s">
        <v>5191</v>
      </c>
    </row>
    <row r="530" spans="1:27" ht="25.5" x14ac:dyDescent="0.2">
      <c r="A530" s="716" t="s">
        <v>7918</v>
      </c>
      <c r="B530" s="755" t="s">
        <v>7919</v>
      </c>
      <c r="C530" s="751"/>
      <c r="D530" s="838" t="s">
        <v>7920</v>
      </c>
      <c r="E530" s="728">
        <v>300</v>
      </c>
      <c r="F530" s="751"/>
      <c r="G530" s="751"/>
      <c r="H530" s="751"/>
      <c r="I530" s="751"/>
      <c r="J530" s="751"/>
      <c r="K530" s="838" t="s">
        <v>7921</v>
      </c>
      <c r="L530" s="728">
        <v>300</v>
      </c>
      <c r="M530" s="751"/>
      <c r="N530" s="751"/>
      <c r="O530" s="751"/>
      <c r="P530" s="751"/>
      <c r="Q530" s="716"/>
      <c r="R530" s="716"/>
      <c r="S530" s="716"/>
      <c r="T530" s="716"/>
      <c r="U530" s="716"/>
      <c r="V530" s="716"/>
      <c r="W530" s="716"/>
      <c r="X530" s="716"/>
      <c r="Y530" s="716"/>
      <c r="Z530" s="716"/>
      <c r="AA530" s="716"/>
    </row>
    <row r="531" spans="1:27" x14ac:dyDescent="0.2">
      <c r="A531" s="716"/>
      <c r="B531" s="751"/>
      <c r="C531" s="751"/>
      <c r="D531" s="838" t="s">
        <v>7922</v>
      </c>
      <c r="E531" s="728">
        <v>190</v>
      </c>
      <c r="F531" s="838" t="s">
        <v>59</v>
      </c>
      <c r="G531" s="751"/>
      <c r="H531" s="751"/>
      <c r="I531" s="751"/>
      <c r="J531" s="751"/>
      <c r="K531" s="838" t="s">
        <v>7923</v>
      </c>
      <c r="L531" s="728">
        <v>190</v>
      </c>
      <c r="M531" s="838" t="s">
        <v>59</v>
      </c>
      <c r="N531" s="751"/>
      <c r="O531" s="751"/>
      <c r="P531" s="751"/>
      <c r="Q531" s="716"/>
      <c r="R531" s="716"/>
      <c r="S531" s="716"/>
      <c r="T531" s="716"/>
      <c r="U531" s="716"/>
      <c r="V531" s="716"/>
      <c r="W531" s="716"/>
      <c r="X531" s="716"/>
      <c r="Y531" s="716"/>
      <c r="Z531" s="716"/>
      <c r="AA531" s="716"/>
    </row>
    <row r="532" spans="1:27" x14ac:dyDescent="0.2">
      <c r="A532" s="716"/>
      <c r="B532" s="751"/>
      <c r="C532" s="751">
        <v>1984</v>
      </c>
      <c r="D532" s="838" t="s">
        <v>7924</v>
      </c>
      <c r="E532" s="728">
        <v>650</v>
      </c>
      <c r="F532" s="838" t="s">
        <v>59</v>
      </c>
      <c r="G532" s="751"/>
      <c r="H532" s="751"/>
      <c r="I532" s="751"/>
      <c r="J532" s="751">
        <v>1984</v>
      </c>
      <c r="K532" s="838" t="s">
        <v>7924</v>
      </c>
      <c r="L532" s="728">
        <v>650</v>
      </c>
      <c r="M532" s="838" t="s">
        <v>59</v>
      </c>
      <c r="N532" s="751"/>
      <c r="O532" s="751"/>
      <c r="P532" s="751"/>
      <c r="Q532" s="716"/>
      <c r="R532" s="716"/>
      <c r="S532" s="716"/>
      <c r="T532" s="716"/>
      <c r="U532" s="716"/>
      <c r="V532" s="716"/>
      <c r="W532" s="716"/>
      <c r="X532" s="716"/>
      <c r="Y532" s="716"/>
      <c r="Z532" s="750"/>
      <c r="AA532" s="716"/>
    </row>
    <row r="533" spans="1:27" x14ac:dyDescent="0.2">
      <c r="A533" s="716"/>
      <c r="B533" s="751"/>
      <c r="C533" s="751"/>
      <c r="D533" s="838" t="s">
        <v>7925</v>
      </c>
      <c r="E533" s="728">
        <v>450</v>
      </c>
      <c r="F533" s="838" t="s">
        <v>55</v>
      </c>
      <c r="G533" s="751"/>
      <c r="H533" s="751"/>
      <c r="I533" s="751"/>
      <c r="J533" s="751"/>
      <c r="K533" s="838" t="s">
        <v>7925</v>
      </c>
      <c r="L533" s="728">
        <v>450</v>
      </c>
      <c r="M533" s="838" t="s">
        <v>55</v>
      </c>
      <c r="N533" s="751"/>
      <c r="O533" s="751"/>
      <c r="P533" s="751"/>
      <c r="Q533" s="716"/>
      <c r="R533" s="716"/>
      <c r="S533" s="716"/>
      <c r="T533" s="716"/>
      <c r="U533" s="716"/>
      <c r="V533" s="716"/>
      <c r="W533" s="716"/>
      <c r="X533" s="716"/>
      <c r="Y533" s="716"/>
      <c r="Z533" s="716"/>
      <c r="AA533" s="716"/>
    </row>
    <row r="534" spans="1:27" x14ac:dyDescent="0.2">
      <c r="A534" s="716"/>
      <c r="B534" s="751"/>
      <c r="C534" s="751">
        <v>1983</v>
      </c>
      <c r="D534" s="838" t="s">
        <v>7926</v>
      </c>
      <c r="E534" s="728">
        <v>225</v>
      </c>
      <c r="F534" s="838" t="s">
        <v>55</v>
      </c>
      <c r="G534" s="751"/>
      <c r="H534" s="751"/>
      <c r="I534" s="751"/>
      <c r="J534" s="751">
        <v>1983</v>
      </c>
      <c r="K534" s="838" t="s">
        <v>7926</v>
      </c>
      <c r="L534" s="728">
        <v>225</v>
      </c>
      <c r="M534" s="838" t="s">
        <v>55</v>
      </c>
      <c r="N534" s="751"/>
      <c r="O534" s="751"/>
      <c r="P534" s="751"/>
      <c r="Q534" s="716"/>
      <c r="R534" s="716"/>
      <c r="S534" s="716"/>
      <c r="T534" s="716"/>
      <c r="U534" s="716"/>
      <c r="V534" s="716"/>
      <c r="W534" s="716"/>
      <c r="X534" s="716"/>
      <c r="Y534" s="716"/>
      <c r="Z534" s="716"/>
      <c r="AA534" s="716"/>
    </row>
    <row r="535" spans="1:27" x14ac:dyDescent="0.2">
      <c r="A535" s="716"/>
      <c r="B535" s="751"/>
      <c r="C535" s="751"/>
      <c r="D535" s="838" t="s">
        <v>7927</v>
      </c>
      <c r="E535" s="728">
        <v>350</v>
      </c>
      <c r="F535" s="838" t="s">
        <v>55</v>
      </c>
      <c r="G535" s="751"/>
      <c r="H535" s="751"/>
      <c r="I535" s="751"/>
      <c r="J535" s="751"/>
      <c r="K535" s="838" t="s">
        <v>7927</v>
      </c>
      <c r="L535" s="728">
        <v>350</v>
      </c>
      <c r="M535" s="838" t="s">
        <v>55</v>
      </c>
      <c r="N535" s="751"/>
      <c r="O535" s="751"/>
      <c r="P535" s="751"/>
      <c r="Q535" s="716"/>
      <c r="R535" s="716"/>
      <c r="S535" s="716"/>
      <c r="T535" s="716"/>
      <c r="U535" s="716"/>
      <c r="V535" s="716"/>
      <c r="W535" s="716"/>
      <c r="X535" s="716"/>
      <c r="Y535" s="716"/>
      <c r="Z535" s="716"/>
      <c r="AA535" s="716"/>
    </row>
    <row r="536" spans="1:27" x14ac:dyDescent="0.2">
      <c r="A536" s="716"/>
      <c r="B536" s="751"/>
      <c r="C536" s="751"/>
      <c r="D536" s="838" t="s">
        <v>7928</v>
      </c>
      <c r="E536" s="728">
        <v>400</v>
      </c>
      <c r="F536" s="838" t="s">
        <v>55</v>
      </c>
      <c r="G536" s="751"/>
      <c r="H536" s="751"/>
      <c r="I536" s="751"/>
      <c r="J536" s="751"/>
      <c r="K536" s="838" t="s">
        <v>7928</v>
      </c>
      <c r="L536" s="728">
        <v>400</v>
      </c>
      <c r="M536" s="838" t="s">
        <v>55</v>
      </c>
      <c r="N536" s="751"/>
      <c r="O536" s="751"/>
      <c r="P536" s="751"/>
      <c r="Q536" s="716"/>
      <c r="R536" s="716"/>
      <c r="S536" s="716"/>
      <c r="T536" s="716"/>
      <c r="U536" s="716"/>
      <c r="V536" s="716"/>
      <c r="W536" s="716"/>
      <c r="X536" s="716"/>
      <c r="Y536" s="716"/>
      <c r="Z536" s="716"/>
      <c r="AA536" s="716"/>
    </row>
    <row r="537" spans="1:27" x14ac:dyDescent="0.2">
      <c r="A537" s="716"/>
      <c r="B537" s="751"/>
      <c r="C537" s="751"/>
      <c r="D537" s="751"/>
      <c r="E537" s="750"/>
      <c r="F537" s="751"/>
      <c r="G537" s="751"/>
      <c r="H537" s="751"/>
      <c r="I537" s="751"/>
      <c r="J537" s="751"/>
      <c r="K537" s="751"/>
      <c r="L537" s="751"/>
      <c r="M537" s="751"/>
      <c r="N537" s="751"/>
      <c r="O537" s="751"/>
      <c r="P537" s="751"/>
      <c r="Q537" s="716"/>
      <c r="R537" s="716"/>
      <c r="S537" s="716"/>
      <c r="T537" s="716"/>
      <c r="U537" s="716"/>
      <c r="V537" s="716"/>
      <c r="W537" s="716"/>
      <c r="X537" s="783"/>
      <c r="Y537" s="716"/>
      <c r="Z537" s="716"/>
      <c r="AA537" s="783"/>
    </row>
    <row r="538" spans="1:27" x14ac:dyDescent="0.2">
      <c r="A538" s="784" t="s">
        <v>5189</v>
      </c>
      <c r="B538" s="1125"/>
      <c r="C538" s="1125"/>
      <c r="D538" s="1125"/>
      <c r="E538" s="784"/>
      <c r="F538" s="1126"/>
      <c r="G538" s="1126"/>
      <c r="H538" s="1126"/>
      <c r="I538" s="1126"/>
      <c r="J538" s="814"/>
      <c r="K538" s="814" t="s">
        <v>5190</v>
      </c>
      <c r="L538" s="814">
        <f>SUM(L530:L537)</f>
        <v>2565</v>
      </c>
      <c r="M538" s="814" t="s">
        <v>5191</v>
      </c>
      <c r="N538" s="1125" t="s">
        <v>7345</v>
      </c>
      <c r="O538" s="1125"/>
      <c r="P538" s="1125"/>
      <c r="Q538" s="1125"/>
      <c r="R538" s="1125"/>
      <c r="S538" s="785">
        <f>SUM(S530:S537)</f>
        <v>0</v>
      </c>
      <c r="T538" s="1126" t="s">
        <v>5191</v>
      </c>
      <c r="U538" s="1126"/>
      <c r="V538" s="1126"/>
      <c r="W538" s="1126"/>
      <c r="X538" s="1125" t="s">
        <v>5192</v>
      </c>
      <c r="Y538" s="1125"/>
      <c r="Z538" s="802"/>
      <c r="AA538" s="784" t="s">
        <v>5191</v>
      </c>
    </row>
    <row r="539" spans="1:27" ht="25.5" x14ac:dyDescent="0.2">
      <c r="A539" s="716" t="s">
        <v>7929</v>
      </c>
      <c r="B539" s="755" t="s">
        <v>7930</v>
      </c>
      <c r="C539" s="751"/>
      <c r="D539" s="838"/>
      <c r="E539" s="728"/>
      <c r="F539" s="838"/>
      <c r="G539" s="751"/>
      <c r="H539" s="751"/>
      <c r="I539" s="751"/>
      <c r="J539" s="751"/>
      <c r="K539" s="838" t="s">
        <v>7900</v>
      </c>
      <c r="L539" s="728">
        <v>2250</v>
      </c>
      <c r="M539" s="838" t="s">
        <v>59</v>
      </c>
      <c r="N539" s="751"/>
      <c r="O539" s="751"/>
      <c r="P539" s="751"/>
      <c r="Q539" s="791"/>
      <c r="R539" s="791"/>
      <c r="S539" s="791"/>
      <c r="T539" s="791"/>
      <c r="U539" s="791"/>
      <c r="V539" s="791"/>
      <c r="W539" s="791"/>
      <c r="X539" s="716"/>
      <c r="Y539" s="716"/>
      <c r="Z539" s="716"/>
      <c r="AA539" s="716"/>
    </row>
    <row r="540" spans="1:27" x14ac:dyDescent="0.2">
      <c r="A540" s="716"/>
      <c r="B540" s="751"/>
      <c r="C540" s="751"/>
      <c r="D540" s="838"/>
      <c r="E540" s="728"/>
      <c r="F540" s="838"/>
      <c r="G540" s="751"/>
      <c r="H540" s="751"/>
      <c r="I540" s="751"/>
      <c r="J540" s="751"/>
      <c r="K540" s="838" t="s">
        <v>7901</v>
      </c>
      <c r="L540" s="728">
        <v>1310</v>
      </c>
      <c r="M540" s="838" t="s">
        <v>59</v>
      </c>
      <c r="N540" s="751"/>
      <c r="O540" s="751"/>
      <c r="P540" s="751"/>
      <c r="Q540" s="791"/>
      <c r="R540" s="791"/>
      <c r="S540" s="791"/>
      <c r="T540" s="791"/>
      <c r="U540" s="791"/>
      <c r="V540" s="791"/>
      <c r="W540" s="791"/>
      <c r="X540" s="716"/>
      <c r="Y540" s="716"/>
      <c r="Z540" s="716"/>
      <c r="AA540" s="716"/>
    </row>
    <row r="541" spans="1:27" x14ac:dyDescent="0.2">
      <c r="A541" s="716"/>
      <c r="B541" s="751"/>
      <c r="C541" s="751"/>
      <c r="D541" s="751"/>
      <c r="E541" s="750"/>
      <c r="F541" s="751"/>
      <c r="G541" s="751"/>
      <c r="H541" s="751"/>
      <c r="I541" s="751"/>
      <c r="J541" s="751"/>
      <c r="K541" s="751"/>
      <c r="L541" s="751"/>
      <c r="M541" s="751"/>
      <c r="N541" s="751"/>
      <c r="O541" s="751"/>
      <c r="P541" s="751"/>
      <c r="Q541" s="791"/>
      <c r="R541" s="791"/>
      <c r="S541" s="791"/>
      <c r="T541" s="791"/>
      <c r="U541" s="791"/>
      <c r="V541" s="791"/>
      <c r="W541" s="791"/>
      <c r="X541" s="716"/>
      <c r="Y541" s="716"/>
      <c r="Z541" s="750"/>
      <c r="AA541" s="716"/>
    </row>
    <row r="542" spans="1:27" x14ac:dyDescent="0.2">
      <c r="A542" s="784" t="s">
        <v>5189</v>
      </c>
      <c r="B542" s="1125"/>
      <c r="C542" s="1125"/>
      <c r="D542" s="1125"/>
      <c r="E542" s="784"/>
      <c r="F542" s="1126"/>
      <c r="G542" s="1126"/>
      <c r="H542" s="1126"/>
      <c r="I542" s="1126"/>
      <c r="J542" s="814"/>
      <c r="K542" s="814" t="s">
        <v>5190</v>
      </c>
      <c r="L542" s="814">
        <f>SUM(L539:L541)</f>
        <v>3560</v>
      </c>
      <c r="M542" s="814" t="s">
        <v>5191</v>
      </c>
      <c r="N542" s="1127"/>
      <c r="O542" s="1127"/>
      <c r="P542" s="1127"/>
      <c r="Q542" s="1127"/>
      <c r="R542" s="1127"/>
      <c r="S542" s="1127"/>
      <c r="T542" s="1127"/>
      <c r="U542" s="1127"/>
      <c r="V542" s="1127"/>
      <c r="W542" s="1127"/>
      <c r="X542" s="1125" t="s">
        <v>5192</v>
      </c>
      <c r="Y542" s="1125"/>
      <c r="Z542" s="802"/>
      <c r="AA542" s="784" t="s">
        <v>5191</v>
      </c>
    </row>
    <row r="543" spans="1:27" ht="25.5" x14ac:dyDescent="0.2">
      <c r="A543" s="716" t="s">
        <v>7931</v>
      </c>
      <c r="B543" s="755" t="s">
        <v>7932</v>
      </c>
      <c r="C543" s="751"/>
      <c r="D543" s="838"/>
      <c r="E543" s="728"/>
      <c r="F543" s="838"/>
      <c r="G543" s="751"/>
      <c r="H543" s="751"/>
      <c r="I543" s="751"/>
      <c r="J543" s="751"/>
      <c r="K543" s="838" t="s">
        <v>7933</v>
      </c>
      <c r="L543" s="728">
        <v>1970</v>
      </c>
      <c r="M543" s="838" t="s">
        <v>59</v>
      </c>
      <c r="N543" s="751"/>
      <c r="O543" s="751"/>
      <c r="P543" s="751"/>
      <c r="Q543" s="791"/>
      <c r="R543" s="791"/>
      <c r="S543" s="791"/>
      <c r="T543" s="791"/>
      <c r="U543" s="791"/>
      <c r="V543" s="791"/>
      <c r="W543" s="791"/>
      <c r="X543" s="716"/>
      <c r="Y543" s="716"/>
      <c r="Z543" s="750"/>
      <c r="AA543" s="716"/>
    </row>
    <row r="544" spans="1:27" x14ac:dyDescent="0.2">
      <c r="A544" s="716"/>
      <c r="B544" s="751"/>
      <c r="C544" s="751"/>
      <c r="D544" s="838"/>
      <c r="E544" s="728"/>
      <c r="F544" s="838"/>
      <c r="G544" s="751"/>
      <c r="H544" s="751"/>
      <c r="I544" s="751"/>
      <c r="J544" s="751"/>
      <c r="K544" s="838" t="s">
        <v>7934</v>
      </c>
      <c r="L544" s="728">
        <v>790</v>
      </c>
      <c r="M544" s="838" t="s">
        <v>59</v>
      </c>
      <c r="N544" s="751"/>
      <c r="O544" s="751"/>
      <c r="P544" s="751"/>
      <c r="Q544" s="791"/>
      <c r="R544" s="791"/>
      <c r="S544" s="791"/>
      <c r="T544" s="791"/>
      <c r="U544" s="791"/>
      <c r="V544" s="791"/>
      <c r="W544" s="791"/>
      <c r="X544" s="716"/>
      <c r="Y544" s="716"/>
      <c r="Z544" s="716"/>
      <c r="AA544" s="716"/>
    </row>
    <row r="545" spans="1:27" x14ac:dyDescent="0.2">
      <c r="A545" s="716"/>
      <c r="B545" s="751"/>
      <c r="C545" s="751"/>
      <c r="D545" s="838"/>
      <c r="E545" s="728"/>
      <c r="F545" s="755"/>
      <c r="G545" s="751"/>
      <c r="H545" s="751"/>
      <c r="I545" s="751"/>
      <c r="J545" s="751"/>
      <c r="K545" s="838" t="s">
        <v>7935</v>
      </c>
      <c r="L545" s="728">
        <v>260</v>
      </c>
      <c r="M545" s="755"/>
      <c r="N545" s="751"/>
      <c r="O545" s="751"/>
      <c r="P545" s="751"/>
      <c r="Q545" s="791"/>
      <c r="R545" s="791"/>
      <c r="S545" s="791"/>
      <c r="T545" s="791"/>
      <c r="U545" s="791"/>
      <c r="V545" s="791"/>
      <c r="W545" s="791"/>
      <c r="X545" s="716"/>
      <c r="Y545" s="716"/>
      <c r="Z545" s="716"/>
      <c r="AA545" s="716"/>
    </row>
    <row r="546" spans="1:27" ht="38.25" x14ac:dyDescent="0.2">
      <c r="A546" s="716"/>
      <c r="B546" s="751"/>
      <c r="C546" s="751"/>
      <c r="D546" s="838"/>
      <c r="E546" s="728"/>
      <c r="F546" s="838"/>
      <c r="G546" s="751"/>
      <c r="H546" s="751"/>
      <c r="I546" s="751"/>
      <c r="J546" s="751"/>
      <c r="K546" s="838" t="s">
        <v>7936</v>
      </c>
      <c r="L546" s="728">
        <v>333</v>
      </c>
      <c r="M546" s="838" t="s">
        <v>7937</v>
      </c>
      <c r="N546" s="751"/>
      <c r="O546" s="751"/>
      <c r="P546" s="751"/>
      <c r="Q546" s="791"/>
      <c r="R546" s="791"/>
      <c r="S546" s="791"/>
      <c r="T546" s="791"/>
      <c r="U546" s="791"/>
      <c r="V546" s="791"/>
      <c r="W546" s="791"/>
      <c r="X546" s="716"/>
      <c r="Y546" s="716"/>
      <c r="Z546" s="750"/>
      <c r="AA546" s="716"/>
    </row>
    <row r="547" spans="1:27" x14ac:dyDescent="0.2">
      <c r="A547" s="716"/>
      <c r="B547" s="751"/>
      <c r="C547" s="751"/>
      <c r="D547" s="838"/>
      <c r="E547" s="728"/>
      <c r="F547" s="838"/>
      <c r="G547" s="751"/>
      <c r="H547" s="751"/>
      <c r="I547" s="751"/>
      <c r="J547" s="751">
        <v>1993</v>
      </c>
      <c r="K547" s="838" t="s">
        <v>7938</v>
      </c>
      <c r="L547" s="728">
        <v>1900</v>
      </c>
      <c r="M547" s="838" t="s">
        <v>55</v>
      </c>
      <c r="N547" s="751"/>
      <c r="O547" s="751"/>
      <c r="P547" s="751"/>
      <c r="Q547" s="791"/>
      <c r="R547" s="791"/>
      <c r="S547" s="791"/>
      <c r="T547" s="791"/>
      <c r="U547" s="791"/>
      <c r="V547" s="791"/>
      <c r="W547" s="791"/>
      <c r="X547" s="716"/>
      <c r="Y547" s="716"/>
      <c r="Z547" s="716"/>
      <c r="AA547" s="716"/>
    </row>
    <row r="548" spans="1:27" x14ac:dyDescent="0.2">
      <c r="A548" s="716"/>
      <c r="B548" s="751"/>
      <c r="C548" s="751"/>
      <c r="D548" s="751"/>
      <c r="E548" s="750"/>
      <c r="F548" s="751"/>
      <c r="G548" s="751"/>
      <c r="H548" s="751"/>
      <c r="I548" s="751"/>
      <c r="J548" s="751">
        <v>2015</v>
      </c>
      <c r="K548" s="751" t="s">
        <v>7939</v>
      </c>
      <c r="L548" s="729">
        <v>871</v>
      </c>
      <c r="M548" s="751" t="s">
        <v>7940</v>
      </c>
      <c r="N548" s="751"/>
      <c r="O548" s="751"/>
      <c r="P548" s="751"/>
      <c r="Q548" s="791"/>
      <c r="R548" s="791"/>
      <c r="S548" s="791"/>
      <c r="T548" s="791"/>
      <c r="U548" s="791"/>
      <c r="V548" s="791"/>
      <c r="W548" s="791"/>
      <c r="X548" s="716"/>
      <c r="Y548" s="716"/>
      <c r="Z548" s="716"/>
      <c r="AA548" s="716"/>
    </row>
    <row r="549" spans="1:27" x14ac:dyDescent="0.2">
      <c r="A549" s="784" t="s">
        <v>5189</v>
      </c>
      <c r="B549" s="1125"/>
      <c r="C549" s="1125"/>
      <c r="D549" s="1125"/>
      <c r="E549" s="784"/>
      <c r="F549" s="1126"/>
      <c r="G549" s="1126"/>
      <c r="H549" s="1126"/>
      <c r="I549" s="1126"/>
      <c r="J549" s="814"/>
      <c r="K549" s="814" t="s">
        <v>5190</v>
      </c>
      <c r="L549" s="814">
        <f>SUM(L543:L548)</f>
        <v>6124</v>
      </c>
      <c r="M549" s="814" t="s">
        <v>5191</v>
      </c>
      <c r="N549" s="1127"/>
      <c r="O549" s="1127"/>
      <c r="P549" s="1127"/>
      <c r="Q549" s="1127"/>
      <c r="R549" s="1127"/>
      <c r="S549" s="1127"/>
      <c r="T549" s="1127"/>
      <c r="U549" s="1127"/>
      <c r="V549" s="1127"/>
      <c r="W549" s="1127"/>
      <c r="X549" s="1125" t="s">
        <v>5192</v>
      </c>
      <c r="Y549" s="1125"/>
      <c r="Z549" s="802"/>
      <c r="AA549" s="784" t="s">
        <v>5191</v>
      </c>
    </row>
    <row r="550" spans="1:27" ht="25.5" x14ac:dyDescent="0.2">
      <c r="A550" s="716" t="s">
        <v>7941</v>
      </c>
      <c r="B550" s="755" t="s">
        <v>7942</v>
      </c>
      <c r="C550" s="728"/>
      <c r="D550" s="838"/>
      <c r="E550" s="728"/>
      <c r="F550" s="838"/>
      <c r="G550" s="751"/>
      <c r="H550" s="751"/>
      <c r="I550" s="751"/>
      <c r="J550" s="728">
        <v>1987</v>
      </c>
      <c r="K550" s="838" t="s">
        <v>7943</v>
      </c>
      <c r="L550" s="728">
        <v>5040</v>
      </c>
      <c r="M550" s="838" t="s">
        <v>59</v>
      </c>
      <c r="N550" s="751"/>
      <c r="O550" s="751"/>
      <c r="P550" s="751"/>
      <c r="Q550" s="716"/>
      <c r="R550" s="716"/>
      <c r="S550" s="716"/>
      <c r="T550" s="716"/>
      <c r="U550" s="716"/>
      <c r="V550" s="716"/>
      <c r="W550" s="716"/>
      <c r="X550" s="716"/>
      <c r="Y550" s="716"/>
      <c r="Z550" s="750"/>
      <c r="AA550" s="716"/>
    </row>
    <row r="551" spans="1:27" x14ac:dyDescent="0.2">
      <c r="A551" s="716"/>
      <c r="B551" s="751"/>
      <c r="C551" s="728"/>
      <c r="D551" s="838"/>
      <c r="E551" s="728"/>
      <c r="F551" s="838"/>
      <c r="G551" s="751"/>
      <c r="H551" s="751"/>
      <c r="I551" s="751"/>
      <c r="J551" s="728">
        <v>1993</v>
      </c>
      <c r="K551" s="838" t="s">
        <v>7944</v>
      </c>
      <c r="L551" s="728">
        <v>1300</v>
      </c>
      <c r="M551" s="838" t="s">
        <v>59</v>
      </c>
      <c r="N551" s="751"/>
      <c r="O551" s="751"/>
      <c r="P551" s="751"/>
      <c r="Q551" s="716"/>
      <c r="R551" s="716"/>
      <c r="S551" s="716"/>
      <c r="T551" s="716"/>
      <c r="U551" s="716"/>
      <c r="V551" s="716"/>
      <c r="W551" s="716"/>
      <c r="X551" s="716"/>
      <c r="Y551" s="716"/>
      <c r="Z551" s="750"/>
      <c r="AA551" s="716"/>
    </row>
    <row r="552" spans="1:27" x14ac:dyDescent="0.2">
      <c r="A552" s="716"/>
      <c r="B552" s="751"/>
      <c r="C552" s="728"/>
      <c r="D552" s="838"/>
      <c r="E552" s="728"/>
      <c r="F552" s="838"/>
      <c r="G552" s="751"/>
      <c r="H552" s="751"/>
      <c r="I552" s="751"/>
      <c r="J552" s="728">
        <v>1994</v>
      </c>
      <c r="K552" s="838" t="s">
        <v>7945</v>
      </c>
      <c r="L552" s="728">
        <v>580</v>
      </c>
      <c r="M552" s="838" t="s">
        <v>55</v>
      </c>
      <c r="N552" s="751"/>
      <c r="O552" s="751"/>
      <c r="P552" s="751"/>
      <c r="Q552" s="716"/>
      <c r="R552" s="716"/>
      <c r="S552" s="716"/>
      <c r="T552" s="716"/>
      <c r="U552" s="716"/>
      <c r="V552" s="716"/>
      <c r="W552" s="716"/>
      <c r="X552" s="716"/>
      <c r="Y552" s="716"/>
      <c r="Z552" s="750"/>
      <c r="AA552" s="716"/>
    </row>
    <row r="553" spans="1:27" x14ac:dyDescent="0.2">
      <c r="A553" s="716"/>
      <c r="B553" s="751"/>
      <c r="C553" s="728"/>
      <c r="D553" s="838"/>
      <c r="E553" s="728"/>
      <c r="F553" s="838"/>
      <c r="G553" s="751"/>
      <c r="H553" s="751"/>
      <c r="I553" s="751"/>
      <c r="J553" s="728">
        <v>1993</v>
      </c>
      <c r="K553" s="838" t="s">
        <v>7946</v>
      </c>
      <c r="L553" s="728">
        <v>450</v>
      </c>
      <c r="M553" s="838" t="s">
        <v>59</v>
      </c>
      <c r="N553" s="751"/>
      <c r="O553" s="751"/>
      <c r="P553" s="751"/>
      <c r="Q553" s="791"/>
      <c r="R553" s="791"/>
      <c r="S553" s="791"/>
      <c r="T553" s="791"/>
      <c r="U553" s="791"/>
      <c r="V553" s="791"/>
      <c r="W553" s="791"/>
      <c r="X553" s="716"/>
      <c r="Y553" s="716"/>
      <c r="Z553" s="750"/>
      <c r="AA553" s="716"/>
    </row>
    <row r="554" spans="1:27" x14ac:dyDescent="0.2">
      <c r="A554" s="716"/>
      <c r="B554" s="751"/>
      <c r="C554" s="728"/>
      <c r="D554" s="838"/>
      <c r="E554" s="728"/>
      <c r="F554" s="838"/>
      <c r="G554" s="751"/>
      <c r="H554" s="751"/>
      <c r="I554" s="751"/>
      <c r="J554" s="728">
        <v>2005</v>
      </c>
      <c r="K554" s="838" t="s">
        <v>7947</v>
      </c>
      <c r="L554" s="728">
        <v>95</v>
      </c>
      <c r="M554" s="838" t="s">
        <v>2173</v>
      </c>
      <c r="N554" s="751"/>
      <c r="O554" s="751"/>
      <c r="P554" s="751"/>
      <c r="Q554" s="791"/>
      <c r="R554" s="791"/>
      <c r="S554" s="791"/>
      <c r="T554" s="791"/>
      <c r="U554" s="791"/>
      <c r="V554" s="791"/>
      <c r="W554" s="791"/>
      <c r="X554" s="716"/>
      <c r="Y554" s="716"/>
      <c r="Z554" s="750"/>
      <c r="AA554" s="716"/>
    </row>
    <row r="555" spans="1:27" x14ac:dyDescent="0.2">
      <c r="A555" s="716"/>
      <c r="B555" s="751"/>
      <c r="C555" s="728"/>
      <c r="D555" s="838"/>
      <c r="E555" s="728"/>
      <c r="F555" s="838"/>
      <c r="G555" s="751"/>
      <c r="H555" s="751"/>
      <c r="I555" s="751"/>
      <c r="J555" s="728">
        <v>2005</v>
      </c>
      <c r="K555" s="838" t="s">
        <v>7948</v>
      </c>
      <c r="L555" s="728">
        <v>95</v>
      </c>
      <c r="M555" s="838" t="s">
        <v>2173</v>
      </c>
      <c r="N555" s="751"/>
      <c r="O555" s="751"/>
      <c r="P555" s="751"/>
      <c r="Q555" s="791"/>
      <c r="R555" s="791"/>
      <c r="S555" s="791"/>
      <c r="T555" s="791"/>
      <c r="U555" s="791"/>
      <c r="V555" s="791"/>
      <c r="W555" s="791"/>
      <c r="X555" s="716"/>
      <c r="Y555" s="716"/>
      <c r="Z555" s="750"/>
      <c r="AA555" s="716"/>
    </row>
    <row r="556" spans="1:27" x14ac:dyDescent="0.2">
      <c r="A556" s="716"/>
      <c r="B556" s="751"/>
      <c r="C556" s="755"/>
      <c r="D556" s="838"/>
      <c r="E556" s="728"/>
      <c r="F556" s="838"/>
      <c r="G556" s="751"/>
      <c r="H556" s="751"/>
      <c r="I556" s="751"/>
      <c r="J556" s="755"/>
      <c r="K556" s="838" t="s">
        <v>7949</v>
      </c>
      <c r="L556" s="728">
        <v>160</v>
      </c>
      <c r="M556" s="838" t="s">
        <v>55</v>
      </c>
      <c r="N556" s="751"/>
      <c r="O556" s="751"/>
      <c r="P556" s="751"/>
      <c r="Q556" s="791"/>
      <c r="R556" s="791"/>
      <c r="S556" s="791"/>
      <c r="T556" s="791"/>
      <c r="U556" s="791"/>
      <c r="V556" s="791"/>
      <c r="W556" s="791"/>
      <c r="X556" s="716"/>
      <c r="Y556" s="716"/>
      <c r="Z556" s="750"/>
      <c r="AA556" s="716"/>
    </row>
    <row r="557" spans="1:27" x14ac:dyDescent="0.2">
      <c r="A557" s="716"/>
      <c r="B557" s="751"/>
      <c r="C557" s="728"/>
      <c r="D557" s="838"/>
      <c r="E557" s="728"/>
      <c r="F557" s="838"/>
      <c r="G557" s="751"/>
      <c r="H557" s="751"/>
      <c r="I557" s="751"/>
      <c r="J557" s="728">
        <v>1994</v>
      </c>
      <c r="K557" s="838" t="s">
        <v>7950</v>
      </c>
      <c r="L557" s="728">
        <v>480</v>
      </c>
      <c r="M557" s="838" t="s">
        <v>55</v>
      </c>
      <c r="N557" s="751"/>
      <c r="O557" s="751"/>
      <c r="P557" s="751"/>
      <c r="Q557" s="791"/>
      <c r="R557" s="791"/>
      <c r="S557" s="791"/>
      <c r="T557" s="791"/>
      <c r="U557" s="791"/>
      <c r="V557" s="791"/>
      <c r="W557" s="791"/>
      <c r="X557" s="716"/>
      <c r="Y557" s="716"/>
      <c r="Z557" s="750"/>
      <c r="AA557" s="716"/>
    </row>
    <row r="558" spans="1:27" x14ac:dyDescent="0.2">
      <c r="A558" s="716"/>
      <c r="B558" s="751"/>
      <c r="C558" s="728"/>
      <c r="D558" s="838"/>
      <c r="E558" s="728"/>
      <c r="F558" s="838"/>
      <c r="G558" s="751"/>
      <c r="H558" s="751"/>
      <c r="I558" s="751"/>
      <c r="J558" s="728">
        <v>1986</v>
      </c>
      <c r="K558" s="838" t="s">
        <v>7951</v>
      </c>
      <c r="L558" s="728">
        <v>750</v>
      </c>
      <c r="M558" s="838" t="s">
        <v>55</v>
      </c>
      <c r="N558" s="751"/>
      <c r="O558" s="751"/>
      <c r="P558" s="751"/>
      <c r="Q558" s="791"/>
      <c r="R558" s="791"/>
      <c r="S558" s="791"/>
      <c r="T558" s="791"/>
      <c r="U558" s="791"/>
      <c r="V558" s="791"/>
      <c r="W558" s="791"/>
      <c r="X558" s="716"/>
      <c r="Y558" s="716"/>
      <c r="Z558" s="750"/>
      <c r="AA558" s="716"/>
    </row>
    <row r="559" spans="1:27" x14ac:dyDescent="0.2">
      <c r="A559" s="716"/>
      <c r="B559" s="751"/>
      <c r="C559" s="751"/>
      <c r="D559" s="751"/>
      <c r="E559" s="750"/>
      <c r="F559" s="751"/>
      <c r="G559" s="751"/>
      <c r="H559" s="751"/>
      <c r="I559" s="751"/>
      <c r="J559" s="751"/>
      <c r="K559" s="751"/>
      <c r="L559" s="751"/>
      <c r="M559" s="751"/>
      <c r="N559" s="751"/>
      <c r="O559" s="751"/>
      <c r="P559" s="751"/>
      <c r="Q559" s="791"/>
      <c r="R559" s="791"/>
      <c r="S559" s="791"/>
      <c r="T559" s="791"/>
      <c r="U559" s="791"/>
      <c r="V559" s="791"/>
      <c r="W559" s="791"/>
      <c r="X559" s="716"/>
      <c r="Y559" s="716"/>
      <c r="Z559" s="750"/>
      <c r="AA559" s="716"/>
    </row>
    <row r="560" spans="1:27" x14ac:dyDescent="0.2">
      <c r="A560" s="784" t="s">
        <v>5189</v>
      </c>
      <c r="B560" s="1125"/>
      <c r="C560" s="1125"/>
      <c r="D560" s="1125"/>
      <c r="E560" s="784"/>
      <c r="F560" s="1126"/>
      <c r="G560" s="1126"/>
      <c r="H560" s="1126"/>
      <c r="I560" s="1126"/>
      <c r="J560" s="814"/>
      <c r="K560" s="814" t="s">
        <v>5190</v>
      </c>
      <c r="L560" s="814">
        <f>SUM(L550:L559)</f>
        <v>8950</v>
      </c>
      <c r="M560" s="814" t="s">
        <v>5191</v>
      </c>
      <c r="N560" s="1125" t="s">
        <v>7345</v>
      </c>
      <c r="O560" s="1125"/>
      <c r="P560" s="1125"/>
      <c r="Q560" s="1125"/>
      <c r="R560" s="1125"/>
      <c r="S560" s="785">
        <f>SUM(S550:S559)</f>
        <v>0</v>
      </c>
      <c r="T560" s="1126" t="s">
        <v>5191</v>
      </c>
      <c r="U560" s="1126"/>
      <c r="V560" s="1126"/>
      <c r="W560" s="1126"/>
      <c r="X560" s="1125" t="s">
        <v>5192</v>
      </c>
      <c r="Y560" s="1125"/>
      <c r="Z560" s="802"/>
      <c r="AA560" s="784" t="s">
        <v>5191</v>
      </c>
    </row>
    <row r="561" spans="1:27" ht="25.5" x14ac:dyDescent="0.2">
      <c r="A561" s="716" t="s">
        <v>7952</v>
      </c>
      <c r="B561" s="755" t="s">
        <v>7953</v>
      </c>
      <c r="C561" s="751"/>
      <c r="D561" s="838"/>
      <c r="E561" s="728"/>
      <c r="F561" s="838"/>
      <c r="G561" s="751"/>
      <c r="H561" s="751"/>
      <c r="I561" s="751"/>
      <c r="J561" s="751">
        <v>1979</v>
      </c>
      <c r="K561" s="838" t="s">
        <v>7954</v>
      </c>
      <c r="L561" s="728">
        <v>1650</v>
      </c>
      <c r="M561" s="838" t="s">
        <v>55</v>
      </c>
      <c r="N561" s="751"/>
      <c r="O561" s="751"/>
      <c r="P561" s="751"/>
      <c r="Q561" s="791"/>
      <c r="R561" s="791"/>
      <c r="S561" s="791"/>
      <c r="T561" s="791"/>
      <c r="U561" s="791"/>
      <c r="V561" s="791"/>
      <c r="W561" s="791"/>
      <c r="X561" s="751"/>
      <c r="Y561" s="751"/>
      <c r="Z561" s="751"/>
      <c r="AA561" s="751"/>
    </row>
    <row r="562" spans="1:27" x14ac:dyDescent="0.2">
      <c r="A562" s="784" t="s">
        <v>5189</v>
      </c>
      <c r="B562" s="1125"/>
      <c r="C562" s="1125"/>
      <c r="D562" s="1125"/>
      <c r="E562" s="784"/>
      <c r="F562" s="1126"/>
      <c r="G562" s="1126"/>
      <c r="H562" s="1126"/>
      <c r="I562" s="1126"/>
      <c r="J562" s="814"/>
      <c r="K562" s="814" t="s">
        <v>5190</v>
      </c>
      <c r="L562" s="814">
        <f>SUM(L561)</f>
        <v>1650</v>
      </c>
      <c r="M562" s="814" t="s">
        <v>5191</v>
      </c>
      <c r="N562" s="1127"/>
      <c r="O562" s="1127"/>
      <c r="P562" s="1127"/>
      <c r="Q562" s="1127"/>
      <c r="R562" s="1127"/>
      <c r="S562" s="1127"/>
      <c r="T562" s="1127"/>
      <c r="U562" s="1127"/>
      <c r="V562" s="1127"/>
      <c r="W562" s="1127"/>
      <c r="X562" s="1125" t="s">
        <v>5192</v>
      </c>
      <c r="Y562" s="1125"/>
      <c r="Z562" s="802">
        <f>Z561</f>
        <v>0</v>
      </c>
      <c r="AA562" s="784" t="s">
        <v>5191</v>
      </c>
    </row>
    <row r="563" spans="1:27" ht="25.5" x14ac:dyDescent="0.2">
      <c r="A563" s="716" t="s">
        <v>7955</v>
      </c>
      <c r="B563" s="755" t="s">
        <v>7956</v>
      </c>
      <c r="C563" s="751"/>
      <c r="D563" s="838"/>
      <c r="E563" s="728"/>
      <c r="F563" s="838"/>
      <c r="G563" s="716"/>
      <c r="H563" s="716"/>
      <c r="I563" s="716"/>
      <c r="J563" s="751">
        <v>1979</v>
      </c>
      <c r="K563" s="838" t="s">
        <v>7954</v>
      </c>
      <c r="L563" s="728">
        <v>1650</v>
      </c>
      <c r="M563" s="838" t="s">
        <v>55</v>
      </c>
      <c r="N563" s="751"/>
      <c r="O563" s="751"/>
      <c r="P563" s="751"/>
      <c r="Q563" s="791"/>
      <c r="R563" s="791"/>
      <c r="S563" s="791"/>
      <c r="T563" s="791"/>
      <c r="U563" s="791"/>
      <c r="V563" s="791"/>
      <c r="W563" s="791"/>
      <c r="X563" s="716"/>
      <c r="Y563" s="716"/>
      <c r="Z563" s="750"/>
      <c r="AA563" s="716"/>
    </row>
    <row r="564" spans="1:27" x14ac:dyDescent="0.2">
      <c r="A564" s="716"/>
      <c r="B564" s="751"/>
      <c r="C564" s="751"/>
      <c r="D564" s="716"/>
      <c r="E564" s="716"/>
      <c r="F564" s="716"/>
      <c r="G564" s="716"/>
      <c r="H564" s="716"/>
      <c r="I564" s="716"/>
      <c r="J564" s="716"/>
      <c r="K564" s="716"/>
      <c r="L564" s="716"/>
      <c r="M564" s="716"/>
      <c r="N564" s="751"/>
      <c r="O564" s="751"/>
      <c r="P564" s="751"/>
      <c r="Q564" s="791"/>
      <c r="R564" s="791"/>
      <c r="S564" s="791"/>
      <c r="T564" s="791"/>
      <c r="U564" s="791"/>
      <c r="V564" s="791"/>
      <c r="W564" s="791"/>
      <c r="X564" s="716"/>
      <c r="Y564" s="716"/>
      <c r="Z564" s="716"/>
      <c r="AA564" s="716"/>
    </row>
    <row r="565" spans="1:27" x14ac:dyDescent="0.2">
      <c r="A565" s="784" t="s">
        <v>5189</v>
      </c>
      <c r="B565" s="1125"/>
      <c r="C565" s="1125"/>
      <c r="D565" s="1125"/>
      <c r="E565" s="784"/>
      <c r="F565" s="1126"/>
      <c r="G565" s="1126"/>
      <c r="H565" s="1126"/>
      <c r="I565" s="1126"/>
      <c r="J565" s="814"/>
      <c r="K565" s="814" t="s">
        <v>5190</v>
      </c>
      <c r="L565" s="814">
        <f>SUM(L563:L564)</f>
        <v>1650</v>
      </c>
      <c r="M565" s="814" t="s">
        <v>5191</v>
      </c>
      <c r="N565" s="1127"/>
      <c r="O565" s="1127"/>
      <c r="P565" s="1127"/>
      <c r="Q565" s="1127"/>
      <c r="R565" s="1127"/>
      <c r="S565" s="1127"/>
      <c r="T565" s="1127"/>
      <c r="U565" s="1127"/>
      <c r="V565" s="1127"/>
      <c r="W565" s="1127"/>
      <c r="X565" s="1125" t="s">
        <v>5192</v>
      </c>
      <c r="Y565" s="1125"/>
      <c r="Z565" s="802"/>
      <c r="AA565" s="784" t="s">
        <v>5191</v>
      </c>
    </row>
    <row r="566" spans="1:27" ht="25.5" x14ac:dyDescent="0.2">
      <c r="A566" s="716" t="s">
        <v>7957</v>
      </c>
      <c r="B566" s="755" t="s">
        <v>7958</v>
      </c>
      <c r="C566" s="751"/>
      <c r="D566" s="838"/>
      <c r="E566" s="728"/>
      <c r="F566" s="838"/>
      <c r="G566" s="751"/>
      <c r="H566" s="751"/>
      <c r="I566" s="751"/>
      <c r="J566" s="751"/>
      <c r="K566" s="838" t="s">
        <v>7959</v>
      </c>
      <c r="L566" s="728">
        <v>1920</v>
      </c>
      <c r="M566" s="838" t="s">
        <v>59</v>
      </c>
      <c r="N566" s="751"/>
      <c r="O566" s="751"/>
      <c r="P566" s="751"/>
      <c r="Q566" s="791"/>
      <c r="R566" s="791"/>
      <c r="S566" s="791"/>
      <c r="T566" s="791"/>
      <c r="U566" s="791"/>
      <c r="V566" s="791"/>
      <c r="W566" s="791"/>
      <c r="X566" s="716"/>
      <c r="Y566" s="716"/>
      <c r="Z566" s="750"/>
      <c r="AA566" s="716"/>
    </row>
    <row r="567" spans="1:27" x14ac:dyDescent="0.2">
      <c r="A567" s="716"/>
      <c r="B567" s="751"/>
      <c r="C567" s="751"/>
      <c r="D567" s="838"/>
      <c r="E567" s="750"/>
      <c r="F567" s="838"/>
      <c r="G567" s="751"/>
      <c r="H567" s="751"/>
      <c r="I567" s="751"/>
      <c r="J567" s="751"/>
      <c r="K567" s="838" t="s">
        <v>7960</v>
      </c>
      <c r="L567" s="696">
        <v>3120</v>
      </c>
      <c r="M567" s="838" t="s">
        <v>59</v>
      </c>
      <c r="N567" s="751"/>
      <c r="O567" s="751"/>
      <c r="P567" s="751"/>
      <c r="Q567" s="791"/>
      <c r="R567" s="791"/>
      <c r="S567" s="791"/>
      <c r="T567" s="791"/>
      <c r="U567" s="791"/>
      <c r="V567" s="791"/>
      <c r="W567" s="791"/>
      <c r="X567" s="716"/>
      <c r="Y567" s="716"/>
      <c r="Z567" s="750"/>
      <c r="AA567" s="716"/>
    </row>
    <row r="568" spans="1:27" x14ac:dyDescent="0.2">
      <c r="A568" s="716"/>
      <c r="B568" s="751"/>
      <c r="C568" s="751"/>
      <c r="D568" s="751"/>
      <c r="E568" s="750"/>
      <c r="F568" s="751"/>
      <c r="G568" s="751"/>
      <c r="H568" s="751"/>
      <c r="I568" s="751"/>
      <c r="J568" s="751"/>
      <c r="K568" s="751"/>
      <c r="L568" s="751"/>
      <c r="M568" s="751"/>
      <c r="N568" s="751"/>
      <c r="O568" s="751"/>
      <c r="P568" s="751"/>
      <c r="Q568" s="791"/>
      <c r="R568" s="791"/>
      <c r="S568" s="791"/>
      <c r="T568" s="791"/>
      <c r="U568" s="791"/>
      <c r="V568" s="791"/>
      <c r="W568" s="791"/>
      <c r="X568" s="716"/>
      <c r="Y568" s="716"/>
      <c r="Z568" s="716"/>
      <c r="AA568" s="716"/>
    </row>
    <row r="569" spans="1:27" x14ac:dyDescent="0.2">
      <c r="A569" s="716"/>
      <c r="B569" s="751"/>
      <c r="C569" s="751"/>
      <c r="D569" s="751"/>
      <c r="E569" s="750"/>
      <c r="F569" s="751"/>
      <c r="G569" s="751"/>
      <c r="H569" s="751"/>
      <c r="I569" s="751"/>
      <c r="J569" s="751"/>
      <c r="K569" s="751"/>
      <c r="L569" s="751"/>
      <c r="M569" s="751"/>
      <c r="N569" s="751"/>
      <c r="O569" s="751"/>
      <c r="P569" s="751"/>
      <c r="Q569" s="791"/>
      <c r="R569" s="791"/>
      <c r="S569" s="791"/>
      <c r="T569" s="791"/>
      <c r="U569" s="791"/>
      <c r="V569" s="791"/>
      <c r="W569" s="791"/>
      <c r="X569" s="716"/>
      <c r="Y569" s="716"/>
      <c r="Z569" s="716"/>
      <c r="AA569" s="716"/>
    </row>
    <row r="570" spans="1:27" x14ac:dyDescent="0.2">
      <c r="A570" s="784" t="s">
        <v>5189</v>
      </c>
      <c r="B570" s="1125"/>
      <c r="C570" s="1125"/>
      <c r="D570" s="1125"/>
      <c r="E570" s="784"/>
      <c r="F570" s="1126"/>
      <c r="G570" s="1126"/>
      <c r="H570" s="1126"/>
      <c r="I570" s="1126"/>
      <c r="J570" s="814"/>
      <c r="K570" s="814" t="s">
        <v>5190</v>
      </c>
      <c r="L570" s="814">
        <f>SUM(L566:L569)</f>
        <v>5040</v>
      </c>
      <c r="M570" s="814" t="s">
        <v>5191</v>
      </c>
      <c r="N570" s="1127"/>
      <c r="O570" s="1127"/>
      <c r="P570" s="1127"/>
      <c r="Q570" s="1127"/>
      <c r="R570" s="1127"/>
      <c r="S570" s="1127"/>
      <c r="T570" s="1127"/>
      <c r="U570" s="1127"/>
      <c r="V570" s="1127"/>
      <c r="W570" s="1127"/>
      <c r="X570" s="1125" t="s">
        <v>5192</v>
      </c>
      <c r="Y570" s="1125"/>
      <c r="Z570" s="802"/>
      <c r="AA570" s="784" t="s">
        <v>5191</v>
      </c>
    </row>
    <row r="571" spans="1:27" ht="25.5" x14ac:dyDescent="0.2">
      <c r="A571" s="716" t="s">
        <v>7961</v>
      </c>
      <c r="B571" s="755" t="s">
        <v>7962</v>
      </c>
      <c r="C571" s="751"/>
      <c r="D571" s="833" t="s">
        <v>7963</v>
      </c>
      <c r="E571" s="839">
        <v>2750</v>
      </c>
      <c r="F571" s="751" t="s">
        <v>1046</v>
      </c>
      <c r="G571" s="751"/>
      <c r="H571" s="751"/>
      <c r="I571" s="751"/>
      <c r="J571" s="751"/>
      <c r="K571" s="751"/>
      <c r="L571" s="751"/>
      <c r="M571" s="751"/>
      <c r="N571" s="751"/>
      <c r="O571" s="751"/>
      <c r="P571" s="751"/>
      <c r="Q571" s="791"/>
      <c r="R571" s="791"/>
      <c r="S571" s="791"/>
      <c r="T571" s="791"/>
      <c r="U571" s="791"/>
      <c r="V571" s="791"/>
      <c r="W571" s="791"/>
      <c r="X571" s="716"/>
      <c r="Y571" s="716"/>
      <c r="Z571" s="716"/>
      <c r="AA571" s="716"/>
    </row>
    <row r="572" spans="1:27" x14ac:dyDescent="0.2">
      <c r="A572" s="716"/>
      <c r="B572" s="755"/>
      <c r="C572" s="751">
        <v>2016</v>
      </c>
      <c r="D572" s="751" t="s">
        <v>7964</v>
      </c>
      <c r="E572" s="729">
        <v>5</v>
      </c>
      <c r="F572" s="751" t="s">
        <v>7965</v>
      </c>
      <c r="G572" s="751"/>
      <c r="H572" s="751"/>
      <c r="I572" s="751"/>
      <c r="J572" s="751">
        <v>2016</v>
      </c>
      <c r="K572" s="751" t="s">
        <v>7966</v>
      </c>
      <c r="L572" s="693">
        <v>60</v>
      </c>
      <c r="M572" s="751" t="s">
        <v>7967</v>
      </c>
      <c r="N572" s="751"/>
      <c r="O572" s="751"/>
      <c r="P572" s="751"/>
      <c r="Q572" s="791"/>
      <c r="R572" s="791"/>
      <c r="S572" s="791"/>
      <c r="T572" s="791"/>
      <c r="U572" s="791"/>
      <c r="V572" s="791"/>
      <c r="W572" s="791"/>
      <c r="X572" s="716"/>
      <c r="Y572" s="716"/>
      <c r="Z572" s="716"/>
      <c r="AA572" s="716"/>
    </row>
    <row r="573" spans="1:27" x14ac:dyDescent="0.2">
      <c r="A573" s="716"/>
      <c r="B573" s="751"/>
      <c r="C573" s="751">
        <v>2016</v>
      </c>
      <c r="D573" s="751" t="s">
        <v>7968</v>
      </c>
      <c r="E573" s="729">
        <v>118</v>
      </c>
      <c r="F573" s="751" t="s">
        <v>7965</v>
      </c>
      <c r="G573" s="751"/>
      <c r="H573" s="751"/>
      <c r="I573" s="751"/>
      <c r="J573" s="751">
        <v>2010</v>
      </c>
      <c r="K573" s="751" t="s">
        <v>7969</v>
      </c>
      <c r="L573" s="750">
        <v>870</v>
      </c>
      <c r="M573" s="751" t="s">
        <v>7970</v>
      </c>
      <c r="N573" s="751"/>
      <c r="O573" s="751"/>
      <c r="P573" s="751"/>
      <c r="Q573" s="791"/>
      <c r="R573" s="791"/>
      <c r="S573" s="791"/>
      <c r="T573" s="791"/>
      <c r="U573" s="791"/>
      <c r="V573" s="791"/>
      <c r="W573" s="791"/>
      <c r="X573" s="716"/>
      <c r="Y573" s="716"/>
      <c r="Z573" s="716"/>
      <c r="AA573" s="716"/>
    </row>
    <row r="574" spans="1:27" x14ac:dyDescent="0.2">
      <c r="A574" s="716"/>
      <c r="B574" s="751"/>
      <c r="C574" s="716"/>
      <c r="D574" s="716"/>
      <c r="E574" s="716"/>
      <c r="F574" s="716"/>
      <c r="G574" s="751"/>
      <c r="H574" s="751"/>
      <c r="I574" s="751"/>
      <c r="J574" s="751">
        <v>2010</v>
      </c>
      <c r="K574" s="751" t="s">
        <v>7971</v>
      </c>
      <c r="L574" s="750">
        <v>347</v>
      </c>
      <c r="M574" s="751" t="s">
        <v>7970</v>
      </c>
      <c r="N574" s="751"/>
      <c r="O574" s="751"/>
      <c r="P574" s="751"/>
      <c r="Q574" s="791"/>
      <c r="R574" s="791"/>
      <c r="S574" s="791"/>
      <c r="T574" s="791"/>
      <c r="U574" s="791"/>
      <c r="V574" s="791"/>
      <c r="W574" s="791"/>
      <c r="X574" s="716"/>
      <c r="Y574" s="716"/>
      <c r="Z574" s="750"/>
      <c r="AA574" s="716"/>
    </row>
    <row r="575" spans="1:27" x14ac:dyDescent="0.2">
      <c r="A575" s="716"/>
      <c r="B575" s="751"/>
      <c r="C575" s="751">
        <v>2016</v>
      </c>
      <c r="D575" s="751" t="s">
        <v>7972</v>
      </c>
      <c r="E575" s="750">
        <v>283</v>
      </c>
      <c r="F575" s="833" t="s">
        <v>7060</v>
      </c>
      <c r="G575" s="751"/>
      <c r="H575" s="751"/>
      <c r="I575" s="751"/>
      <c r="J575" s="751"/>
      <c r="K575" s="751"/>
      <c r="L575" s="750"/>
      <c r="M575" s="751"/>
      <c r="N575" s="751"/>
      <c r="O575" s="751"/>
      <c r="P575" s="751"/>
      <c r="Q575" s="791"/>
      <c r="R575" s="791"/>
      <c r="S575" s="791"/>
      <c r="T575" s="791"/>
      <c r="U575" s="791"/>
      <c r="V575" s="791"/>
      <c r="W575" s="791"/>
      <c r="X575" s="716"/>
      <c r="Y575" s="716"/>
      <c r="Z575" s="750"/>
      <c r="AA575" s="716"/>
    </row>
    <row r="576" spans="1:27" x14ac:dyDescent="0.2">
      <c r="A576" s="716"/>
      <c r="B576" s="751"/>
      <c r="C576" s="751"/>
      <c r="D576" s="751"/>
      <c r="E576" s="750"/>
      <c r="F576" s="751"/>
      <c r="G576" s="751"/>
      <c r="H576" s="751"/>
      <c r="I576" s="751"/>
      <c r="J576" s="751"/>
      <c r="K576" s="751"/>
      <c r="L576" s="750"/>
      <c r="M576" s="751"/>
      <c r="N576" s="751"/>
      <c r="O576" s="751"/>
      <c r="P576" s="751"/>
      <c r="Q576" s="791"/>
      <c r="R576" s="791"/>
      <c r="S576" s="791"/>
      <c r="T576" s="791"/>
      <c r="U576" s="791"/>
      <c r="V576" s="791"/>
      <c r="W576" s="791"/>
      <c r="X576" s="716"/>
      <c r="Y576" s="716"/>
      <c r="Z576" s="750"/>
      <c r="AA576" s="716"/>
    </row>
    <row r="577" spans="1:27" x14ac:dyDescent="0.2">
      <c r="A577" s="716"/>
      <c r="B577" s="1125"/>
      <c r="C577" s="1125"/>
      <c r="D577" s="1125"/>
      <c r="E577" s="750"/>
      <c r="F577" s="751"/>
      <c r="G577" s="751"/>
      <c r="H577" s="751"/>
      <c r="I577" s="751"/>
      <c r="J577" s="751"/>
      <c r="K577" s="751"/>
      <c r="L577" s="751"/>
      <c r="M577" s="751"/>
      <c r="N577" s="751"/>
      <c r="O577" s="751"/>
      <c r="P577" s="751"/>
      <c r="Q577" s="791"/>
      <c r="R577" s="791"/>
      <c r="S577" s="791"/>
      <c r="T577" s="791"/>
      <c r="U577" s="791"/>
      <c r="V577" s="791"/>
      <c r="W577" s="791"/>
      <c r="X577" s="716"/>
      <c r="Y577" s="716"/>
      <c r="Z577" s="750"/>
      <c r="AA577" s="716"/>
    </row>
    <row r="578" spans="1:27" x14ac:dyDescent="0.2">
      <c r="A578" s="784" t="s">
        <v>5189</v>
      </c>
      <c r="B578" s="1125" t="s">
        <v>7344</v>
      </c>
      <c r="C578" s="1125"/>
      <c r="D578" s="1125"/>
      <c r="E578" s="784">
        <f>SUM(E571:E577)</f>
        <v>3156</v>
      </c>
      <c r="F578" s="1126" t="s">
        <v>5191</v>
      </c>
      <c r="G578" s="1126"/>
      <c r="H578" s="1126"/>
      <c r="I578" s="1126"/>
      <c r="J578" s="814"/>
      <c r="K578" s="814" t="s">
        <v>5190</v>
      </c>
      <c r="L578" s="814">
        <f>SUM(L572:L577)</f>
        <v>1277</v>
      </c>
      <c r="M578" s="814"/>
      <c r="N578" s="1127"/>
      <c r="O578" s="1127"/>
      <c r="P578" s="1127"/>
      <c r="Q578" s="1127"/>
      <c r="R578" s="1127"/>
      <c r="S578" s="1127"/>
      <c r="T578" s="1127"/>
      <c r="U578" s="1127"/>
      <c r="V578" s="1127"/>
      <c r="W578" s="1127"/>
      <c r="X578" s="1125" t="s">
        <v>5192</v>
      </c>
      <c r="Y578" s="1125"/>
      <c r="Z578" s="802"/>
      <c r="AA578" s="784" t="s">
        <v>5191</v>
      </c>
    </row>
    <row r="579" spans="1:27" ht="25.5" x14ac:dyDescent="0.2">
      <c r="A579" s="716" t="s">
        <v>7973</v>
      </c>
      <c r="B579" s="755" t="s">
        <v>7974</v>
      </c>
      <c r="C579" s="833">
        <v>2013</v>
      </c>
      <c r="D579" s="833" t="s">
        <v>7975</v>
      </c>
      <c r="E579" s="839">
        <v>1350</v>
      </c>
      <c r="F579" s="833" t="s">
        <v>7060</v>
      </c>
      <c r="G579" s="751"/>
      <c r="H579" s="751"/>
      <c r="I579" s="751"/>
      <c r="J579" s="751"/>
      <c r="K579" s="751"/>
      <c r="L579" s="751"/>
      <c r="M579" s="751"/>
      <c r="N579" s="751"/>
      <c r="O579" s="751"/>
      <c r="P579" s="751"/>
      <c r="Q579" s="791"/>
      <c r="R579" s="791"/>
      <c r="S579" s="791"/>
      <c r="T579" s="791"/>
      <c r="U579" s="791"/>
      <c r="V579" s="791"/>
      <c r="W579" s="791"/>
      <c r="X579" s="716"/>
      <c r="Y579" s="716"/>
      <c r="Z579" s="716"/>
      <c r="AA579" s="716"/>
    </row>
    <row r="580" spans="1:27" x14ac:dyDescent="0.2">
      <c r="A580" s="716"/>
      <c r="B580" s="751"/>
      <c r="C580" s="833" t="s">
        <v>7976</v>
      </c>
      <c r="D580" s="833" t="s">
        <v>7977</v>
      </c>
      <c r="E580" s="839">
        <v>750</v>
      </c>
      <c r="F580" s="755"/>
      <c r="G580" s="751"/>
      <c r="H580" s="751"/>
      <c r="I580" s="751"/>
      <c r="J580" s="751"/>
      <c r="K580" s="751"/>
      <c r="L580" s="751"/>
      <c r="M580" s="751"/>
      <c r="N580" s="751"/>
      <c r="O580" s="751"/>
      <c r="P580" s="751"/>
      <c r="Q580" s="791"/>
      <c r="R580" s="791"/>
      <c r="S580" s="791"/>
      <c r="T580" s="791"/>
      <c r="U580" s="791"/>
      <c r="V580" s="791"/>
      <c r="W580" s="791"/>
      <c r="X580" s="716"/>
      <c r="Y580" s="716"/>
      <c r="Z580" s="716"/>
      <c r="AA580" s="716"/>
    </row>
    <row r="581" spans="1:27" x14ac:dyDescent="0.2">
      <c r="A581" s="716"/>
      <c r="B581" s="751"/>
      <c r="C581" s="751"/>
      <c r="D581" s="833" t="s">
        <v>7978</v>
      </c>
      <c r="E581" s="839">
        <v>700</v>
      </c>
      <c r="F581" s="833" t="s">
        <v>7979</v>
      </c>
      <c r="G581" s="751"/>
      <c r="H581" s="751"/>
      <c r="I581" s="751"/>
      <c r="J581" s="751"/>
      <c r="K581" s="751"/>
      <c r="L581" s="751"/>
      <c r="M581" s="751"/>
      <c r="N581" s="751"/>
      <c r="O581" s="751"/>
      <c r="P581" s="751"/>
      <c r="Q581" s="791"/>
      <c r="R581" s="791"/>
      <c r="S581" s="791"/>
      <c r="T581" s="791"/>
      <c r="U581" s="791"/>
      <c r="V581" s="791"/>
      <c r="W581" s="791"/>
      <c r="X581" s="716"/>
      <c r="Y581" s="716"/>
      <c r="Z581" s="716"/>
      <c r="AA581" s="716"/>
    </row>
    <row r="582" spans="1:27" x14ac:dyDescent="0.2">
      <c r="A582" s="716"/>
      <c r="B582" s="751"/>
      <c r="C582" s="751"/>
      <c r="D582" s="833" t="s">
        <v>7980</v>
      </c>
      <c r="E582" s="839">
        <v>180</v>
      </c>
      <c r="F582" s="755"/>
      <c r="G582" s="751"/>
      <c r="H582" s="751"/>
      <c r="I582" s="751"/>
      <c r="J582" s="751"/>
      <c r="K582" s="751"/>
      <c r="L582" s="751"/>
      <c r="M582" s="751"/>
      <c r="N582" s="751"/>
      <c r="O582" s="751"/>
      <c r="P582" s="751"/>
      <c r="Q582" s="791"/>
      <c r="R582" s="791"/>
      <c r="S582" s="791"/>
      <c r="T582" s="791"/>
      <c r="U582" s="791"/>
      <c r="V582" s="791"/>
      <c r="W582" s="791"/>
      <c r="X582" s="716"/>
      <c r="Y582" s="716"/>
      <c r="Z582" s="716"/>
      <c r="AA582" s="716"/>
    </row>
    <row r="583" spans="1:27" x14ac:dyDescent="0.2">
      <c r="A583" s="716"/>
      <c r="B583" s="751"/>
      <c r="C583" s="751"/>
      <c r="D583" s="751"/>
      <c r="E583" s="750"/>
      <c r="F583" s="751"/>
      <c r="G583" s="751"/>
      <c r="H583" s="751"/>
      <c r="I583" s="751"/>
      <c r="J583" s="751"/>
      <c r="K583" s="751"/>
      <c r="L583" s="751"/>
      <c r="M583" s="751"/>
      <c r="N583" s="751"/>
      <c r="O583" s="751"/>
      <c r="P583" s="751"/>
      <c r="Q583" s="791"/>
      <c r="R583" s="791"/>
      <c r="S583" s="791"/>
      <c r="T583" s="791"/>
      <c r="U583" s="791"/>
      <c r="V583" s="791"/>
      <c r="W583" s="791"/>
      <c r="X583" s="716"/>
      <c r="Y583" s="716"/>
      <c r="Z583" s="716"/>
      <c r="AA583" s="716"/>
    </row>
    <row r="584" spans="1:27" x14ac:dyDescent="0.2">
      <c r="A584" s="784" t="s">
        <v>5189</v>
      </c>
      <c r="B584" s="1125" t="s">
        <v>7344</v>
      </c>
      <c r="C584" s="1125"/>
      <c r="D584" s="1125"/>
      <c r="E584" s="784">
        <f>SUM(E579:E582)</f>
        <v>2980</v>
      </c>
      <c r="F584" s="1126" t="s">
        <v>5191</v>
      </c>
      <c r="G584" s="1126"/>
      <c r="H584" s="1126"/>
      <c r="I584" s="1126"/>
      <c r="J584" s="814"/>
      <c r="K584" s="814"/>
      <c r="L584" s="814"/>
      <c r="M584" s="814"/>
      <c r="N584" s="1127"/>
      <c r="O584" s="1127"/>
      <c r="P584" s="1127"/>
      <c r="Q584" s="1127"/>
      <c r="R584" s="1127"/>
      <c r="S584" s="1127"/>
      <c r="T584" s="1127"/>
      <c r="U584" s="1127"/>
      <c r="V584" s="1127"/>
      <c r="W584" s="1127"/>
      <c r="X584" s="1125" t="s">
        <v>5192</v>
      </c>
      <c r="Y584" s="1125"/>
      <c r="Z584" s="802"/>
      <c r="AA584" s="784" t="s">
        <v>5191</v>
      </c>
    </row>
    <row r="585" spans="1:27" ht="25.5" x14ac:dyDescent="0.2">
      <c r="A585" s="716" t="s">
        <v>7981</v>
      </c>
      <c r="B585" s="755" t="s">
        <v>7982</v>
      </c>
      <c r="C585" s="751">
        <v>2012</v>
      </c>
      <c r="D585" s="833" t="s">
        <v>7983</v>
      </c>
      <c r="E585" s="839">
        <v>1674</v>
      </c>
      <c r="F585" s="833" t="s">
        <v>7979</v>
      </c>
      <c r="G585" s="751"/>
      <c r="H585" s="751"/>
      <c r="I585" s="751"/>
      <c r="J585" s="751"/>
      <c r="K585" s="751"/>
      <c r="L585" s="751"/>
      <c r="M585" s="751"/>
      <c r="N585" s="751"/>
      <c r="O585" s="751"/>
      <c r="P585" s="751"/>
      <c r="Q585" s="791"/>
      <c r="R585" s="791"/>
      <c r="S585" s="791"/>
      <c r="T585" s="791"/>
      <c r="U585" s="791"/>
      <c r="V585" s="791"/>
      <c r="W585" s="791"/>
      <c r="X585" s="751"/>
      <c r="Y585" s="750"/>
      <c r="Z585" s="750"/>
      <c r="AA585" s="716"/>
    </row>
    <row r="586" spans="1:27" x14ac:dyDescent="0.2">
      <c r="A586" s="716"/>
      <c r="B586" s="751"/>
      <c r="C586" s="751">
        <v>2012</v>
      </c>
      <c r="D586" s="833" t="s">
        <v>7984</v>
      </c>
      <c r="E586" s="839">
        <v>300</v>
      </c>
      <c r="F586" s="833" t="s">
        <v>7979</v>
      </c>
      <c r="G586" s="751"/>
      <c r="H586" s="751"/>
      <c r="I586" s="751"/>
      <c r="J586" s="751"/>
      <c r="K586" s="751"/>
      <c r="L586" s="751"/>
      <c r="M586" s="751"/>
      <c r="N586" s="751"/>
      <c r="O586" s="751"/>
      <c r="P586" s="751"/>
      <c r="Q586" s="791"/>
      <c r="R586" s="791"/>
      <c r="S586" s="791"/>
      <c r="T586" s="791"/>
      <c r="U586" s="791"/>
      <c r="V586" s="791"/>
      <c r="W586" s="791"/>
      <c r="X586" s="751"/>
      <c r="Y586" s="750"/>
      <c r="Z586" s="750"/>
      <c r="AA586" s="716"/>
    </row>
    <row r="587" spans="1:27" x14ac:dyDescent="0.2">
      <c r="A587" s="716"/>
      <c r="B587" s="751"/>
      <c r="C587" s="751"/>
      <c r="D587" s="751"/>
      <c r="E587" s="750"/>
      <c r="F587" s="751"/>
      <c r="G587" s="751"/>
      <c r="H587" s="751"/>
      <c r="I587" s="751"/>
      <c r="J587" s="751"/>
      <c r="K587" s="751"/>
      <c r="L587" s="751"/>
      <c r="M587" s="751"/>
      <c r="N587" s="751"/>
      <c r="O587" s="751"/>
      <c r="P587" s="751"/>
      <c r="Q587" s="791"/>
      <c r="R587" s="791"/>
      <c r="S587" s="791"/>
      <c r="T587" s="791"/>
      <c r="U587" s="791"/>
      <c r="V587" s="791"/>
      <c r="W587" s="791"/>
      <c r="X587" s="751"/>
      <c r="Y587" s="750"/>
      <c r="Z587" s="750"/>
      <c r="AA587" s="716"/>
    </row>
    <row r="588" spans="1:27" x14ac:dyDescent="0.2">
      <c r="A588" s="784" t="s">
        <v>5189</v>
      </c>
      <c r="B588" s="1125" t="s">
        <v>7344</v>
      </c>
      <c r="C588" s="1125"/>
      <c r="D588" s="1125"/>
      <c r="E588" s="784">
        <f>SUM(E585:E586)</f>
        <v>1974</v>
      </c>
      <c r="F588" s="1126" t="s">
        <v>5191</v>
      </c>
      <c r="G588" s="1126"/>
      <c r="H588" s="1126"/>
      <c r="I588" s="1126"/>
      <c r="J588" s="814"/>
      <c r="K588" s="814"/>
      <c r="L588" s="814"/>
      <c r="M588" s="814"/>
      <c r="N588" s="1127"/>
      <c r="O588" s="1127"/>
      <c r="P588" s="1127"/>
      <c r="Q588" s="1127"/>
      <c r="R588" s="1127"/>
      <c r="S588" s="1127"/>
      <c r="T588" s="1127"/>
      <c r="U588" s="1127"/>
      <c r="V588" s="1127"/>
      <c r="W588" s="1127"/>
      <c r="X588" s="1125" t="s">
        <v>5192</v>
      </c>
      <c r="Y588" s="1125"/>
      <c r="Z588" s="802"/>
      <c r="AA588" s="784" t="s">
        <v>5191</v>
      </c>
    </row>
    <row r="589" spans="1:27" ht="25.5" x14ac:dyDescent="0.2">
      <c r="A589" s="716" t="s">
        <v>7985</v>
      </c>
      <c r="B589" s="755" t="s">
        <v>7986</v>
      </c>
      <c r="C589" s="751">
        <v>1975</v>
      </c>
      <c r="D589" s="833" t="s">
        <v>7987</v>
      </c>
      <c r="E589" s="839">
        <v>600</v>
      </c>
      <c r="F589" s="833" t="s">
        <v>7979</v>
      </c>
      <c r="G589" s="751"/>
      <c r="H589" s="751"/>
      <c r="I589" s="751"/>
      <c r="J589" s="751"/>
      <c r="K589" s="751"/>
      <c r="L589" s="751"/>
      <c r="M589" s="751"/>
      <c r="N589" s="751"/>
      <c r="O589" s="751"/>
      <c r="P589" s="751"/>
      <c r="Q589" s="791"/>
      <c r="R589" s="791"/>
      <c r="S589" s="791"/>
      <c r="T589" s="791"/>
      <c r="U589" s="791"/>
      <c r="V589" s="791"/>
      <c r="W589" s="791"/>
      <c r="X589" s="716"/>
      <c r="Y589" s="716"/>
      <c r="Z589" s="750"/>
      <c r="AA589" s="716"/>
    </row>
    <row r="590" spans="1:27" x14ac:dyDescent="0.2">
      <c r="A590" s="716"/>
      <c r="B590" s="751"/>
      <c r="C590" s="751">
        <v>1975</v>
      </c>
      <c r="D590" s="833" t="s">
        <v>7988</v>
      </c>
      <c r="E590" s="839">
        <v>500</v>
      </c>
      <c r="F590" s="755"/>
      <c r="G590" s="751"/>
      <c r="H590" s="751"/>
      <c r="I590" s="751"/>
      <c r="J590" s="751"/>
      <c r="K590" s="751"/>
      <c r="L590" s="751"/>
      <c r="M590" s="751"/>
      <c r="N590" s="751"/>
      <c r="O590" s="751"/>
      <c r="P590" s="751"/>
      <c r="Q590" s="791"/>
      <c r="R590" s="791"/>
      <c r="S590" s="791"/>
      <c r="T590" s="791"/>
      <c r="U590" s="791"/>
      <c r="V590" s="791"/>
      <c r="W590" s="791"/>
      <c r="X590" s="716"/>
      <c r="Y590" s="716"/>
      <c r="Z590" s="750"/>
      <c r="AA590" s="716"/>
    </row>
    <row r="591" spans="1:27" x14ac:dyDescent="0.2">
      <c r="A591" s="716"/>
      <c r="B591" s="751"/>
      <c r="C591" s="751"/>
      <c r="D591" s="751"/>
      <c r="E591" s="750"/>
      <c r="F591" s="751"/>
      <c r="G591" s="751"/>
      <c r="H591" s="751"/>
      <c r="I591" s="751"/>
      <c r="J591" s="751"/>
      <c r="K591" s="751"/>
      <c r="L591" s="751"/>
      <c r="M591" s="751"/>
      <c r="N591" s="751"/>
      <c r="O591" s="751"/>
      <c r="P591" s="751"/>
      <c r="Q591" s="791"/>
      <c r="R591" s="791"/>
      <c r="S591" s="791"/>
      <c r="T591" s="791"/>
      <c r="U591" s="791"/>
      <c r="V591" s="791"/>
      <c r="W591" s="791"/>
      <c r="X591" s="716"/>
      <c r="Y591" s="716"/>
      <c r="Z591" s="750"/>
      <c r="AA591" s="716"/>
    </row>
    <row r="592" spans="1:27" x14ac:dyDescent="0.2">
      <c r="A592" s="716"/>
      <c r="B592" s="751"/>
      <c r="C592" s="751"/>
      <c r="D592" s="751"/>
      <c r="E592" s="750"/>
      <c r="F592" s="751"/>
      <c r="G592" s="751"/>
      <c r="H592" s="751"/>
      <c r="I592" s="751"/>
      <c r="J592" s="751"/>
      <c r="K592" s="751"/>
      <c r="L592" s="751"/>
      <c r="M592" s="751"/>
      <c r="N592" s="751"/>
      <c r="O592" s="751"/>
      <c r="P592" s="751"/>
      <c r="Q592" s="791"/>
      <c r="R592" s="791"/>
      <c r="S592" s="791"/>
      <c r="T592" s="791"/>
      <c r="U592" s="791"/>
      <c r="V592" s="791"/>
      <c r="W592" s="791"/>
      <c r="X592" s="716"/>
      <c r="Y592" s="716"/>
      <c r="Z592" s="750"/>
      <c r="AA592" s="716"/>
    </row>
    <row r="593" spans="1:35" x14ac:dyDescent="0.2">
      <c r="A593" s="784" t="s">
        <v>5189</v>
      </c>
      <c r="B593" s="1125" t="s">
        <v>7344</v>
      </c>
      <c r="C593" s="1125"/>
      <c r="D593" s="1125"/>
      <c r="E593" s="784">
        <f>SUM(E589:E592)</f>
        <v>1100</v>
      </c>
      <c r="F593" s="1126" t="s">
        <v>5191</v>
      </c>
      <c r="G593" s="1126"/>
      <c r="H593" s="1126"/>
      <c r="I593" s="1126"/>
      <c r="J593" s="814"/>
      <c r="K593" s="814"/>
      <c r="L593" s="814"/>
      <c r="M593" s="814"/>
      <c r="N593" s="1127"/>
      <c r="O593" s="1127"/>
      <c r="P593" s="1127"/>
      <c r="Q593" s="1127"/>
      <c r="R593" s="1127"/>
      <c r="S593" s="1127"/>
      <c r="T593" s="1127"/>
      <c r="U593" s="1127"/>
      <c r="V593" s="1127"/>
      <c r="W593" s="1127"/>
      <c r="X593" s="1125" t="s">
        <v>5192</v>
      </c>
      <c r="Y593" s="1125"/>
      <c r="Z593" s="802"/>
      <c r="AA593" s="784" t="s">
        <v>5191</v>
      </c>
    </row>
    <row r="594" spans="1:35" ht="25.5" x14ac:dyDescent="0.2">
      <c r="A594" s="716" t="s">
        <v>7989</v>
      </c>
      <c r="B594" s="755" t="s">
        <v>7990</v>
      </c>
      <c r="C594" s="833" t="s">
        <v>7991</v>
      </c>
      <c r="D594" s="833" t="s">
        <v>7992</v>
      </c>
      <c r="E594" s="839">
        <v>650</v>
      </c>
      <c r="F594" s="833" t="s">
        <v>1046</v>
      </c>
      <c r="G594" s="751"/>
      <c r="H594" s="751"/>
      <c r="I594" s="751"/>
      <c r="J594" s="751"/>
      <c r="K594" s="751"/>
      <c r="L594" s="751"/>
      <c r="M594" s="751"/>
      <c r="N594" s="751"/>
      <c r="O594" s="751"/>
      <c r="P594" s="751"/>
      <c r="Q594" s="791"/>
      <c r="R594" s="791"/>
      <c r="S594" s="791"/>
      <c r="T594" s="791"/>
      <c r="U594" s="791"/>
      <c r="V594" s="791"/>
      <c r="W594" s="791"/>
      <c r="X594" s="751"/>
      <c r="Y594" s="716"/>
      <c r="Z594" s="716"/>
      <c r="AA594" s="716"/>
    </row>
    <row r="595" spans="1:35" x14ac:dyDescent="0.2">
      <c r="A595" s="716"/>
      <c r="B595" s="755"/>
      <c r="C595" s="755"/>
      <c r="D595" s="833" t="s">
        <v>7993</v>
      </c>
      <c r="E595" s="839">
        <v>360</v>
      </c>
      <c r="F595" s="833" t="s">
        <v>1046</v>
      </c>
      <c r="G595" s="751"/>
      <c r="H595" s="751"/>
      <c r="I595" s="751"/>
      <c r="J595" s="751"/>
      <c r="K595" s="751"/>
      <c r="L595" s="751"/>
      <c r="M595" s="751"/>
      <c r="N595" s="751"/>
      <c r="O595" s="751"/>
      <c r="P595" s="751"/>
      <c r="Q595" s="791"/>
      <c r="R595" s="791"/>
      <c r="S595" s="791"/>
      <c r="T595" s="791"/>
      <c r="U595" s="791"/>
      <c r="V595" s="791"/>
      <c r="W595" s="791"/>
      <c r="X595" s="751"/>
      <c r="Y595" s="716"/>
      <c r="Z595" s="716"/>
      <c r="AA595" s="716"/>
      <c r="AI595" s="693" t="s">
        <v>2550</v>
      </c>
    </row>
    <row r="596" spans="1:35" x14ac:dyDescent="0.2">
      <c r="A596" s="716"/>
      <c r="B596" s="755"/>
      <c r="C596" s="833" t="s">
        <v>7976</v>
      </c>
      <c r="D596" s="833" t="s">
        <v>7994</v>
      </c>
      <c r="E596" s="839">
        <v>500</v>
      </c>
      <c r="F596" s="833" t="s">
        <v>1046</v>
      </c>
      <c r="G596" s="751"/>
      <c r="H596" s="751"/>
      <c r="I596" s="751"/>
      <c r="J596" s="751"/>
      <c r="K596" s="751"/>
      <c r="L596" s="751"/>
      <c r="M596" s="751"/>
      <c r="N596" s="751"/>
      <c r="O596" s="751"/>
      <c r="P596" s="751"/>
      <c r="Q596" s="791"/>
      <c r="R596" s="791"/>
      <c r="S596" s="791"/>
      <c r="T596" s="791"/>
      <c r="U596" s="791"/>
      <c r="V596" s="791"/>
      <c r="W596" s="791"/>
      <c r="X596" s="751"/>
      <c r="Y596" s="716"/>
      <c r="Z596" s="716"/>
      <c r="AA596" s="716"/>
    </row>
    <row r="597" spans="1:35" x14ac:dyDescent="0.2">
      <c r="A597" s="716"/>
      <c r="B597" s="716"/>
      <c r="C597" s="833" t="s">
        <v>7995</v>
      </c>
      <c r="D597" s="833" t="s">
        <v>7996</v>
      </c>
      <c r="E597" s="839">
        <v>400</v>
      </c>
      <c r="F597" s="833" t="s">
        <v>1046</v>
      </c>
      <c r="G597" s="716"/>
      <c r="H597" s="716"/>
      <c r="I597" s="716"/>
      <c r="J597" s="716"/>
      <c r="K597" s="716"/>
      <c r="L597" s="716"/>
      <c r="M597" s="716"/>
      <c r="N597" s="716"/>
      <c r="O597" s="716"/>
      <c r="P597" s="716"/>
      <c r="Q597" s="716"/>
      <c r="R597" s="716"/>
      <c r="S597" s="716"/>
      <c r="T597" s="716"/>
      <c r="U597" s="716"/>
      <c r="V597" s="716"/>
      <c r="W597" s="716"/>
      <c r="X597" s="716"/>
      <c r="Y597" s="716"/>
      <c r="Z597" s="750"/>
      <c r="AA597" s="716"/>
    </row>
    <row r="598" spans="1:35" x14ac:dyDescent="0.2">
      <c r="A598" s="716"/>
      <c r="B598" s="751"/>
      <c r="C598" s="755"/>
      <c r="D598" s="833" t="s">
        <v>7997</v>
      </c>
      <c r="E598" s="839">
        <v>930</v>
      </c>
      <c r="F598" s="833" t="s">
        <v>7998</v>
      </c>
      <c r="G598" s="751"/>
      <c r="H598" s="751"/>
      <c r="I598" s="751"/>
      <c r="J598" s="751"/>
      <c r="K598" s="751"/>
      <c r="L598" s="751"/>
      <c r="M598" s="751"/>
      <c r="N598" s="751"/>
      <c r="O598" s="751"/>
      <c r="P598" s="751"/>
      <c r="Q598" s="791"/>
      <c r="R598" s="791"/>
      <c r="S598" s="791"/>
      <c r="T598" s="791"/>
      <c r="U598" s="791"/>
      <c r="V598" s="791"/>
      <c r="W598" s="791"/>
      <c r="X598" s="751"/>
      <c r="Y598" s="751"/>
      <c r="Z598" s="750"/>
      <c r="AA598" s="793"/>
    </row>
    <row r="599" spans="1:35" x14ac:dyDescent="0.2">
      <c r="A599" s="716"/>
      <c r="B599" s="751"/>
      <c r="C599" s="751"/>
      <c r="D599" s="751"/>
      <c r="E599" s="750"/>
      <c r="F599" s="751"/>
      <c r="G599" s="751"/>
      <c r="H599" s="751"/>
      <c r="I599" s="751"/>
      <c r="J599" s="751"/>
      <c r="K599" s="751"/>
      <c r="L599" s="751"/>
      <c r="M599" s="751"/>
      <c r="N599" s="751"/>
      <c r="O599" s="751"/>
      <c r="P599" s="751"/>
      <c r="Q599" s="791"/>
      <c r="R599" s="791"/>
      <c r="S599" s="791"/>
      <c r="T599" s="791"/>
      <c r="U599" s="791"/>
      <c r="V599" s="791"/>
      <c r="W599" s="791"/>
      <c r="X599" s="751"/>
      <c r="Y599" s="751"/>
      <c r="Z599" s="750"/>
      <c r="AA599" s="793"/>
    </row>
    <row r="600" spans="1:35" x14ac:dyDescent="0.2">
      <c r="A600" s="784" t="s">
        <v>5189</v>
      </c>
      <c r="B600" s="1125" t="s">
        <v>7344</v>
      </c>
      <c r="C600" s="1125"/>
      <c r="D600" s="1125"/>
      <c r="E600" s="784">
        <f>SUM(E594:E599)</f>
        <v>2840</v>
      </c>
      <c r="F600" s="1126" t="s">
        <v>5191</v>
      </c>
      <c r="G600" s="1126"/>
      <c r="H600" s="1126"/>
      <c r="I600" s="1126"/>
      <c r="J600" s="814"/>
      <c r="K600" s="814"/>
      <c r="L600" s="814"/>
      <c r="M600" s="814"/>
      <c r="N600" s="1125" t="s">
        <v>7345</v>
      </c>
      <c r="O600" s="1125"/>
      <c r="P600" s="1125"/>
      <c r="Q600" s="1125"/>
      <c r="R600" s="1125"/>
      <c r="S600" s="785"/>
      <c r="T600" s="785" t="s">
        <v>5191</v>
      </c>
      <c r="U600" s="785"/>
      <c r="V600" s="785"/>
      <c r="W600" s="785"/>
      <c r="X600" s="1125" t="s">
        <v>5192</v>
      </c>
      <c r="Y600" s="1125"/>
      <c r="Z600" s="802"/>
      <c r="AA600" s="784" t="s">
        <v>5191</v>
      </c>
    </row>
    <row r="601" spans="1:35" ht="25.5" x14ac:dyDescent="0.2">
      <c r="A601" s="716" t="s">
        <v>7999</v>
      </c>
      <c r="B601" s="755" t="s">
        <v>8000</v>
      </c>
      <c r="C601" s="833">
        <v>1980</v>
      </c>
      <c r="D601" s="833" t="s">
        <v>8001</v>
      </c>
      <c r="E601" s="839">
        <v>2750</v>
      </c>
      <c r="F601" s="833" t="s">
        <v>1046</v>
      </c>
      <c r="G601" s="751"/>
      <c r="H601" s="751"/>
      <c r="I601" s="751"/>
      <c r="J601" s="751"/>
      <c r="K601" s="751"/>
      <c r="L601" s="751"/>
      <c r="M601" s="751"/>
      <c r="N601" s="751"/>
      <c r="O601" s="751"/>
      <c r="P601" s="751"/>
      <c r="Q601" s="791"/>
      <c r="R601" s="791"/>
      <c r="S601" s="791"/>
      <c r="T601" s="791"/>
      <c r="U601" s="791"/>
      <c r="V601" s="791"/>
      <c r="W601" s="791"/>
      <c r="X601" s="751"/>
      <c r="Y601" s="751"/>
      <c r="Z601" s="751"/>
      <c r="AA601" s="751"/>
    </row>
    <row r="602" spans="1:35" x14ac:dyDescent="0.2">
      <c r="A602" s="716"/>
      <c r="B602" s="751"/>
      <c r="C602" s="833">
        <v>1980</v>
      </c>
      <c r="D602" s="833" t="s">
        <v>8002</v>
      </c>
      <c r="E602" s="839">
        <v>5000</v>
      </c>
      <c r="F602" s="833" t="s">
        <v>1046</v>
      </c>
      <c r="G602" s="751"/>
      <c r="H602" s="751"/>
      <c r="I602" s="751"/>
      <c r="J602" s="751"/>
      <c r="K602" s="751"/>
      <c r="L602" s="751"/>
      <c r="M602" s="751"/>
      <c r="N602" s="751"/>
      <c r="O602" s="751"/>
      <c r="P602" s="751"/>
      <c r="Q602" s="791"/>
      <c r="R602" s="791"/>
      <c r="S602" s="791"/>
      <c r="T602" s="791"/>
      <c r="U602" s="791"/>
      <c r="V602" s="791"/>
      <c r="W602" s="791"/>
      <c r="X602" s="751"/>
      <c r="Y602" s="751"/>
      <c r="Z602" s="751"/>
      <c r="AA602" s="751"/>
    </row>
    <row r="603" spans="1:35" ht="25.5" x14ac:dyDescent="0.2">
      <c r="A603" s="716"/>
      <c r="B603" s="751"/>
      <c r="C603" s="833">
        <v>2016</v>
      </c>
      <c r="D603" s="833" t="s">
        <v>8003</v>
      </c>
      <c r="E603" s="839">
        <v>754</v>
      </c>
      <c r="F603" s="833" t="s">
        <v>8004</v>
      </c>
      <c r="G603" s="751"/>
      <c r="H603" s="751"/>
      <c r="I603" s="751"/>
      <c r="J603" s="751"/>
      <c r="K603" s="751"/>
      <c r="L603" s="751"/>
      <c r="M603" s="751"/>
      <c r="N603" s="751"/>
      <c r="O603" s="751"/>
      <c r="P603" s="751"/>
      <c r="Q603" s="791"/>
      <c r="R603" s="791"/>
      <c r="S603" s="791"/>
      <c r="T603" s="791"/>
      <c r="U603" s="791"/>
      <c r="V603" s="791"/>
      <c r="W603" s="791"/>
      <c r="X603" s="751"/>
      <c r="Y603" s="751"/>
      <c r="Z603" s="751"/>
      <c r="AA603" s="751"/>
    </row>
    <row r="604" spans="1:35" x14ac:dyDescent="0.2">
      <c r="A604" s="716"/>
      <c r="B604" s="751"/>
      <c r="C604" s="833">
        <v>2016</v>
      </c>
      <c r="D604" s="833" t="s">
        <v>8005</v>
      </c>
      <c r="E604" s="839">
        <v>930</v>
      </c>
      <c r="F604" s="833" t="s">
        <v>8004</v>
      </c>
      <c r="G604" s="751"/>
      <c r="H604" s="751"/>
      <c r="I604" s="751"/>
      <c r="J604" s="751"/>
      <c r="K604" s="751"/>
      <c r="L604" s="751"/>
      <c r="M604" s="751"/>
      <c r="N604" s="751"/>
      <c r="O604" s="751"/>
      <c r="P604" s="751"/>
      <c r="Q604" s="791"/>
      <c r="R604" s="791"/>
      <c r="S604" s="791"/>
      <c r="T604" s="791"/>
      <c r="U604" s="791"/>
      <c r="V604" s="791"/>
      <c r="W604" s="791"/>
      <c r="X604" s="751"/>
      <c r="Y604" s="751"/>
      <c r="Z604" s="751"/>
      <c r="AA604" s="751"/>
    </row>
    <row r="605" spans="1:35" x14ac:dyDescent="0.2">
      <c r="A605" s="716"/>
      <c r="B605" s="751"/>
      <c r="C605" s="833">
        <v>2016</v>
      </c>
      <c r="D605" s="833" t="s">
        <v>8006</v>
      </c>
      <c r="E605" s="839">
        <v>405</v>
      </c>
      <c r="F605" s="833" t="s">
        <v>8004</v>
      </c>
      <c r="G605" s="751"/>
      <c r="H605" s="751"/>
      <c r="I605" s="751"/>
      <c r="J605" s="751"/>
      <c r="K605" s="751"/>
      <c r="L605" s="751"/>
      <c r="M605" s="751"/>
      <c r="N605" s="751"/>
      <c r="O605" s="751"/>
      <c r="P605" s="751"/>
      <c r="Q605" s="791"/>
      <c r="R605" s="791"/>
      <c r="S605" s="791"/>
      <c r="T605" s="791"/>
      <c r="U605" s="791"/>
      <c r="V605" s="791"/>
      <c r="W605" s="791"/>
      <c r="X605" s="751"/>
      <c r="Y605" s="751"/>
      <c r="Z605" s="751"/>
      <c r="AA605" s="751"/>
    </row>
    <row r="606" spans="1:35" x14ac:dyDescent="0.2">
      <c r="A606" s="716"/>
      <c r="B606" s="751"/>
      <c r="C606" s="833"/>
      <c r="D606" s="833"/>
      <c r="E606" s="839"/>
      <c r="F606" s="833"/>
      <c r="G606" s="751"/>
      <c r="H606" s="751"/>
      <c r="I606" s="751"/>
      <c r="J606" s="751"/>
      <c r="K606" s="751"/>
      <c r="L606" s="751"/>
      <c r="M606" s="751"/>
      <c r="N606" s="751"/>
      <c r="O606" s="751"/>
      <c r="P606" s="751"/>
      <c r="Q606" s="791"/>
      <c r="R606" s="791"/>
      <c r="S606" s="791"/>
      <c r="T606" s="791"/>
      <c r="U606" s="791"/>
      <c r="V606" s="791"/>
      <c r="W606" s="791"/>
      <c r="X606" s="751"/>
      <c r="Y606" s="751"/>
      <c r="Z606" s="751"/>
      <c r="AA606" s="751"/>
    </row>
    <row r="607" spans="1:35" x14ac:dyDescent="0.2">
      <c r="A607" s="716"/>
      <c r="B607" s="751"/>
      <c r="C607" s="833">
        <v>1980</v>
      </c>
      <c r="D607" s="833" t="s">
        <v>8007</v>
      </c>
      <c r="E607" s="839">
        <v>1200</v>
      </c>
      <c r="F607" s="833" t="s">
        <v>1046</v>
      </c>
      <c r="G607" s="751"/>
      <c r="H607" s="751"/>
      <c r="I607" s="751"/>
      <c r="J607" s="751"/>
      <c r="K607" s="751"/>
      <c r="L607" s="751"/>
      <c r="M607" s="751"/>
      <c r="N607" s="751"/>
      <c r="O607" s="751"/>
      <c r="P607" s="751"/>
      <c r="Q607" s="791"/>
      <c r="R607" s="791"/>
      <c r="S607" s="791"/>
      <c r="T607" s="791"/>
      <c r="U607" s="791"/>
      <c r="V607" s="791"/>
      <c r="W607" s="791"/>
      <c r="X607" s="751"/>
      <c r="Y607" s="751"/>
      <c r="Z607" s="751"/>
      <c r="AA607" s="751"/>
    </row>
    <row r="608" spans="1:35" ht="51" x14ac:dyDescent="0.2">
      <c r="A608" s="716"/>
      <c r="B608" s="755" t="s">
        <v>8008</v>
      </c>
      <c r="C608" s="750">
        <v>1980</v>
      </c>
      <c r="D608" s="833" t="s">
        <v>8009</v>
      </c>
      <c r="E608" s="729">
        <v>103</v>
      </c>
      <c r="F608" s="833" t="s">
        <v>1046</v>
      </c>
      <c r="G608" s="751"/>
      <c r="H608" s="751"/>
      <c r="I608" s="751"/>
      <c r="J608" s="751"/>
      <c r="K608" s="751"/>
      <c r="L608" s="751"/>
      <c r="M608" s="751"/>
      <c r="N608" s="751"/>
      <c r="O608" s="751"/>
      <c r="P608" s="751"/>
      <c r="Q608" s="791"/>
      <c r="R608" s="791"/>
      <c r="S608" s="791"/>
      <c r="T608" s="791"/>
      <c r="U608" s="791"/>
      <c r="V608" s="791"/>
      <c r="W608" s="791"/>
      <c r="X608" s="751"/>
      <c r="Y608" s="751"/>
      <c r="Z608" s="751"/>
      <c r="AA608" s="751"/>
    </row>
    <row r="609" spans="1:27" ht="38.25" x14ac:dyDescent="0.2">
      <c r="A609" s="716"/>
      <c r="B609" s="755" t="s">
        <v>8010</v>
      </c>
      <c r="C609" s="750">
        <v>2005</v>
      </c>
      <c r="D609" s="755" t="s">
        <v>8010</v>
      </c>
      <c r="E609" s="839">
        <v>940</v>
      </c>
      <c r="F609" s="833" t="s">
        <v>7998</v>
      </c>
      <c r="G609" s="751"/>
      <c r="H609" s="751"/>
      <c r="I609" s="751"/>
      <c r="J609" s="751"/>
      <c r="K609" s="751"/>
      <c r="L609" s="751"/>
      <c r="M609" s="751"/>
      <c r="N609" s="751"/>
      <c r="O609" s="751"/>
      <c r="P609" s="751"/>
      <c r="Q609" s="791"/>
      <c r="R609" s="791"/>
      <c r="S609" s="791"/>
      <c r="T609" s="791"/>
      <c r="U609" s="791"/>
      <c r="V609" s="791"/>
      <c r="W609" s="791"/>
      <c r="X609" s="751"/>
      <c r="Y609" s="751"/>
      <c r="Z609" s="751"/>
      <c r="AA609" s="751"/>
    </row>
    <row r="610" spans="1:27" x14ac:dyDescent="0.2">
      <c r="A610" s="784" t="s">
        <v>5189</v>
      </c>
      <c r="B610" s="1125" t="s">
        <v>7344</v>
      </c>
      <c r="C610" s="1125"/>
      <c r="D610" s="1125"/>
      <c r="E610" s="784">
        <f>SUM(E601:E609)</f>
        <v>12082</v>
      </c>
      <c r="F610" s="1126" t="s">
        <v>5191</v>
      </c>
      <c r="G610" s="1126"/>
      <c r="H610" s="1126"/>
      <c r="I610" s="1126"/>
      <c r="J610" s="814"/>
      <c r="K610" s="814"/>
      <c r="L610" s="814"/>
      <c r="M610" s="814"/>
      <c r="N610" s="1127"/>
      <c r="O610" s="1127"/>
      <c r="P610" s="1127"/>
      <c r="Q610" s="1127"/>
      <c r="R610" s="1127"/>
      <c r="S610" s="1127"/>
      <c r="T610" s="1127"/>
      <c r="U610" s="1127"/>
      <c r="V610" s="1127"/>
      <c r="W610" s="1127"/>
      <c r="X610" s="1125" t="s">
        <v>5192</v>
      </c>
      <c r="Y610" s="1125"/>
      <c r="Z610" s="802">
        <f>SUM(Z601:Z609)</f>
        <v>0</v>
      </c>
      <c r="AA610" s="784" t="s">
        <v>5191</v>
      </c>
    </row>
    <row r="611" spans="1:27" ht="25.5" x14ac:dyDescent="0.2">
      <c r="A611" s="751" t="s">
        <v>8011</v>
      </c>
      <c r="B611" s="755" t="s">
        <v>8012</v>
      </c>
      <c r="C611" s="833">
        <v>1978</v>
      </c>
      <c r="D611" s="833" t="s">
        <v>8013</v>
      </c>
      <c r="E611" s="839">
        <v>5450</v>
      </c>
      <c r="F611" s="833" t="s">
        <v>1046</v>
      </c>
      <c r="G611" s="751"/>
      <c r="H611" s="751"/>
      <c r="I611" s="751"/>
      <c r="J611" s="751"/>
      <c r="K611" s="751"/>
      <c r="L611" s="751"/>
      <c r="M611" s="751"/>
      <c r="N611" s="751"/>
      <c r="O611" s="751"/>
      <c r="P611" s="751"/>
      <c r="Q611" s="791"/>
      <c r="R611" s="791"/>
      <c r="S611" s="791"/>
      <c r="T611" s="791"/>
      <c r="U611" s="791"/>
      <c r="V611" s="791"/>
      <c r="W611" s="791"/>
      <c r="X611" s="751"/>
      <c r="Y611" s="751"/>
      <c r="Z611" s="751"/>
      <c r="AA611" s="751"/>
    </row>
    <row r="612" spans="1:27" x14ac:dyDescent="0.2">
      <c r="A612" s="716"/>
      <c r="B612" s="751"/>
      <c r="C612" s="751"/>
      <c r="D612" s="751"/>
      <c r="E612" s="750"/>
      <c r="F612" s="751"/>
      <c r="G612" s="751"/>
      <c r="H612" s="751"/>
      <c r="I612" s="751"/>
      <c r="J612" s="751"/>
      <c r="K612" s="751"/>
      <c r="L612" s="751"/>
      <c r="M612" s="751"/>
      <c r="N612" s="751"/>
      <c r="O612" s="751"/>
      <c r="P612" s="751"/>
      <c r="Q612" s="791"/>
      <c r="R612" s="791"/>
      <c r="S612" s="791"/>
      <c r="T612" s="791"/>
      <c r="U612" s="791"/>
      <c r="V612" s="791"/>
      <c r="W612" s="791"/>
      <c r="X612" s="751"/>
      <c r="Y612" s="751"/>
      <c r="Z612" s="751"/>
      <c r="AA612" s="751"/>
    </row>
    <row r="613" spans="1:27" x14ac:dyDescent="0.2">
      <c r="A613" s="716"/>
      <c r="B613" s="751"/>
      <c r="C613" s="751"/>
      <c r="D613" s="751"/>
      <c r="E613" s="750"/>
      <c r="F613" s="751"/>
      <c r="G613" s="751"/>
      <c r="H613" s="751"/>
      <c r="I613" s="751"/>
      <c r="J613" s="751"/>
      <c r="K613" s="751"/>
      <c r="L613" s="751"/>
      <c r="M613" s="751"/>
      <c r="N613" s="751"/>
      <c r="O613" s="751"/>
      <c r="P613" s="751"/>
      <c r="Q613" s="791"/>
      <c r="R613" s="791"/>
      <c r="S613" s="791"/>
      <c r="T613" s="791"/>
      <c r="U613" s="791"/>
      <c r="V613" s="791"/>
      <c r="W613" s="791"/>
      <c r="X613" s="751"/>
      <c r="Y613" s="751"/>
      <c r="Z613" s="751"/>
      <c r="AA613" s="751"/>
    </row>
    <row r="614" spans="1:27" x14ac:dyDescent="0.2">
      <c r="A614" s="784" t="s">
        <v>5189</v>
      </c>
      <c r="B614" s="802"/>
      <c r="C614" s="802"/>
      <c r="D614" s="802" t="s">
        <v>7344</v>
      </c>
      <c r="E614" s="784">
        <f>SUM(E611:E613)</f>
        <v>5450</v>
      </c>
      <c r="F614" s="814" t="s">
        <v>5191</v>
      </c>
      <c r="G614" s="814"/>
      <c r="H614" s="814"/>
      <c r="I614" s="814"/>
      <c r="J614" s="814"/>
      <c r="K614" s="814"/>
      <c r="L614" s="814"/>
      <c r="M614" s="814"/>
      <c r="N614" s="789"/>
      <c r="O614" s="789"/>
      <c r="P614" s="789"/>
      <c r="Q614" s="789"/>
      <c r="R614" s="789"/>
      <c r="S614" s="789"/>
      <c r="T614" s="789"/>
      <c r="U614" s="789"/>
      <c r="V614" s="789"/>
      <c r="W614" s="789"/>
      <c r="X614" s="802" t="s">
        <v>5192</v>
      </c>
      <c r="Y614" s="802"/>
      <c r="Z614" s="802">
        <f>SUM(Z610:Z613)</f>
        <v>0</v>
      </c>
      <c r="AA614" s="784" t="s">
        <v>5191</v>
      </c>
    </row>
    <row r="615" spans="1:27" ht="25.5" x14ac:dyDescent="0.2">
      <c r="A615" s="751" t="s">
        <v>8014</v>
      </c>
      <c r="B615" s="755" t="s">
        <v>8015</v>
      </c>
      <c r="C615" s="751">
        <v>1982</v>
      </c>
      <c r="D615" s="833" t="s">
        <v>8016</v>
      </c>
      <c r="E615" s="750">
        <v>7200</v>
      </c>
      <c r="F615" s="833" t="s">
        <v>3315</v>
      </c>
      <c r="G615" s="751">
        <v>103</v>
      </c>
      <c r="H615" s="751"/>
      <c r="I615" s="751">
        <v>103</v>
      </c>
      <c r="J615" s="751"/>
      <c r="K615" s="751"/>
      <c r="L615" s="751"/>
      <c r="M615" s="751"/>
      <c r="N615" s="751"/>
      <c r="O615" s="751"/>
      <c r="P615" s="751"/>
      <c r="Q615" s="791"/>
      <c r="R615" s="791"/>
      <c r="S615" s="791"/>
      <c r="T615" s="791"/>
      <c r="U615" s="791"/>
      <c r="V615" s="791"/>
      <c r="W615" s="791"/>
      <c r="X615" s="751"/>
      <c r="Y615" s="751"/>
      <c r="Z615" s="751"/>
      <c r="AA615" s="751"/>
    </row>
    <row r="616" spans="1:27" x14ac:dyDescent="0.2">
      <c r="A616" s="716"/>
      <c r="B616" s="751"/>
      <c r="C616" s="751"/>
      <c r="D616" s="751"/>
      <c r="E616" s="750"/>
      <c r="F616" s="751"/>
      <c r="G616" s="751"/>
      <c r="H616" s="751"/>
      <c r="I616" s="751"/>
      <c r="J616" s="751"/>
      <c r="K616" s="751"/>
      <c r="L616" s="751"/>
      <c r="M616" s="751"/>
      <c r="N616" s="751"/>
      <c r="O616" s="751"/>
      <c r="P616" s="751"/>
      <c r="Q616" s="791"/>
      <c r="R616" s="791"/>
      <c r="S616" s="791"/>
      <c r="T616" s="791"/>
      <c r="U616" s="791"/>
      <c r="V616" s="791"/>
      <c r="W616" s="791"/>
      <c r="X616" s="751"/>
      <c r="Y616" s="751"/>
      <c r="Z616" s="751"/>
      <c r="AA616" s="751"/>
    </row>
    <row r="617" spans="1:27" x14ac:dyDescent="0.2">
      <c r="A617" s="716"/>
      <c r="B617" s="751"/>
      <c r="C617" s="751"/>
      <c r="D617" s="751"/>
      <c r="E617" s="750"/>
      <c r="F617" s="751"/>
      <c r="G617" s="751"/>
      <c r="H617" s="751"/>
      <c r="I617" s="751"/>
      <c r="J617" s="751"/>
      <c r="K617" s="751"/>
      <c r="L617" s="751"/>
      <c r="M617" s="751"/>
      <c r="N617" s="751"/>
      <c r="O617" s="791"/>
      <c r="P617" s="791"/>
      <c r="Q617" s="791"/>
      <c r="R617" s="791"/>
      <c r="S617" s="791"/>
      <c r="T617" s="791"/>
      <c r="U617" s="791"/>
      <c r="V617" s="791"/>
      <c r="W617" s="791"/>
      <c r="X617" s="751"/>
      <c r="Y617" s="751"/>
      <c r="Z617" s="751"/>
      <c r="AA617" s="751"/>
    </row>
    <row r="618" spans="1:27" x14ac:dyDescent="0.2">
      <c r="A618" s="784" t="s">
        <v>5189</v>
      </c>
      <c r="B618" s="1125" t="s">
        <v>7344</v>
      </c>
      <c r="C618" s="1125"/>
      <c r="D618" s="1125"/>
      <c r="E618" s="784">
        <f>SUM(E615:E617)</f>
        <v>7200</v>
      </c>
      <c r="F618" s="1126" t="s">
        <v>5191</v>
      </c>
      <c r="G618" s="1126"/>
      <c r="H618" s="1126"/>
      <c r="I618" s="1126"/>
      <c r="J618" s="814"/>
      <c r="K618" s="814"/>
      <c r="L618" s="814"/>
      <c r="M618" s="814"/>
      <c r="N618" s="1127"/>
      <c r="O618" s="1127"/>
      <c r="P618" s="1127"/>
      <c r="Q618" s="1127"/>
      <c r="R618" s="1127"/>
      <c r="S618" s="1127"/>
      <c r="T618" s="1127"/>
      <c r="U618" s="1127"/>
      <c r="V618" s="1127"/>
      <c r="W618" s="1127"/>
      <c r="X618" s="1125" t="s">
        <v>5192</v>
      </c>
      <c r="Y618" s="1125"/>
      <c r="Z618" s="802">
        <f>SUM(Z614:Z617)</f>
        <v>0</v>
      </c>
      <c r="AA618" s="784" t="s">
        <v>5191</v>
      </c>
    </row>
    <row r="619" spans="1:27" ht="25.5" x14ac:dyDescent="0.2">
      <c r="A619" s="751" t="s">
        <v>8017</v>
      </c>
      <c r="B619" s="755" t="s">
        <v>8018</v>
      </c>
      <c r="C619" s="840">
        <v>2009</v>
      </c>
      <c r="D619" s="833" t="s">
        <v>8019</v>
      </c>
      <c r="E619" s="840">
        <v>1830</v>
      </c>
      <c r="F619" s="833" t="s">
        <v>7979</v>
      </c>
      <c r="G619" s="751"/>
      <c r="H619" s="751"/>
      <c r="I619" s="751"/>
      <c r="J619" s="751"/>
      <c r="K619" s="751"/>
      <c r="L619" s="751"/>
      <c r="M619" s="751"/>
      <c r="N619" s="751"/>
      <c r="O619" s="751"/>
      <c r="P619" s="751"/>
      <c r="Q619" s="791"/>
      <c r="R619" s="791"/>
      <c r="S619" s="791"/>
      <c r="T619" s="791"/>
      <c r="U619" s="791"/>
      <c r="V619" s="791"/>
      <c r="W619" s="791"/>
      <c r="X619" s="751"/>
      <c r="Y619" s="751"/>
      <c r="Z619" s="751"/>
      <c r="AA619" s="751"/>
    </row>
    <row r="620" spans="1:27" x14ac:dyDescent="0.2">
      <c r="A620" s="784" t="s">
        <v>5189</v>
      </c>
      <c r="B620" s="1125" t="s">
        <v>7344</v>
      </c>
      <c r="C620" s="1125"/>
      <c r="D620" s="1125"/>
      <c r="E620" s="784">
        <f>E619</f>
        <v>1830</v>
      </c>
      <c r="F620" s="1126" t="s">
        <v>5191</v>
      </c>
      <c r="G620" s="1126"/>
      <c r="H620" s="1126"/>
      <c r="I620" s="1126"/>
      <c r="J620" s="814"/>
      <c r="K620" s="814"/>
      <c r="L620" s="814"/>
      <c r="M620" s="814"/>
      <c r="N620" s="1127"/>
      <c r="O620" s="1127"/>
      <c r="P620" s="1127"/>
      <c r="Q620" s="1127"/>
      <c r="R620" s="1127"/>
      <c r="S620" s="1127"/>
      <c r="T620" s="1127"/>
      <c r="U620" s="1127"/>
      <c r="V620" s="1127"/>
      <c r="W620" s="1127"/>
      <c r="X620" s="1125" t="s">
        <v>5192</v>
      </c>
      <c r="Y620" s="1125"/>
      <c r="Z620" s="802">
        <f>SUM(Z617:Z619)</f>
        <v>0</v>
      </c>
      <c r="AA620" s="784" t="s">
        <v>5191</v>
      </c>
    </row>
    <row r="621" spans="1:27" ht="25.5" x14ac:dyDescent="0.2">
      <c r="A621" s="751" t="s">
        <v>8020</v>
      </c>
      <c r="B621" s="755" t="s">
        <v>8021</v>
      </c>
      <c r="C621" s="751">
        <v>1995</v>
      </c>
      <c r="D621" s="833" t="s">
        <v>8022</v>
      </c>
      <c r="E621" s="839">
        <v>2600</v>
      </c>
      <c r="F621" s="833" t="s">
        <v>7979</v>
      </c>
      <c r="G621" s="751"/>
      <c r="H621" s="751"/>
      <c r="I621" s="751"/>
      <c r="J621" s="751"/>
      <c r="K621" s="751"/>
      <c r="L621" s="751"/>
      <c r="M621" s="751"/>
      <c r="N621" s="751"/>
      <c r="O621" s="751"/>
      <c r="P621" s="751"/>
      <c r="Q621" s="791"/>
      <c r="R621" s="791"/>
      <c r="S621" s="791"/>
      <c r="T621" s="791"/>
      <c r="U621" s="791"/>
      <c r="V621" s="791"/>
      <c r="W621" s="791"/>
      <c r="X621" s="751"/>
      <c r="Y621" s="751"/>
      <c r="Z621" s="751"/>
      <c r="AA621" s="751"/>
    </row>
    <row r="622" spans="1:27" x14ac:dyDescent="0.2">
      <c r="A622" s="784" t="s">
        <v>5189</v>
      </c>
      <c r="B622" s="1125" t="s">
        <v>7344</v>
      </c>
      <c r="C622" s="1125"/>
      <c r="D622" s="1125"/>
      <c r="E622" s="784">
        <f>E621</f>
        <v>2600</v>
      </c>
      <c r="F622" s="1126" t="s">
        <v>5191</v>
      </c>
      <c r="G622" s="1126"/>
      <c r="H622" s="1126"/>
      <c r="I622" s="1126"/>
      <c r="J622" s="814"/>
      <c r="K622" s="814"/>
      <c r="L622" s="814"/>
      <c r="M622" s="814"/>
      <c r="N622" s="1127"/>
      <c r="O622" s="1127"/>
      <c r="P622" s="1127"/>
      <c r="Q622" s="1127"/>
      <c r="R622" s="1127"/>
      <c r="S622" s="1127"/>
      <c r="T622" s="1127"/>
      <c r="U622" s="1127"/>
      <c r="V622" s="1127"/>
      <c r="W622" s="1127"/>
      <c r="X622" s="1125" t="s">
        <v>5192</v>
      </c>
      <c r="Y622" s="1125"/>
      <c r="Z622" s="802">
        <f>SUM(Z619:Z621)</f>
        <v>0</v>
      </c>
      <c r="AA622" s="784" t="s">
        <v>5191</v>
      </c>
    </row>
    <row r="623" spans="1:27" ht="25.5" x14ac:dyDescent="0.2">
      <c r="A623" s="751" t="s">
        <v>8020</v>
      </c>
      <c r="B623" s="755" t="s">
        <v>8023</v>
      </c>
      <c r="C623" s="802"/>
      <c r="D623" s="833" t="s">
        <v>8024</v>
      </c>
      <c r="E623" s="839">
        <v>840</v>
      </c>
      <c r="F623" s="833" t="s">
        <v>1046</v>
      </c>
      <c r="G623" s="814"/>
      <c r="H623" s="814"/>
      <c r="I623" s="814"/>
      <c r="J623" s="814"/>
      <c r="K623" s="814"/>
      <c r="L623" s="814"/>
      <c r="M623" s="814"/>
      <c r="N623" s="751"/>
      <c r="O623" s="751"/>
      <c r="P623" s="751"/>
      <c r="Q623" s="789"/>
      <c r="R623" s="789"/>
      <c r="S623" s="789"/>
      <c r="T623" s="789"/>
      <c r="U623" s="789"/>
      <c r="V623" s="789"/>
      <c r="W623" s="789"/>
      <c r="X623" s="802"/>
      <c r="Y623" s="802"/>
      <c r="Z623" s="802"/>
      <c r="AA623" s="784"/>
    </row>
    <row r="624" spans="1:27" x14ac:dyDescent="0.2">
      <c r="A624" s="716"/>
      <c r="B624" s="755"/>
      <c r="C624" s="802"/>
      <c r="D624" s="833" t="s">
        <v>8025</v>
      </c>
      <c r="E624" s="839">
        <v>500</v>
      </c>
      <c r="F624" s="833" t="s">
        <v>1046</v>
      </c>
      <c r="G624" s="814"/>
      <c r="H624" s="814"/>
      <c r="I624" s="814"/>
      <c r="J624" s="814"/>
      <c r="K624" s="814"/>
      <c r="L624" s="814"/>
      <c r="M624" s="814"/>
      <c r="N624" s="751"/>
      <c r="O624" s="751"/>
      <c r="P624" s="751"/>
      <c r="Q624" s="789"/>
      <c r="R624" s="789"/>
      <c r="S624" s="789"/>
      <c r="T624" s="789"/>
      <c r="U624" s="789"/>
      <c r="V624" s="789"/>
      <c r="W624" s="789"/>
      <c r="X624" s="802"/>
      <c r="Y624" s="802"/>
      <c r="Z624" s="802"/>
      <c r="AA624" s="784"/>
    </row>
    <row r="625" spans="1:27" x14ac:dyDescent="0.2">
      <c r="A625" s="716"/>
      <c r="B625" s="755"/>
      <c r="C625" s="802"/>
      <c r="D625" s="833" t="s">
        <v>8026</v>
      </c>
      <c r="E625" s="839">
        <v>1540</v>
      </c>
      <c r="F625" s="833" t="s">
        <v>1046</v>
      </c>
      <c r="G625" s="814"/>
      <c r="H625" s="814"/>
      <c r="I625" s="814"/>
      <c r="J625" s="814"/>
      <c r="K625" s="814"/>
      <c r="L625" s="814"/>
      <c r="M625" s="814"/>
      <c r="N625" s="751"/>
      <c r="O625" s="751"/>
      <c r="P625" s="751"/>
      <c r="Q625" s="789"/>
      <c r="R625" s="789"/>
      <c r="S625" s="789"/>
      <c r="T625" s="789"/>
      <c r="U625" s="789"/>
      <c r="V625" s="789"/>
      <c r="W625" s="789"/>
      <c r="X625" s="802"/>
      <c r="Y625" s="802"/>
      <c r="Z625" s="802"/>
      <c r="AA625" s="784"/>
    </row>
    <row r="626" spans="1:27" x14ac:dyDescent="0.2">
      <c r="A626" s="716"/>
      <c r="B626" s="755"/>
      <c r="C626" s="802"/>
      <c r="D626" s="833" t="s">
        <v>8027</v>
      </c>
      <c r="E626" s="839">
        <v>400</v>
      </c>
      <c r="F626" s="833" t="s">
        <v>1046</v>
      </c>
      <c r="G626" s="814"/>
      <c r="H626" s="814"/>
      <c r="I626" s="814"/>
      <c r="J626" s="814"/>
      <c r="K626" s="814"/>
      <c r="L626" s="814"/>
      <c r="M626" s="814"/>
      <c r="N626" s="751"/>
      <c r="O626" s="751"/>
      <c r="P626" s="751"/>
      <c r="Q626" s="789"/>
      <c r="R626" s="789"/>
      <c r="S626" s="789"/>
      <c r="T626" s="789"/>
      <c r="U626" s="789"/>
      <c r="V626" s="789"/>
      <c r="W626" s="789"/>
      <c r="X626" s="802"/>
      <c r="Y626" s="802"/>
      <c r="Z626" s="802"/>
      <c r="AA626" s="784"/>
    </row>
    <row r="627" spans="1:27" ht="26.25" customHeight="1" x14ac:dyDescent="0.2">
      <c r="A627" s="716"/>
      <c r="B627" s="755"/>
      <c r="C627" s="802"/>
      <c r="D627" s="833" t="s">
        <v>8028</v>
      </c>
      <c r="E627" s="839">
        <v>1060</v>
      </c>
      <c r="F627" s="833" t="s">
        <v>1046</v>
      </c>
      <c r="G627" s="814"/>
      <c r="H627" s="814"/>
      <c r="I627" s="814"/>
      <c r="J627" s="814"/>
      <c r="K627" s="814"/>
      <c r="L627" s="814"/>
      <c r="M627" s="814"/>
      <c r="N627" s="751"/>
      <c r="O627" s="751"/>
      <c r="P627" s="751"/>
      <c r="Q627" s="789"/>
      <c r="R627" s="789"/>
      <c r="S627" s="789"/>
      <c r="T627" s="789"/>
      <c r="U627" s="789"/>
      <c r="V627" s="789"/>
      <c r="W627" s="789"/>
      <c r="X627" s="802"/>
      <c r="Y627" s="802"/>
      <c r="Z627" s="802"/>
      <c r="AA627" s="784"/>
    </row>
    <row r="628" spans="1:27" x14ac:dyDescent="0.2">
      <c r="A628" s="716"/>
      <c r="B628" s="716"/>
      <c r="C628" s="751">
        <v>2012</v>
      </c>
      <c r="D628" s="751" t="s">
        <v>8029</v>
      </c>
      <c r="E628" s="750">
        <v>201</v>
      </c>
      <c r="F628" s="751" t="s">
        <v>7965</v>
      </c>
      <c r="G628" s="751"/>
      <c r="H628" s="751"/>
      <c r="I628" s="751"/>
      <c r="J628" s="751"/>
      <c r="K628" s="751"/>
      <c r="L628" s="751"/>
      <c r="M628" s="751"/>
      <c r="N628" s="716"/>
      <c r="O628" s="716"/>
      <c r="P628" s="716"/>
      <c r="Q628" s="791"/>
      <c r="R628" s="791"/>
      <c r="S628" s="791"/>
      <c r="T628" s="791"/>
      <c r="U628" s="791"/>
      <c r="V628" s="791"/>
      <c r="W628" s="791"/>
      <c r="X628" s="751"/>
      <c r="Y628" s="751"/>
      <c r="Z628" s="751"/>
      <c r="AA628" s="751"/>
    </row>
    <row r="629" spans="1:27" x14ac:dyDescent="0.2">
      <c r="A629" s="716"/>
      <c r="B629" s="716"/>
      <c r="C629" s="751"/>
      <c r="D629" s="751"/>
      <c r="E629" s="750"/>
      <c r="F629" s="751"/>
      <c r="G629" s="751"/>
      <c r="H629" s="751"/>
      <c r="I629" s="751"/>
      <c r="J629" s="751"/>
      <c r="K629" s="751"/>
      <c r="L629" s="751"/>
      <c r="M629" s="751"/>
      <c r="N629" s="716"/>
      <c r="O629" s="716"/>
      <c r="P629" s="716"/>
      <c r="Q629" s="791"/>
      <c r="R629" s="791"/>
      <c r="S629" s="791"/>
      <c r="T629" s="791"/>
      <c r="U629" s="791"/>
      <c r="V629" s="791"/>
      <c r="W629" s="791"/>
      <c r="X629" s="751"/>
      <c r="Y629" s="751"/>
      <c r="Z629" s="751"/>
      <c r="AA629" s="751"/>
    </row>
    <row r="630" spans="1:27" x14ac:dyDescent="0.2">
      <c r="A630" s="716"/>
      <c r="B630" s="751"/>
      <c r="C630" s="751"/>
      <c r="D630" s="751"/>
      <c r="E630" s="750"/>
      <c r="F630" s="751"/>
      <c r="G630" s="751"/>
      <c r="H630" s="751"/>
      <c r="I630" s="751"/>
      <c r="J630" s="751"/>
      <c r="K630" s="751"/>
      <c r="L630" s="751"/>
      <c r="M630" s="751"/>
      <c r="N630" s="751"/>
      <c r="O630" s="751"/>
      <c r="P630" s="751"/>
      <c r="Q630" s="791"/>
      <c r="R630" s="791"/>
      <c r="S630" s="791"/>
      <c r="T630" s="791"/>
      <c r="U630" s="791"/>
      <c r="V630" s="791"/>
      <c r="W630" s="791"/>
      <c r="X630" s="751"/>
      <c r="Y630" s="751"/>
      <c r="Z630" s="751"/>
      <c r="AA630" s="751"/>
    </row>
    <row r="642" spans="4:26" ht="14.25" x14ac:dyDescent="0.2">
      <c r="D642" s="841"/>
      <c r="Z642" s="693"/>
    </row>
    <row r="643" spans="4:26" ht="14.25" x14ac:dyDescent="0.2">
      <c r="D643" s="841"/>
      <c r="Z643" s="693"/>
    </row>
    <row r="644" spans="4:26" ht="14.25" x14ac:dyDescent="0.2">
      <c r="D644" s="841"/>
      <c r="Z644" s="693"/>
    </row>
    <row r="645" spans="4:26" ht="14.25" x14ac:dyDescent="0.2">
      <c r="D645" s="841"/>
      <c r="Z645" s="693"/>
    </row>
  </sheetData>
  <mergeCells count="450">
    <mergeCell ref="F2:U2"/>
    <mergeCell ref="X2:AA2"/>
    <mergeCell ref="AB2:AI2"/>
    <mergeCell ref="A3:A6"/>
    <mergeCell ref="B3:B6"/>
    <mergeCell ref="C3:AA3"/>
    <mergeCell ref="C4:I4"/>
    <mergeCell ref="J4:M4"/>
    <mergeCell ref="N4:P4"/>
    <mergeCell ref="Q4:W4"/>
    <mergeCell ref="X4:AA4"/>
    <mergeCell ref="C5:C6"/>
    <mergeCell ref="D5:D6"/>
    <mergeCell ref="E5:E6"/>
    <mergeCell ref="F5:F6"/>
    <mergeCell ref="G5:I5"/>
    <mergeCell ref="J5:J6"/>
    <mergeCell ref="K5:K6"/>
    <mergeCell ref="L5:L6"/>
    <mergeCell ref="M5:M6"/>
    <mergeCell ref="T5:T6"/>
    <mergeCell ref="U5:W5"/>
    <mergeCell ref="X5:X6"/>
    <mergeCell ref="Y5:Y6"/>
    <mergeCell ref="Z5:Z6"/>
    <mergeCell ref="AA5:AA6"/>
    <mergeCell ref="N5:N6"/>
    <mergeCell ref="O5:O6"/>
    <mergeCell ref="P5:P6"/>
    <mergeCell ref="Q5:Q6"/>
    <mergeCell ref="R5:R6"/>
    <mergeCell ref="S5:S6"/>
    <mergeCell ref="B27:D27"/>
    <mergeCell ref="G27:R27"/>
    <mergeCell ref="X27:Y27"/>
    <mergeCell ref="B32:D32"/>
    <mergeCell ref="G32:R32"/>
    <mergeCell ref="T32:W32"/>
    <mergeCell ref="X32:Y32"/>
    <mergeCell ref="A8:AA8"/>
    <mergeCell ref="B13:D13"/>
    <mergeCell ref="G13:R13"/>
    <mergeCell ref="X13:Y13"/>
    <mergeCell ref="B16:D16"/>
    <mergeCell ref="G16:R16"/>
    <mergeCell ref="X16:Y16"/>
    <mergeCell ref="B55:D55"/>
    <mergeCell ref="G55:R55"/>
    <mergeCell ref="X55:Y55"/>
    <mergeCell ref="B81:D81"/>
    <mergeCell ref="G81:R81"/>
    <mergeCell ref="X81:Y81"/>
    <mergeCell ref="B38:D38"/>
    <mergeCell ref="G38:R38"/>
    <mergeCell ref="X38:Y38"/>
    <mergeCell ref="B51:D51"/>
    <mergeCell ref="G51:R51"/>
    <mergeCell ref="X51:Y51"/>
    <mergeCell ref="B121:D121"/>
    <mergeCell ref="G121:R121"/>
    <mergeCell ref="X121:Y121"/>
    <mergeCell ref="B128:D128"/>
    <mergeCell ref="G128:R128"/>
    <mergeCell ref="X128:Y128"/>
    <mergeCell ref="B91:D91"/>
    <mergeCell ref="G91:W91"/>
    <mergeCell ref="X91:Y91"/>
    <mergeCell ref="B111:D111"/>
    <mergeCell ref="G111:R111"/>
    <mergeCell ref="T111:W111"/>
    <mergeCell ref="X111:Y111"/>
    <mergeCell ref="B140:D140"/>
    <mergeCell ref="N140:W140"/>
    <mergeCell ref="X140:Y140"/>
    <mergeCell ref="B160:D160"/>
    <mergeCell ref="N160:R160"/>
    <mergeCell ref="X160:Y160"/>
    <mergeCell ref="B132:D132"/>
    <mergeCell ref="N132:W132"/>
    <mergeCell ref="X132:Y132"/>
    <mergeCell ref="B136:D136"/>
    <mergeCell ref="N136:W136"/>
    <mergeCell ref="X136:Y136"/>
    <mergeCell ref="B209:D209"/>
    <mergeCell ref="N209:R209"/>
    <mergeCell ref="X209:Y209"/>
    <mergeCell ref="B224:D224"/>
    <mergeCell ref="N224:R224"/>
    <mergeCell ref="X224:Y224"/>
    <mergeCell ref="B188:D188"/>
    <mergeCell ref="N188:R188"/>
    <mergeCell ref="X188:Y188"/>
    <mergeCell ref="B201:D201"/>
    <mergeCell ref="N201:R201"/>
    <mergeCell ref="X201:Y201"/>
    <mergeCell ref="X239:Y239"/>
    <mergeCell ref="B245:D245"/>
    <mergeCell ref="N245:R245"/>
    <mergeCell ref="X245:Y245"/>
    <mergeCell ref="B228:D228"/>
    <mergeCell ref="N228:W228"/>
    <mergeCell ref="X228:Y228"/>
    <mergeCell ref="B235:D235"/>
    <mergeCell ref="N235:R235"/>
    <mergeCell ref="X235:Y235"/>
    <mergeCell ref="D246:D247"/>
    <mergeCell ref="G246:G247"/>
    <mergeCell ref="H246:H247"/>
    <mergeCell ref="I246:I247"/>
    <mergeCell ref="A248:A249"/>
    <mergeCell ref="B248:D248"/>
    <mergeCell ref="G248:R248"/>
    <mergeCell ref="B239:D239"/>
    <mergeCell ref="N239:W239"/>
    <mergeCell ref="V250:V251"/>
    <mergeCell ref="W250:W251"/>
    <mergeCell ref="A253:A254"/>
    <mergeCell ref="B253:D253"/>
    <mergeCell ref="G253:R253"/>
    <mergeCell ref="T253:W253"/>
    <mergeCell ref="X248:AA248"/>
    <mergeCell ref="B249:D249"/>
    <mergeCell ref="G249:R249"/>
    <mergeCell ref="T249:W249"/>
    <mergeCell ref="X249:AA249"/>
    <mergeCell ref="D250:D251"/>
    <mergeCell ref="G250:G252"/>
    <mergeCell ref="H250:H252"/>
    <mergeCell ref="I250:I252"/>
    <mergeCell ref="U250:U251"/>
    <mergeCell ref="U258:U259"/>
    <mergeCell ref="V258:V259"/>
    <mergeCell ref="W258:W259"/>
    <mergeCell ref="A261:A262"/>
    <mergeCell ref="B261:D261"/>
    <mergeCell ref="G261:R261"/>
    <mergeCell ref="T261:W261"/>
    <mergeCell ref="X253:AA253"/>
    <mergeCell ref="B254:D254"/>
    <mergeCell ref="G254:R254"/>
    <mergeCell ref="T254:W254"/>
    <mergeCell ref="X254:AA254"/>
    <mergeCell ref="G256:G257"/>
    <mergeCell ref="H256:H257"/>
    <mergeCell ref="I256:I257"/>
    <mergeCell ref="X261:AA261"/>
    <mergeCell ref="B262:D262"/>
    <mergeCell ref="G262:R262"/>
    <mergeCell ref="T262:W262"/>
    <mergeCell ref="X262:AA262"/>
    <mergeCell ref="A263:B264"/>
    <mergeCell ref="C263:D263"/>
    <mergeCell ref="G263:R263"/>
    <mergeCell ref="T263:W263"/>
    <mergeCell ref="X263:Y263"/>
    <mergeCell ref="C264:D264"/>
    <mergeCell ref="G264:R264"/>
    <mergeCell ref="T264:W264"/>
    <mergeCell ref="X264:Y264"/>
    <mergeCell ref="A265:AA265"/>
    <mergeCell ref="B272:D272"/>
    <mergeCell ref="F272:I272"/>
    <mergeCell ref="N272:R272"/>
    <mergeCell ref="X272:Y272"/>
    <mergeCell ref="B276:D276"/>
    <mergeCell ref="F276:I276"/>
    <mergeCell ref="N276:R276"/>
    <mergeCell ref="T276:W276"/>
    <mergeCell ref="X276:Y276"/>
    <mergeCell ref="B281:D281"/>
    <mergeCell ref="F281:I281"/>
    <mergeCell ref="N281:R281"/>
    <mergeCell ref="X281:Y281"/>
    <mergeCell ref="B296:D296"/>
    <mergeCell ref="F296:I296"/>
    <mergeCell ref="N296:R296"/>
    <mergeCell ref="T296:W296"/>
    <mergeCell ref="X296:Y296"/>
    <mergeCell ref="B312:D312"/>
    <mergeCell ref="F312:I312"/>
    <mergeCell ref="N312:W312"/>
    <mergeCell ref="X312:Y312"/>
    <mergeCell ref="X342:Y342"/>
    <mergeCell ref="B347:D347"/>
    <mergeCell ref="F347:I347"/>
    <mergeCell ref="N347:R347"/>
    <mergeCell ref="X347:Y347"/>
    <mergeCell ref="B329:D329"/>
    <mergeCell ref="F329:I329"/>
    <mergeCell ref="N329:R329"/>
    <mergeCell ref="X329:Y329"/>
    <mergeCell ref="B336:D336"/>
    <mergeCell ref="F336:I336"/>
    <mergeCell ref="N336:R336"/>
    <mergeCell ref="X336:Y336"/>
    <mergeCell ref="A350:A351"/>
    <mergeCell ref="D350:D351"/>
    <mergeCell ref="E350:E351"/>
    <mergeCell ref="F350:F351"/>
    <mergeCell ref="G350:G351"/>
    <mergeCell ref="H350:H351"/>
    <mergeCell ref="B342:D342"/>
    <mergeCell ref="F342:I342"/>
    <mergeCell ref="N342:R342"/>
    <mergeCell ref="Z350:Z351"/>
    <mergeCell ref="AA350:AA351"/>
    <mergeCell ref="B357:D357"/>
    <mergeCell ref="F357:I357"/>
    <mergeCell ref="N357:R357"/>
    <mergeCell ref="X357:Y357"/>
    <mergeCell ref="S350:S351"/>
    <mergeCell ref="T350:T351"/>
    <mergeCell ref="U350:U351"/>
    <mergeCell ref="V350:V351"/>
    <mergeCell ref="W350:W351"/>
    <mergeCell ref="X350:X351"/>
    <mergeCell ref="I350:I351"/>
    <mergeCell ref="N350:N351"/>
    <mergeCell ref="O350:O351"/>
    <mergeCell ref="P350:P351"/>
    <mergeCell ref="Q350:Q351"/>
    <mergeCell ref="R350:R351"/>
    <mergeCell ref="B359:D359"/>
    <mergeCell ref="F359:I359"/>
    <mergeCell ref="N359:W359"/>
    <mergeCell ref="X359:Y359"/>
    <mergeCell ref="B368:D368"/>
    <mergeCell ref="F368:I368"/>
    <mergeCell ref="N368:R368"/>
    <mergeCell ref="X368:Y368"/>
    <mergeCell ref="Y350:Y351"/>
    <mergeCell ref="B375:D375"/>
    <mergeCell ref="F375:I375"/>
    <mergeCell ref="N375:R375"/>
    <mergeCell ref="T375:W375"/>
    <mergeCell ref="X375:Y375"/>
    <mergeCell ref="B381:D381"/>
    <mergeCell ref="F381:I381"/>
    <mergeCell ref="N381:R381"/>
    <mergeCell ref="T381:W381"/>
    <mergeCell ref="X381:Y381"/>
    <mergeCell ref="B385:D385"/>
    <mergeCell ref="F385:I385"/>
    <mergeCell ref="N385:R385"/>
    <mergeCell ref="T385:W385"/>
    <mergeCell ref="X385:Y385"/>
    <mergeCell ref="B397:D397"/>
    <mergeCell ref="F397:I397"/>
    <mergeCell ref="N397:R397"/>
    <mergeCell ref="T397:W397"/>
    <mergeCell ref="X397:Y397"/>
    <mergeCell ref="B413:D413"/>
    <mergeCell ref="F413:I413"/>
    <mergeCell ref="N413:W413"/>
    <mergeCell ref="X413:Y413"/>
    <mergeCell ref="B419:D419"/>
    <mergeCell ref="N419:R419"/>
    <mergeCell ref="T419:W419"/>
    <mergeCell ref="X419:Y419"/>
    <mergeCell ref="B404:D404"/>
    <mergeCell ref="F404:I404"/>
    <mergeCell ref="N404:R404"/>
    <mergeCell ref="T404:W404"/>
    <mergeCell ref="X404:Y404"/>
    <mergeCell ref="N412:R412"/>
    <mergeCell ref="T412:W412"/>
    <mergeCell ref="A424:A425"/>
    <mergeCell ref="B424:D424"/>
    <mergeCell ref="F424:I424"/>
    <mergeCell ref="N424:R424"/>
    <mergeCell ref="T424:W424"/>
    <mergeCell ref="X424:Y424"/>
    <mergeCell ref="B425:D425"/>
    <mergeCell ref="F425:I425"/>
    <mergeCell ref="N425:W425"/>
    <mergeCell ref="X425:Y425"/>
    <mergeCell ref="A440:A441"/>
    <mergeCell ref="B440:D440"/>
    <mergeCell ref="F440:I440"/>
    <mergeCell ref="A431:A432"/>
    <mergeCell ref="B431:D431"/>
    <mergeCell ref="F431:I431"/>
    <mergeCell ref="X431:Y431"/>
    <mergeCell ref="B432:D432"/>
    <mergeCell ref="F432:I432"/>
    <mergeCell ref="N432:R432"/>
    <mergeCell ref="T432:W432"/>
    <mergeCell ref="X432:Y432"/>
    <mergeCell ref="N440:R440"/>
    <mergeCell ref="T440:W440"/>
    <mergeCell ref="X440:Y440"/>
    <mergeCell ref="B441:D441"/>
    <mergeCell ref="F441:I441"/>
    <mergeCell ref="N441:R441"/>
    <mergeCell ref="T441:W441"/>
    <mergeCell ref="X441:Y441"/>
    <mergeCell ref="G433:G434"/>
    <mergeCell ref="H433:H434"/>
    <mergeCell ref="I433:I434"/>
    <mergeCell ref="B445:D445"/>
    <mergeCell ref="F445:I445"/>
    <mergeCell ref="N445:R445"/>
    <mergeCell ref="T445:W445"/>
    <mergeCell ref="X445:Y445"/>
    <mergeCell ref="B450:D450"/>
    <mergeCell ref="F450:I450"/>
    <mergeCell ref="N450:R450"/>
    <mergeCell ref="T450:W450"/>
    <mergeCell ref="X450:Y450"/>
    <mergeCell ref="X452:Y452"/>
    <mergeCell ref="A453:AA453"/>
    <mergeCell ref="B456:D456"/>
    <mergeCell ref="F456:I456"/>
    <mergeCell ref="N456:R456"/>
    <mergeCell ref="T456:W456"/>
    <mergeCell ref="X456:Y456"/>
    <mergeCell ref="A451:B452"/>
    <mergeCell ref="C451:D451"/>
    <mergeCell ref="F451:I451"/>
    <mergeCell ref="N451:R451"/>
    <mergeCell ref="T451:W451"/>
    <mergeCell ref="X451:Y451"/>
    <mergeCell ref="C452:D452"/>
    <mergeCell ref="F452:I452"/>
    <mergeCell ref="N452:R452"/>
    <mergeCell ref="T452:W452"/>
    <mergeCell ref="B462:D462"/>
    <mergeCell ref="F462:I462"/>
    <mergeCell ref="N462:R462"/>
    <mergeCell ref="T462:W462"/>
    <mergeCell ref="X462:Y462"/>
    <mergeCell ref="B466:D466"/>
    <mergeCell ref="F466:I466"/>
    <mergeCell ref="N466:R466"/>
    <mergeCell ref="T466:W466"/>
    <mergeCell ref="X466:Y466"/>
    <mergeCell ref="B471:D471"/>
    <mergeCell ref="F471:I471"/>
    <mergeCell ref="N471:R471"/>
    <mergeCell ref="T471:W471"/>
    <mergeCell ref="X471:Y471"/>
    <mergeCell ref="B474:D474"/>
    <mergeCell ref="F474:I474"/>
    <mergeCell ref="N474:R474"/>
    <mergeCell ref="X474:Y474"/>
    <mergeCell ref="N484:R484"/>
    <mergeCell ref="X484:Y484"/>
    <mergeCell ref="N486:R486"/>
    <mergeCell ref="X486:Y486"/>
    <mergeCell ref="N490:R490"/>
    <mergeCell ref="X490:Y490"/>
    <mergeCell ref="B479:D479"/>
    <mergeCell ref="F479:I479"/>
    <mergeCell ref="N479:R479"/>
    <mergeCell ref="X479:Y479"/>
    <mergeCell ref="N482:R482"/>
    <mergeCell ref="X482:Y482"/>
    <mergeCell ref="N498:R498"/>
    <mergeCell ref="X498:Y498"/>
    <mergeCell ref="N500:R500"/>
    <mergeCell ref="X500:Y500"/>
    <mergeCell ref="N502:R502"/>
    <mergeCell ref="X502:Y502"/>
    <mergeCell ref="N492:R492"/>
    <mergeCell ref="X492:Y492"/>
    <mergeCell ref="N494:R494"/>
    <mergeCell ref="X494:Y494"/>
    <mergeCell ref="N496:R496"/>
    <mergeCell ref="X496:Y496"/>
    <mergeCell ref="B515:D515"/>
    <mergeCell ref="F515:I515"/>
    <mergeCell ref="N515:W515"/>
    <mergeCell ref="X515:Y515"/>
    <mergeCell ref="B529:D529"/>
    <mergeCell ref="F529:I529"/>
    <mergeCell ref="N529:W529"/>
    <mergeCell ref="X529:Y529"/>
    <mergeCell ref="N504:R504"/>
    <mergeCell ref="X504:Y504"/>
    <mergeCell ref="B509:D509"/>
    <mergeCell ref="F509:I509"/>
    <mergeCell ref="N509:R509"/>
    <mergeCell ref="X509:Y509"/>
    <mergeCell ref="B538:D538"/>
    <mergeCell ref="F538:I538"/>
    <mergeCell ref="N538:R538"/>
    <mergeCell ref="T538:W538"/>
    <mergeCell ref="X538:Y538"/>
    <mergeCell ref="B542:D542"/>
    <mergeCell ref="F542:I542"/>
    <mergeCell ref="N542:W542"/>
    <mergeCell ref="X542:Y542"/>
    <mergeCell ref="B562:D562"/>
    <mergeCell ref="F562:I562"/>
    <mergeCell ref="N562:W562"/>
    <mergeCell ref="X562:Y562"/>
    <mergeCell ref="B565:D565"/>
    <mergeCell ref="F565:I565"/>
    <mergeCell ref="N565:W565"/>
    <mergeCell ref="X565:Y565"/>
    <mergeCell ref="B549:D549"/>
    <mergeCell ref="F549:I549"/>
    <mergeCell ref="N549:W549"/>
    <mergeCell ref="X549:Y549"/>
    <mergeCell ref="B560:D560"/>
    <mergeCell ref="F560:I560"/>
    <mergeCell ref="N560:R560"/>
    <mergeCell ref="T560:W560"/>
    <mergeCell ref="X560:Y560"/>
    <mergeCell ref="B570:D570"/>
    <mergeCell ref="F570:I570"/>
    <mergeCell ref="N570:W570"/>
    <mergeCell ref="X570:Y570"/>
    <mergeCell ref="B577:D577"/>
    <mergeCell ref="B578:D578"/>
    <mergeCell ref="F578:I578"/>
    <mergeCell ref="N578:W578"/>
    <mergeCell ref="X578:Y578"/>
    <mergeCell ref="B593:D593"/>
    <mergeCell ref="F593:I593"/>
    <mergeCell ref="N593:W593"/>
    <mergeCell ref="X593:Y593"/>
    <mergeCell ref="B600:D600"/>
    <mergeCell ref="F600:I600"/>
    <mergeCell ref="N600:R600"/>
    <mergeCell ref="X600:Y600"/>
    <mergeCell ref="B584:D584"/>
    <mergeCell ref="F584:I584"/>
    <mergeCell ref="N584:W584"/>
    <mergeCell ref="X584:Y584"/>
    <mergeCell ref="B588:D588"/>
    <mergeCell ref="F588:I588"/>
    <mergeCell ref="N588:W588"/>
    <mergeCell ref="X588:Y588"/>
    <mergeCell ref="B620:D620"/>
    <mergeCell ref="F620:I620"/>
    <mergeCell ref="N620:W620"/>
    <mergeCell ref="X620:Y620"/>
    <mergeCell ref="B622:D622"/>
    <mergeCell ref="F622:I622"/>
    <mergeCell ref="N622:W622"/>
    <mergeCell ref="X622:Y622"/>
    <mergeCell ref="B610:D610"/>
    <mergeCell ref="F610:I610"/>
    <mergeCell ref="N610:W610"/>
    <mergeCell ref="X610:Y610"/>
    <mergeCell ref="B618:D618"/>
    <mergeCell ref="F618:I618"/>
    <mergeCell ref="N618:W618"/>
    <mergeCell ref="X618:Y618"/>
  </mergeCells>
  <pageMargins left="0.39370078740157483" right="0.39370078740157483" top="0.39370078740157483" bottom="0.39370078740157483" header="0.15748031496062992" footer="0"/>
  <pageSetup paperSize="8" scale="48" orientation="portrait" r:id="rId1"/>
  <headerFooter alignWithMargins="0">
    <oddFooter xml:space="preserve">&amp;RСтраница &amp;P из &amp;N </oddFooter>
  </headerFooter>
  <rowBreaks count="1" manualBreakCount="1">
    <brk id="87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73"/>
  <sheetViews>
    <sheetView view="pageBreakPreview" zoomScale="60" zoomScaleNormal="70" workbookViewId="0">
      <selection activeCell="U12" sqref="U12:U13"/>
    </sheetView>
  </sheetViews>
  <sheetFormatPr defaultColWidth="9" defaultRowHeight="12.75" outlineLevelRow="1" x14ac:dyDescent="0.2"/>
  <cols>
    <col min="1" max="1" width="9.28515625" style="693" customWidth="1"/>
    <col min="2" max="2" width="11.42578125" style="693" customWidth="1"/>
    <col min="3" max="3" width="5.42578125" style="693" customWidth="1"/>
    <col min="4" max="4" width="26.42578125" style="693" customWidth="1"/>
    <col min="5" max="5" width="6.42578125" style="693" customWidth="1"/>
    <col min="6" max="6" width="6.140625" style="693" customWidth="1"/>
    <col min="7" max="7" width="10.7109375" style="693" customWidth="1"/>
    <col min="8" max="9" width="4.28515625" style="693" customWidth="1"/>
    <col min="10" max="10" width="6.85546875" style="693" customWidth="1"/>
    <col min="11" max="11" width="4.28515625" style="693" customWidth="1"/>
    <col min="12" max="12" width="17.28515625" style="693" customWidth="1"/>
    <col min="13" max="13" width="7.28515625" style="709" customWidth="1"/>
    <col min="14" max="14" width="8.5703125" style="693" customWidth="1"/>
    <col min="15" max="15" width="8.85546875" style="693" customWidth="1"/>
    <col min="16" max="16" width="5.85546875" style="693" customWidth="1"/>
    <col min="17" max="17" width="6.140625" style="693" customWidth="1"/>
    <col min="18" max="18" width="5.140625" style="693" customWidth="1"/>
    <col min="19" max="19" width="5.85546875" style="693" customWidth="1"/>
    <col min="20" max="20" width="8.7109375" style="693" customWidth="1"/>
    <col min="21" max="21" width="21.28515625" style="693" customWidth="1"/>
    <col min="22" max="24" width="3.85546875" style="693" customWidth="1"/>
    <col min="25" max="25" width="44.7109375" style="693" customWidth="1"/>
    <col min="26" max="26" width="5.28515625" style="693" customWidth="1"/>
    <col min="27" max="27" width="8.5703125" style="738" customWidth="1"/>
    <col min="28" max="28" width="23" style="693" customWidth="1"/>
    <col min="29" max="16384" width="9" style="693"/>
  </cols>
  <sheetData>
    <row r="1" spans="1:28" s="691" customFormat="1" x14ac:dyDescent="0.2">
      <c r="M1" s="692"/>
      <c r="Z1" s="1185"/>
      <c r="AA1" s="1185"/>
    </row>
    <row r="2" spans="1:28" s="691" customFormat="1" x14ac:dyDescent="0.2">
      <c r="M2" s="692"/>
      <c r="Z2" s="1186"/>
      <c r="AA2" s="1186"/>
    </row>
    <row r="3" spans="1:28" s="691" customFormat="1" x14ac:dyDescent="0.2">
      <c r="M3" s="692"/>
      <c r="AA3" s="737"/>
    </row>
    <row r="4" spans="1:28" s="691" customFormat="1" x14ac:dyDescent="0.2">
      <c r="M4" s="692"/>
      <c r="AA4" s="737"/>
    </row>
    <row r="5" spans="1:28" s="691" customFormat="1" x14ac:dyDescent="0.2">
      <c r="M5" s="692"/>
      <c r="AA5" s="737"/>
    </row>
    <row r="6" spans="1:28" x14ac:dyDescent="0.2">
      <c r="D6" s="691"/>
      <c r="E6" s="691"/>
      <c r="F6" s="691"/>
      <c r="G6" s="691"/>
      <c r="H6" s="691"/>
      <c r="I6" s="691"/>
      <c r="J6" s="691"/>
      <c r="K6" s="691"/>
      <c r="L6" s="691"/>
      <c r="M6" s="692"/>
      <c r="N6" s="691"/>
      <c r="O6" s="691"/>
      <c r="P6" s="691"/>
    </row>
    <row r="7" spans="1:28" ht="18.75" x14ac:dyDescent="0.2">
      <c r="A7" s="1187" t="s">
        <v>5082</v>
      </c>
      <c r="B7" s="1187"/>
      <c r="C7" s="1187"/>
      <c r="D7" s="1187"/>
      <c r="E7" s="1187"/>
      <c r="F7" s="1187"/>
      <c r="G7" s="1187"/>
      <c r="H7" s="1187"/>
      <c r="I7" s="1187"/>
      <c r="J7" s="1187"/>
      <c r="K7" s="1187"/>
      <c r="L7" s="1187"/>
      <c r="M7" s="1187"/>
      <c r="N7" s="1187"/>
      <c r="O7" s="1187"/>
      <c r="P7" s="1187"/>
      <c r="Q7" s="1187"/>
      <c r="R7" s="1187"/>
      <c r="S7" s="1187"/>
      <c r="T7" s="1187"/>
      <c r="U7" s="1187"/>
      <c r="V7" s="1187"/>
      <c r="W7" s="1187"/>
      <c r="X7" s="1187"/>
      <c r="Y7" s="1187"/>
      <c r="Z7" s="1187"/>
      <c r="AA7" s="1187"/>
      <c r="AB7" s="1187"/>
    </row>
    <row r="8" spans="1:28" ht="18.75" x14ac:dyDescent="0.3">
      <c r="A8" s="1188" t="s">
        <v>7346</v>
      </c>
      <c r="B8" s="1188"/>
      <c r="C8" s="1188"/>
      <c r="D8" s="1188"/>
      <c r="E8" s="1188"/>
      <c r="F8" s="1188"/>
      <c r="G8" s="1188"/>
      <c r="H8" s="1188"/>
      <c r="I8" s="1188"/>
      <c r="J8" s="1188"/>
      <c r="K8" s="1188"/>
      <c r="L8" s="1188"/>
      <c r="M8" s="1188"/>
      <c r="N8" s="1188"/>
      <c r="O8" s="1188"/>
      <c r="P8" s="1188"/>
      <c r="Q8" s="1188"/>
      <c r="R8" s="1188"/>
      <c r="S8" s="1188"/>
      <c r="T8" s="1188"/>
      <c r="U8" s="1188"/>
      <c r="V8" s="1188"/>
      <c r="W8" s="1188"/>
      <c r="X8" s="1188"/>
      <c r="Y8" s="1188"/>
      <c r="Z8" s="1188"/>
      <c r="AA8" s="1188"/>
      <c r="AB8" s="1188"/>
    </row>
    <row r="9" spans="1:28" ht="19.5" thickBot="1" x14ac:dyDescent="0.35">
      <c r="A9" s="1188" t="s">
        <v>8030</v>
      </c>
      <c r="B9" s="1188"/>
      <c r="C9" s="1188"/>
      <c r="D9" s="1188"/>
      <c r="E9" s="1188"/>
      <c r="F9" s="1188"/>
      <c r="G9" s="1188"/>
      <c r="H9" s="1188"/>
      <c r="I9" s="1188"/>
      <c r="J9" s="1188"/>
      <c r="K9" s="1188"/>
      <c r="L9" s="1188"/>
      <c r="M9" s="1188"/>
      <c r="N9" s="1188"/>
      <c r="O9" s="1188"/>
      <c r="P9" s="1188"/>
      <c r="Q9" s="1188"/>
      <c r="R9" s="1188"/>
      <c r="S9" s="1188"/>
      <c r="T9" s="1188"/>
      <c r="U9" s="1188"/>
      <c r="V9" s="1188"/>
      <c r="W9" s="1188"/>
      <c r="X9" s="1188"/>
      <c r="Y9" s="1188"/>
      <c r="Z9" s="1188"/>
      <c r="AA9" s="1188"/>
      <c r="AB9" s="1188"/>
    </row>
    <row r="10" spans="1:28" ht="12" customHeight="1" x14ac:dyDescent="0.2">
      <c r="A10" s="1174" t="s">
        <v>5083</v>
      </c>
      <c r="B10" s="1177" t="s">
        <v>5084</v>
      </c>
      <c r="C10" s="1180" t="s">
        <v>5085</v>
      </c>
      <c r="D10" s="1180"/>
      <c r="E10" s="1180"/>
      <c r="F10" s="1180"/>
      <c r="G10" s="1180"/>
      <c r="H10" s="1180"/>
      <c r="I10" s="1180"/>
      <c r="J10" s="1180"/>
      <c r="K10" s="1180"/>
      <c r="L10" s="1180"/>
      <c r="M10" s="1180"/>
      <c r="N10" s="1180"/>
      <c r="O10" s="1180"/>
      <c r="P10" s="1180"/>
      <c r="Q10" s="1180"/>
      <c r="R10" s="1180"/>
      <c r="S10" s="1180"/>
      <c r="T10" s="1180"/>
      <c r="U10" s="1180"/>
      <c r="V10" s="1180"/>
      <c r="W10" s="1180"/>
      <c r="X10" s="1180"/>
      <c r="Y10" s="1180"/>
      <c r="Z10" s="1180"/>
      <c r="AA10" s="1180"/>
      <c r="AB10" s="1181"/>
    </row>
    <row r="11" spans="1:28" x14ac:dyDescent="0.2">
      <c r="A11" s="1175"/>
      <c r="B11" s="1153"/>
      <c r="C11" s="1182" t="s">
        <v>5086</v>
      </c>
      <c r="D11" s="1160"/>
      <c r="E11" s="1160"/>
      <c r="F11" s="1160"/>
      <c r="G11" s="1160"/>
      <c r="H11" s="1160"/>
      <c r="I11" s="1160"/>
      <c r="J11" s="1161"/>
      <c r="K11" s="739"/>
      <c r="L11" s="1182" t="s">
        <v>2938</v>
      </c>
      <c r="M11" s="1160"/>
      <c r="N11" s="1161"/>
      <c r="O11" s="1151" t="s">
        <v>5087</v>
      </c>
      <c r="P11" s="1151"/>
      <c r="Q11" s="1151"/>
      <c r="R11" s="1182" t="s">
        <v>5088</v>
      </c>
      <c r="S11" s="1160"/>
      <c r="T11" s="1160"/>
      <c r="U11" s="1160"/>
      <c r="V11" s="1160"/>
      <c r="W11" s="1160"/>
      <c r="X11" s="1161"/>
      <c r="Y11" s="1151" t="s">
        <v>2276</v>
      </c>
      <c r="Z11" s="1151"/>
      <c r="AA11" s="1151"/>
      <c r="AB11" s="1166"/>
    </row>
    <row r="12" spans="1:28" ht="13.15" customHeight="1" x14ac:dyDescent="0.2">
      <c r="A12" s="1175"/>
      <c r="B12" s="1178"/>
      <c r="C12" s="1167" t="s">
        <v>5089</v>
      </c>
      <c r="D12" s="1158" t="s">
        <v>5090</v>
      </c>
      <c r="E12" s="1158" t="s">
        <v>5091</v>
      </c>
      <c r="F12" s="1158" t="s">
        <v>5092</v>
      </c>
      <c r="G12" s="1158" t="s">
        <v>5093</v>
      </c>
      <c r="H12" s="1160" t="s">
        <v>5094</v>
      </c>
      <c r="I12" s="1160"/>
      <c r="J12" s="1161"/>
      <c r="K12" s="740"/>
      <c r="L12" s="1162" t="s">
        <v>5090</v>
      </c>
      <c r="M12" s="1162" t="s">
        <v>5095</v>
      </c>
      <c r="N12" s="1162" t="s">
        <v>5096</v>
      </c>
      <c r="O12" s="1162" t="s">
        <v>5090</v>
      </c>
      <c r="P12" s="1162" t="s">
        <v>5097</v>
      </c>
      <c r="Q12" s="1162" t="s">
        <v>5098</v>
      </c>
      <c r="R12" s="1158" t="s">
        <v>5099</v>
      </c>
      <c r="S12" s="1158" t="s">
        <v>30</v>
      </c>
      <c r="T12" s="1158" t="s">
        <v>5095</v>
      </c>
      <c r="U12" s="1158" t="s">
        <v>5093</v>
      </c>
      <c r="V12" s="1160" t="s">
        <v>5094</v>
      </c>
      <c r="W12" s="1160"/>
      <c r="X12" s="1161"/>
      <c r="Y12" s="1162" t="s">
        <v>5090</v>
      </c>
      <c r="Z12" s="1162" t="s">
        <v>30</v>
      </c>
      <c r="AA12" s="1162" t="s">
        <v>5095</v>
      </c>
      <c r="AB12" s="1164" t="s">
        <v>5096</v>
      </c>
    </row>
    <row r="13" spans="1:28" ht="34.5" customHeight="1" thickBot="1" x14ac:dyDescent="0.25">
      <c r="A13" s="1176"/>
      <c r="B13" s="1179"/>
      <c r="C13" s="1168"/>
      <c r="D13" s="1159"/>
      <c r="E13" s="1159"/>
      <c r="F13" s="1159"/>
      <c r="G13" s="1159"/>
      <c r="H13" s="741" t="s">
        <v>5100</v>
      </c>
      <c r="I13" s="742" t="s">
        <v>5101</v>
      </c>
      <c r="J13" s="742" t="s">
        <v>2963</v>
      </c>
      <c r="K13" s="743"/>
      <c r="L13" s="1163"/>
      <c r="M13" s="1163"/>
      <c r="N13" s="1163"/>
      <c r="O13" s="1163"/>
      <c r="P13" s="1163"/>
      <c r="Q13" s="1163"/>
      <c r="R13" s="1159"/>
      <c r="S13" s="1159"/>
      <c r="T13" s="1159"/>
      <c r="U13" s="1159"/>
      <c r="V13" s="744" t="s">
        <v>5100</v>
      </c>
      <c r="W13" s="742" t="s">
        <v>5101</v>
      </c>
      <c r="X13" s="742" t="s">
        <v>2963</v>
      </c>
      <c r="Y13" s="1163"/>
      <c r="Z13" s="1163"/>
      <c r="AA13" s="1163"/>
      <c r="AB13" s="1165"/>
    </row>
    <row r="14" spans="1:28" s="695" customFormat="1" ht="12.75" customHeight="1" x14ac:dyDescent="0.2">
      <c r="A14" s="745" t="s">
        <v>5102</v>
      </c>
      <c r="B14" s="694" t="s">
        <v>5103</v>
      </c>
      <c r="C14" s="694" t="s">
        <v>5104</v>
      </c>
      <c r="D14" s="694" t="s">
        <v>5105</v>
      </c>
      <c r="E14" s="694" t="s">
        <v>5106</v>
      </c>
      <c r="F14" s="694" t="s">
        <v>5107</v>
      </c>
      <c r="G14" s="694" t="s">
        <v>5108</v>
      </c>
      <c r="H14" s="694" t="s">
        <v>5109</v>
      </c>
      <c r="I14" s="694" t="s">
        <v>5110</v>
      </c>
      <c r="J14" s="694" t="s">
        <v>5111</v>
      </c>
      <c r="K14" s="694"/>
      <c r="L14" s="694" t="s">
        <v>5112</v>
      </c>
      <c r="M14" s="694" t="s">
        <v>5113</v>
      </c>
      <c r="N14" s="694" t="s">
        <v>5114</v>
      </c>
      <c r="O14" s="694" t="s">
        <v>5115</v>
      </c>
      <c r="P14" s="694" t="s">
        <v>5116</v>
      </c>
      <c r="Q14" s="694" t="s">
        <v>5117</v>
      </c>
      <c r="R14" s="694" t="s">
        <v>5118</v>
      </c>
      <c r="S14" s="694" t="s">
        <v>5119</v>
      </c>
      <c r="T14" s="694" t="s">
        <v>5120</v>
      </c>
      <c r="U14" s="694" t="s">
        <v>5121</v>
      </c>
      <c r="V14" s="694" t="s">
        <v>5122</v>
      </c>
      <c r="W14" s="694" t="s">
        <v>5123</v>
      </c>
      <c r="X14" s="694">
        <v>24</v>
      </c>
      <c r="Y14" s="694" t="s">
        <v>5124</v>
      </c>
      <c r="Z14" s="694" t="s">
        <v>5125</v>
      </c>
      <c r="AA14" s="694" t="s">
        <v>5126</v>
      </c>
      <c r="AB14" s="746" t="s">
        <v>5127</v>
      </c>
    </row>
    <row r="15" spans="1:28" x14ac:dyDescent="0.2">
      <c r="A15" s="698" t="s">
        <v>5128</v>
      </c>
      <c r="B15" s="697" t="s">
        <v>5129</v>
      </c>
      <c r="C15" s="697"/>
      <c r="D15" s="697"/>
      <c r="E15" s="696"/>
      <c r="F15" s="696"/>
      <c r="G15" s="697"/>
      <c r="H15" s="697"/>
      <c r="I15" s="697"/>
      <c r="J15" s="697"/>
      <c r="K15" s="697"/>
      <c r="L15" s="697" t="s">
        <v>5130</v>
      </c>
      <c r="M15" s="696">
        <v>600</v>
      </c>
      <c r="N15" s="697" t="s">
        <v>5131</v>
      </c>
      <c r="O15" s="697" t="s">
        <v>5132</v>
      </c>
      <c r="P15" s="697" t="s">
        <v>5133</v>
      </c>
      <c r="Q15" s="697" t="s">
        <v>246</v>
      </c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</row>
    <row r="16" spans="1:28" x14ac:dyDescent="0.2">
      <c r="A16" s="698"/>
      <c r="B16" s="697" t="s">
        <v>5134</v>
      </c>
      <c r="C16" s="697"/>
      <c r="D16" s="697"/>
      <c r="E16" s="696"/>
      <c r="F16" s="696"/>
      <c r="G16" s="697"/>
      <c r="H16" s="697"/>
      <c r="I16" s="697"/>
      <c r="J16" s="697"/>
      <c r="K16" s="697"/>
      <c r="L16" s="697" t="s">
        <v>5135</v>
      </c>
      <c r="M16" s="696">
        <v>564</v>
      </c>
      <c r="N16" s="697" t="s">
        <v>38</v>
      </c>
      <c r="O16" s="697"/>
      <c r="P16" s="697"/>
      <c r="Q16" s="697"/>
      <c r="R16" s="698"/>
      <c r="S16" s="698"/>
      <c r="T16" s="696"/>
      <c r="U16" s="698"/>
      <c r="V16" s="698"/>
      <c r="W16" s="698"/>
      <c r="X16" s="698"/>
      <c r="Y16" s="698"/>
      <c r="Z16" s="698"/>
      <c r="AA16" s="698"/>
      <c r="AB16" s="698"/>
    </row>
    <row r="17" spans="1:28" x14ac:dyDescent="0.2">
      <c r="A17" s="711"/>
      <c r="B17" s="706"/>
      <c r="C17" s="712"/>
      <c r="D17" s="764"/>
      <c r="E17" s="764"/>
      <c r="F17" s="764"/>
      <c r="G17" s="764"/>
      <c r="H17" s="764"/>
      <c r="I17" s="764"/>
      <c r="J17" s="764"/>
      <c r="K17" s="764"/>
      <c r="L17" s="764"/>
      <c r="M17" s="757"/>
      <c r="N17" s="765"/>
      <c r="O17" s="712"/>
      <c r="P17" s="713"/>
      <c r="Q17" s="713"/>
      <c r="R17" s="713"/>
      <c r="S17" s="713"/>
      <c r="T17" s="713"/>
      <c r="U17" s="713"/>
      <c r="V17" s="713"/>
      <c r="W17" s="713"/>
      <c r="X17" s="714"/>
      <c r="Y17" s="712"/>
      <c r="Z17" s="714"/>
      <c r="AA17" s="766"/>
      <c r="AB17" s="711"/>
    </row>
    <row r="18" spans="1:28" x14ac:dyDescent="0.2">
      <c r="A18" s="698">
        <v>92</v>
      </c>
      <c r="B18" s="697" t="s">
        <v>5129</v>
      </c>
      <c r="C18" s="696"/>
      <c r="D18" s="697"/>
      <c r="E18" s="696"/>
      <c r="F18" s="696"/>
      <c r="G18" s="697"/>
      <c r="H18" s="697"/>
      <c r="I18" s="697"/>
      <c r="J18" s="697"/>
      <c r="K18" s="697"/>
      <c r="L18" s="697" t="s">
        <v>5136</v>
      </c>
      <c r="M18" s="696">
        <v>300</v>
      </c>
      <c r="N18" s="697" t="s">
        <v>38</v>
      </c>
      <c r="O18" s="696" t="s">
        <v>5137</v>
      </c>
      <c r="P18" s="696" t="s">
        <v>5133</v>
      </c>
      <c r="Q18" s="696" t="s">
        <v>5138</v>
      </c>
      <c r="R18" s="696" t="s">
        <v>2315</v>
      </c>
      <c r="S18" s="698"/>
      <c r="T18" s="698"/>
      <c r="U18" s="698"/>
      <c r="V18" s="698"/>
      <c r="W18" s="698"/>
      <c r="X18" s="698"/>
      <c r="Y18" s="698" t="s">
        <v>5139</v>
      </c>
      <c r="Z18" s="698"/>
      <c r="AA18" s="698"/>
      <c r="AB18" s="698"/>
    </row>
    <row r="19" spans="1:28" x14ac:dyDescent="0.2">
      <c r="A19" s="698"/>
      <c r="B19" s="697"/>
      <c r="C19" s="696"/>
      <c r="D19" s="697"/>
      <c r="E19" s="696"/>
      <c r="F19" s="696"/>
      <c r="G19" s="697"/>
      <c r="H19" s="697"/>
      <c r="I19" s="697"/>
      <c r="J19" s="697"/>
      <c r="K19" s="697"/>
      <c r="L19" s="697" t="s">
        <v>5140</v>
      </c>
      <c r="M19" s="696">
        <v>10</v>
      </c>
      <c r="N19" s="697" t="s">
        <v>38</v>
      </c>
      <c r="O19" s="698"/>
      <c r="P19" s="696"/>
      <c r="Q19" s="696"/>
      <c r="R19" s="698"/>
      <c r="S19" s="698"/>
      <c r="T19" s="698"/>
      <c r="U19" s="698"/>
      <c r="V19" s="698"/>
      <c r="W19" s="698"/>
      <c r="X19" s="698"/>
      <c r="Y19" s="699" t="s">
        <v>5141</v>
      </c>
      <c r="Z19" s="698"/>
      <c r="AA19" s="698"/>
      <c r="AB19" s="698"/>
    </row>
    <row r="20" spans="1:28" x14ac:dyDescent="0.2">
      <c r="A20" s="698"/>
      <c r="B20" s="697"/>
      <c r="C20" s="696"/>
      <c r="D20" s="697"/>
      <c r="E20" s="696"/>
      <c r="F20" s="696"/>
      <c r="G20" s="697"/>
      <c r="H20" s="697"/>
      <c r="I20" s="697"/>
      <c r="J20" s="697"/>
      <c r="K20" s="697"/>
      <c r="L20" s="697"/>
      <c r="M20" s="697"/>
      <c r="N20" s="697"/>
      <c r="O20" s="696"/>
      <c r="P20" s="696"/>
      <c r="Q20" s="696"/>
      <c r="R20" s="698"/>
      <c r="S20" s="698"/>
      <c r="T20" s="698"/>
      <c r="U20" s="698"/>
      <c r="V20" s="698"/>
      <c r="W20" s="698"/>
      <c r="X20" s="698"/>
      <c r="Y20" s="699" t="s">
        <v>5142</v>
      </c>
      <c r="Z20" s="698"/>
      <c r="AA20" s="698"/>
      <c r="AB20" s="698"/>
    </row>
    <row r="21" spans="1:28" x14ac:dyDescent="0.2">
      <c r="A21" s="698"/>
      <c r="B21" s="697"/>
      <c r="C21" s="696"/>
      <c r="D21" s="697"/>
      <c r="E21" s="696"/>
      <c r="F21" s="696"/>
      <c r="G21" s="697"/>
      <c r="H21" s="697"/>
      <c r="I21" s="697"/>
      <c r="J21" s="697"/>
      <c r="K21" s="697"/>
      <c r="L21" s="697"/>
      <c r="M21" s="697"/>
      <c r="N21" s="697"/>
      <c r="O21" s="696"/>
      <c r="P21" s="696"/>
      <c r="Q21" s="696"/>
      <c r="R21" s="698"/>
      <c r="S21" s="698"/>
      <c r="T21" s="698"/>
      <c r="V21" s="698"/>
      <c r="W21" s="698"/>
      <c r="X21" s="698"/>
      <c r="Y21" s="699" t="s">
        <v>5143</v>
      </c>
      <c r="Z21" s="698"/>
      <c r="AA21" s="698"/>
      <c r="AB21" s="698"/>
    </row>
    <row r="22" spans="1:28" x14ac:dyDescent="0.2">
      <c r="A22" s="698"/>
      <c r="B22" s="697"/>
      <c r="C22" s="696"/>
      <c r="D22" s="697"/>
      <c r="E22" s="696"/>
      <c r="F22" s="696"/>
      <c r="G22" s="697"/>
      <c r="H22" s="697"/>
      <c r="I22" s="697"/>
      <c r="J22" s="697"/>
      <c r="K22" s="697"/>
      <c r="L22" s="697"/>
      <c r="M22" s="697"/>
      <c r="N22" s="697"/>
      <c r="O22" s="697"/>
      <c r="P22" s="697"/>
      <c r="Q22" s="697"/>
      <c r="R22" s="698"/>
      <c r="S22" s="698"/>
      <c r="T22" s="698"/>
      <c r="U22" s="698"/>
      <c r="V22" s="698"/>
      <c r="W22" s="698"/>
      <c r="X22" s="698"/>
      <c r="Y22" s="699" t="s">
        <v>5144</v>
      </c>
      <c r="Z22" s="698"/>
      <c r="AA22" s="698"/>
      <c r="AB22" s="698"/>
    </row>
    <row r="23" spans="1:28" x14ac:dyDescent="0.2">
      <c r="A23" s="711"/>
      <c r="B23" s="706"/>
      <c r="C23" s="712"/>
      <c r="D23" s="713"/>
      <c r="E23" s="713"/>
      <c r="F23" s="713"/>
      <c r="G23" s="713"/>
      <c r="H23" s="713"/>
      <c r="I23" s="713"/>
      <c r="J23" s="713"/>
      <c r="K23" s="713"/>
      <c r="L23" s="713"/>
      <c r="M23" s="757"/>
      <c r="N23" s="765"/>
      <c r="O23" s="712"/>
      <c r="P23" s="713"/>
      <c r="Q23" s="713"/>
      <c r="R23" s="713"/>
      <c r="S23" s="713"/>
      <c r="T23" s="713"/>
      <c r="U23" s="713"/>
      <c r="V23" s="713"/>
      <c r="W23" s="713"/>
      <c r="X23" s="714"/>
      <c r="Y23" s="712"/>
      <c r="Z23" s="714"/>
      <c r="AA23" s="766"/>
      <c r="AB23" s="711"/>
    </row>
    <row r="24" spans="1:28" x14ac:dyDescent="0.2">
      <c r="A24" s="698">
        <v>91</v>
      </c>
      <c r="B24" s="697" t="s">
        <v>5129</v>
      </c>
      <c r="C24" s="696"/>
      <c r="D24" s="697"/>
      <c r="E24" s="696"/>
      <c r="F24" s="696"/>
      <c r="G24" s="698"/>
      <c r="H24" s="697"/>
      <c r="I24" s="697"/>
      <c r="J24" s="698"/>
      <c r="K24" s="697"/>
      <c r="L24" s="698" t="s">
        <v>5145</v>
      </c>
      <c r="M24" s="696">
        <v>300</v>
      </c>
      <c r="N24" s="697" t="s">
        <v>38</v>
      </c>
      <c r="O24" s="696" t="s">
        <v>5146</v>
      </c>
      <c r="P24" s="696" t="s">
        <v>5133</v>
      </c>
      <c r="Q24" s="696" t="s">
        <v>5138</v>
      </c>
      <c r="R24" s="698"/>
      <c r="S24" s="698"/>
      <c r="T24" s="698"/>
      <c r="U24" s="698"/>
      <c r="V24" s="698"/>
      <c r="W24" s="698"/>
      <c r="X24" s="698"/>
      <c r="Y24" s="699" t="s">
        <v>5147</v>
      </c>
      <c r="Z24" s="698"/>
      <c r="AA24" s="698"/>
      <c r="AB24" s="698"/>
    </row>
    <row r="25" spans="1:28" x14ac:dyDescent="0.2">
      <c r="A25" s="698"/>
      <c r="B25" s="697"/>
      <c r="C25" s="696"/>
      <c r="D25" s="697"/>
      <c r="E25" s="696"/>
      <c r="F25" s="696"/>
      <c r="G25" s="698"/>
      <c r="H25" s="697"/>
      <c r="I25" s="697"/>
      <c r="J25" s="697"/>
      <c r="K25" s="697"/>
      <c r="L25" s="697" t="s">
        <v>5148</v>
      </c>
      <c r="M25" s="696">
        <v>2750</v>
      </c>
      <c r="N25" s="697" t="s">
        <v>5131</v>
      </c>
      <c r="O25" s="696"/>
      <c r="P25" s="696"/>
      <c r="Q25" s="696"/>
      <c r="R25" s="698"/>
      <c r="S25" s="698"/>
      <c r="T25" s="698"/>
      <c r="U25" s="698"/>
      <c r="V25" s="698"/>
      <c r="W25" s="698"/>
      <c r="X25" s="698"/>
      <c r="Y25" s="699" t="s">
        <v>5149</v>
      </c>
      <c r="Z25" s="698"/>
      <c r="AA25" s="698"/>
      <c r="AB25" s="698"/>
    </row>
    <row r="26" spans="1:28" x14ac:dyDescent="0.2">
      <c r="A26" s="698"/>
      <c r="B26" s="697"/>
      <c r="C26" s="696"/>
      <c r="D26" s="697" t="s">
        <v>2315</v>
      </c>
      <c r="E26" s="696"/>
      <c r="F26" s="696"/>
      <c r="G26" s="697"/>
      <c r="H26" s="697"/>
      <c r="I26" s="697"/>
      <c r="J26" s="697"/>
      <c r="K26" s="697"/>
      <c r="L26" s="697"/>
      <c r="M26" s="697"/>
      <c r="N26" s="697"/>
      <c r="O26" s="696"/>
      <c r="P26" s="696"/>
      <c r="Q26" s="696"/>
      <c r="R26" s="698"/>
      <c r="S26" s="698"/>
      <c r="T26" s="698"/>
      <c r="U26" s="698"/>
      <c r="V26" s="698"/>
      <c r="W26" s="698"/>
      <c r="X26" s="698"/>
      <c r="Y26" s="699" t="s">
        <v>5150</v>
      </c>
      <c r="Z26" s="698"/>
      <c r="AA26" s="698"/>
      <c r="AB26" s="698"/>
    </row>
    <row r="27" spans="1:28" x14ac:dyDescent="0.2">
      <c r="A27" s="698"/>
      <c r="B27" s="697"/>
      <c r="C27" s="696"/>
      <c r="D27" s="697"/>
      <c r="E27" s="696"/>
      <c r="F27" s="696"/>
      <c r="G27" s="697"/>
      <c r="H27" s="697"/>
      <c r="I27" s="697"/>
      <c r="J27" s="697"/>
      <c r="K27" s="697"/>
      <c r="L27" s="697"/>
      <c r="M27" s="697"/>
      <c r="N27" s="697"/>
      <c r="O27" s="696"/>
      <c r="P27" s="696"/>
      <c r="Q27" s="696"/>
      <c r="R27" s="698"/>
      <c r="S27" s="698"/>
      <c r="T27" s="698"/>
      <c r="U27" s="698"/>
      <c r="V27" s="698"/>
      <c r="W27" s="698"/>
      <c r="X27" s="698"/>
      <c r="Y27" s="699" t="s">
        <v>5151</v>
      </c>
      <c r="Z27" s="698"/>
      <c r="AA27" s="698"/>
      <c r="AB27" s="698"/>
    </row>
    <row r="28" spans="1:28" x14ac:dyDescent="0.2">
      <c r="A28" s="698"/>
      <c r="B28" s="697"/>
      <c r="C28" s="696"/>
      <c r="D28" s="697"/>
      <c r="E28" s="696"/>
      <c r="F28" s="696"/>
      <c r="G28" s="697"/>
      <c r="H28" s="697"/>
      <c r="I28" s="697"/>
      <c r="J28" s="697"/>
      <c r="K28" s="697"/>
      <c r="L28" s="697"/>
      <c r="M28" s="697"/>
      <c r="N28" s="697"/>
      <c r="O28" s="696"/>
      <c r="P28" s="696"/>
      <c r="Q28" s="696"/>
      <c r="R28" s="698"/>
      <c r="S28" s="698"/>
      <c r="T28" s="698"/>
      <c r="U28" s="698"/>
      <c r="V28" s="698"/>
      <c r="W28" s="698"/>
      <c r="X28" s="698"/>
      <c r="Y28" s="699" t="s">
        <v>5152</v>
      </c>
      <c r="Z28" s="698"/>
      <c r="AA28" s="698"/>
      <c r="AB28" s="698"/>
    </row>
    <row r="29" spans="1:28" x14ac:dyDescent="0.2">
      <c r="A29" s="698"/>
      <c r="B29" s="697"/>
      <c r="C29" s="696"/>
      <c r="D29" s="697"/>
      <c r="E29" s="696"/>
      <c r="F29" s="696"/>
      <c r="G29" s="697"/>
      <c r="H29" s="697"/>
      <c r="I29" s="697"/>
      <c r="J29" s="697"/>
      <c r="K29" s="697"/>
      <c r="L29" s="697"/>
      <c r="M29" s="697"/>
      <c r="N29" s="697"/>
      <c r="O29" s="696"/>
      <c r="P29" s="696"/>
      <c r="Q29" s="696"/>
      <c r="R29" s="698"/>
      <c r="S29" s="698"/>
      <c r="T29" s="698"/>
      <c r="U29" s="698"/>
      <c r="V29" s="698"/>
      <c r="W29" s="698"/>
      <c r="X29" s="698"/>
      <c r="Y29" s="699" t="s">
        <v>5153</v>
      </c>
      <c r="Z29" s="698"/>
      <c r="AA29" s="698"/>
      <c r="AB29" s="698"/>
    </row>
    <row r="30" spans="1:28" x14ac:dyDescent="0.2">
      <c r="A30" s="711"/>
      <c r="B30" s="706"/>
      <c r="C30" s="712"/>
      <c r="D30" s="713"/>
      <c r="E30" s="713"/>
      <c r="F30" s="713"/>
      <c r="G30" s="713"/>
      <c r="H30" s="713"/>
      <c r="I30" s="713"/>
      <c r="J30" s="713"/>
      <c r="K30" s="713"/>
      <c r="L30" s="713"/>
      <c r="M30" s="757"/>
      <c r="N30" s="765"/>
      <c r="O30" s="712"/>
      <c r="P30" s="713"/>
      <c r="Q30" s="713"/>
      <c r="R30" s="713"/>
      <c r="S30" s="713"/>
      <c r="T30" s="713"/>
      <c r="U30" s="713"/>
      <c r="V30" s="713"/>
      <c r="W30" s="713"/>
      <c r="X30" s="714"/>
      <c r="Y30" s="712"/>
      <c r="Z30" s="714"/>
      <c r="AA30" s="766"/>
      <c r="AB30" s="711"/>
    </row>
    <row r="31" spans="1:28" x14ac:dyDescent="0.2">
      <c r="A31" s="698">
        <v>130</v>
      </c>
      <c r="B31" s="697" t="s">
        <v>5154</v>
      </c>
      <c r="C31" s="698"/>
      <c r="D31" s="698"/>
      <c r="E31" s="696"/>
      <c r="F31" s="696"/>
      <c r="G31" s="698"/>
      <c r="H31" s="697"/>
      <c r="I31" s="697"/>
      <c r="J31" s="697"/>
      <c r="K31" s="697"/>
      <c r="L31" s="697" t="s">
        <v>5155</v>
      </c>
      <c r="M31" s="696">
        <v>480</v>
      </c>
      <c r="N31" s="698" t="s">
        <v>5156</v>
      </c>
      <c r="O31" s="696" t="s">
        <v>5157</v>
      </c>
      <c r="P31" s="696" t="s">
        <v>5158</v>
      </c>
      <c r="Q31" s="696" t="s">
        <v>5159</v>
      </c>
      <c r="R31" s="698"/>
      <c r="S31" s="698"/>
      <c r="T31" s="698"/>
      <c r="U31" s="698"/>
      <c r="V31" s="698"/>
      <c r="W31" s="698"/>
      <c r="X31" s="698"/>
      <c r="Y31" s="698" t="s">
        <v>5160</v>
      </c>
      <c r="Z31" s="698">
        <v>2012</v>
      </c>
      <c r="AA31" s="698">
        <v>155</v>
      </c>
      <c r="AB31" s="698" t="s">
        <v>5161</v>
      </c>
    </row>
    <row r="32" spans="1:28" x14ac:dyDescent="0.2">
      <c r="A32" s="698"/>
      <c r="B32" s="697"/>
      <c r="C32" s="696"/>
      <c r="D32" s="697"/>
      <c r="E32" s="696"/>
      <c r="F32" s="696"/>
      <c r="G32" s="698"/>
      <c r="H32" s="697"/>
      <c r="I32" s="697"/>
      <c r="J32" s="697"/>
      <c r="K32" s="697"/>
      <c r="L32" s="697"/>
      <c r="M32" s="696">
        <v>160</v>
      </c>
      <c r="N32" s="697" t="s">
        <v>55</v>
      </c>
      <c r="O32" s="697"/>
      <c r="P32" s="697"/>
      <c r="Q32" s="697"/>
      <c r="R32" s="698"/>
      <c r="S32" s="698"/>
      <c r="T32" s="698"/>
      <c r="U32" s="698"/>
      <c r="V32" s="698"/>
      <c r="W32" s="698"/>
      <c r="X32" s="698"/>
      <c r="Y32" s="698" t="s">
        <v>5162</v>
      </c>
      <c r="Z32" s="698">
        <v>2006</v>
      </c>
      <c r="AA32" s="698">
        <v>155</v>
      </c>
      <c r="AB32" s="698" t="s">
        <v>5163</v>
      </c>
    </row>
    <row r="33" spans="1:28" x14ac:dyDescent="0.2">
      <c r="A33" s="698"/>
      <c r="B33" s="697"/>
      <c r="C33" s="696"/>
      <c r="D33" s="697"/>
      <c r="E33" s="696"/>
      <c r="F33" s="696"/>
      <c r="G33" s="697"/>
      <c r="H33" s="697"/>
      <c r="I33" s="697"/>
      <c r="J33" s="697"/>
      <c r="K33" s="697"/>
      <c r="L33" s="697"/>
      <c r="M33" s="697"/>
      <c r="N33" s="697"/>
      <c r="O33" s="697"/>
      <c r="P33" s="697"/>
      <c r="Q33" s="697"/>
      <c r="R33" s="698"/>
      <c r="S33" s="698"/>
      <c r="T33" s="698"/>
      <c r="U33" s="698"/>
      <c r="V33" s="698"/>
      <c r="W33" s="698"/>
      <c r="X33" s="698"/>
      <c r="Y33" s="698" t="s">
        <v>5164</v>
      </c>
      <c r="Z33" s="698">
        <v>2007</v>
      </c>
      <c r="AA33" s="698">
        <v>290</v>
      </c>
      <c r="AB33" s="698" t="s">
        <v>5161</v>
      </c>
    </row>
    <row r="34" spans="1:28" x14ac:dyDescent="0.2">
      <c r="A34" s="698"/>
      <c r="B34" s="697"/>
      <c r="C34" s="696"/>
      <c r="D34" s="697"/>
      <c r="E34" s="696"/>
      <c r="F34" s="696"/>
      <c r="G34" s="697"/>
      <c r="H34" s="697"/>
      <c r="I34" s="697"/>
      <c r="J34" s="697"/>
      <c r="K34" s="697"/>
      <c r="L34" s="697"/>
      <c r="M34" s="697"/>
      <c r="N34" s="697"/>
      <c r="O34" s="697"/>
      <c r="P34" s="697"/>
      <c r="Q34" s="697"/>
      <c r="R34" s="698"/>
      <c r="S34" s="698"/>
      <c r="T34" s="698"/>
      <c r="U34" s="698"/>
      <c r="V34" s="698"/>
      <c r="W34" s="698"/>
      <c r="X34" s="698"/>
      <c r="Y34" s="698" t="s">
        <v>5165</v>
      </c>
      <c r="Z34" s="698">
        <v>2000</v>
      </c>
      <c r="AA34" s="698">
        <v>725</v>
      </c>
      <c r="AB34" s="698" t="s">
        <v>5166</v>
      </c>
    </row>
    <row r="35" spans="1:28" x14ac:dyDescent="0.2">
      <c r="A35" s="698"/>
      <c r="B35" s="697"/>
      <c r="C35" s="696"/>
      <c r="D35" s="697"/>
      <c r="E35" s="696"/>
      <c r="F35" s="696"/>
      <c r="G35" s="697"/>
      <c r="H35" s="697"/>
      <c r="I35" s="697"/>
      <c r="J35" s="697"/>
      <c r="K35" s="697"/>
      <c r="L35" s="697"/>
      <c r="M35" s="697"/>
      <c r="N35" s="697"/>
      <c r="O35" s="697"/>
      <c r="P35" s="697"/>
      <c r="Q35" s="697"/>
      <c r="R35" s="698"/>
      <c r="S35" s="698"/>
      <c r="Y35" s="698" t="s">
        <v>5167</v>
      </c>
      <c r="Z35" s="698">
        <v>2000</v>
      </c>
      <c r="AA35" s="698">
        <v>220</v>
      </c>
      <c r="AB35" s="698" t="s">
        <v>5166</v>
      </c>
    </row>
    <row r="36" spans="1:28" x14ac:dyDescent="0.2">
      <c r="A36" s="698"/>
      <c r="B36" s="697"/>
      <c r="C36" s="696"/>
      <c r="D36" s="697"/>
      <c r="E36" s="696"/>
      <c r="F36" s="696"/>
      <c r="G36" s="697"/>
      <c r="H36" s="697"/>
      <c r="I36" s="697"/>
      <c r="J36" s="697"/>
      <c r="K36" s="697"/>
      <c r="L36" s="697"/>
      <c r="M36" s="697"/>
      <c r="N36" s="697"/>
      <c r="O36" s="697"/>
      <c r="P36" s="697"/>
      <c r="Q36" s="697"/>
      <c r="R36" s="698"/>
      <c r="S36" s="698"/>
      <c r="T36" s="698"/>
      <c r="U36" s="698"/>
      <c r="V36" s="698"/>
      <c r="W36" s="698"/>
      <c r="X36" s="698"/>
      <c r="Y36" s="698" t="s">
        <v>5168</v>
      </c>
      <c r="Z36" s="698">
        <v>2005</v>
      </c>
      <c r="AA36" s="698">
        <v>176</v>
      </c>
      <c r="AB36" s="698" t="s">
        <v>5169</v>
      </c>
    </row>
    <row r="37" spans="1:28" x14ac:dyDescent="0.2">
      <c r="A37" s="698"/>
      <c r="B37" s="697"/>
      <c r="C37" s="696"/>
      <c r="D37" s="697"/>
      <c r="E37" s="696"/>
      <c r="F37" s="696"/>
      <c r="G37" s="697"/>
      <c r="H37" s="697"/>
      <c r="I37" s="697"/>
      <c r="J37" s="697"/>
      <c r="K37" s="697"/>
      <c r="L37" s="697"/>
      <c r="M37" s="697"/>
      <c r="N37" s="697"/>
      <c r="O37" s="697"/>
      <c r="P37" s="697"/>
      <c r="Q37" s="697"/>
      <c r="R37" s="698"/>
      <c r="S37" s="698"/>
      <c r="T37" s="698"/>
      <c r="U37" s="698"/>
      <c r="V37" s="698"/>
      <c r="W37" s="698"/>
      <c r="X37" s="698"/>
      <c r="Y37" s="699" t="s">
        <v>5170</v>
      </c>
      <c r="Z37" s="698">
        <v>2005</v>
      </c>
      <c r="AA37" s="698" t="s">
        <v>2315</v>
      </c>
      <c r="AB37" s="698" t="s">
        <v>5171</v>
      </c>
    </row>
    <row r="38" spans="1:28" x14ac:dyDescent="0.2">
      <c r="A38" s="698"/>
      <c r="B38" s="697"/>
      <c r="C38" s="696"/>
      <c r="D38" s="697"/>
      <c r="E38" s="696"/>
      <c r="F38" s="696"/>
      <c r="G38" s="697"/>
      <c r="H38" s="697"/>
      <c r="I38" s="697"/>
      <c r="J38" s="697"/>
      <c r="K38" s="697"/>
      <c r="L38" s="697"/>
      <c r="M38" s="697"/>
      <c r="N38" s="697"/>
      <c r="O38" s="697"/>
      <c r="P38" s="697"/>
      <c r="Q38" s="697"/>
      <c r="R38" s="698"/>
      <c r="S38" s="698"/>
      <c r="T38" s="698"/>
      <c r="U38" s="698"/>
      <c r="V38" s="698"/>
      <c r="W38" s="698"/>
      <c r="X38" s="698"/>
      <c r="Y38" s="699" t="s">
        <v>5172</v>
      </c>
      <c r="Z38" s="698">
        <v>1970</v>
      </c>
      <c r="AA38" s="698"/>
      <c r="AB38" s="698" t="s">
        <v>5169</v>
      </c>
    </row>
    <row r="39" spans="1:28" x14ac:dyDescent="0.2">
      <c r="A39" s="711"/>
      <c r="B39" s="706"/>
      <c r="C39" s="712"/>
      <c r="D39" s="713"/>
      <c r="E39" s="713"/>
      <c r="F39" s="713"/>
      <c r="G39" s="713"/>
      <c r="H39" s="713"/>
      <c r="I39" s="713"/>
      <c r="J39" s="713"/>
      <c r="K39" s="713"/>
      <c r="L39" s="713"/>
      <c r="M39" s="705"/>
      <c r="N39" s="706"/>
      <c r="O39" s="712"/>
      <c r="P39" s="713"/>
      <c r="Q39" s="713"/>
      <c r="R39" s="713"/>
      <c r="S39" s="714"/>
      <c r="T39" s="711"/>
      <c r="U39" s="712"/>
      <c r="V39" s="713"/>
      <c r="W39" s="713"/>
      <c r="X39" s="714"/>
      <c r="Y39" s="712"/>
      <c r="Z39" s="714"/>
      <c r="AA39" s="766"/>
      <c r="AB39" s="711"/>
    </row>
    <row r="40" spans="1:28" ht="13.35" customHeight="1" x14ac:dyDescent="0.2">
      <c r="A40" s="698">
        <v>10</v>
      </c>
      <c r="B40" s="697" t="s">
        <v>5154</v>
      </c>
      <c r="C40" s="715"/>
      <c r="D40" s="715"/>
      <c r="E40" s="696"/>
      <c r="F40" s="696"/>
      <c r="G40" s="715"/>
      <c r="H40" s="698"/>
      <c r="I40" s="698"/>
      <c r="J40" s="698"/>
      <c r="K40" s="697"/>
      <c r="L40" s="697" t="s">
        <v>5173</v>
      </c>
      <c r="M40" s="696">
        <v>60</v>
      </c>
      <c r="N40" s="698" t="s">
        <v>38</v>
      </c>
      <c r="O40" s="696" t="s">
        <v>5174</v>
      </c>
      <c r="P40" s="696" t="s">
        <v>5158</v>
      </c>
      <c r="Q40" s="696" t="s">
        <v>5175</v>
      </c>
      <c r="R40" s="698"/>
      <c r="S40" s="698"/>
      <c r="T40" s="698"/>
      <c r="U40" s="698"/>
      <c r="V40" s="698"/>
      <c r="W40" s="698"/>
      <c r="X40" s="698"/>
      <c r="Y40" s="698" t="s">
        <v>5176</v>
      </c>
      <c r="Z40" s="698">
        <v>1990</v>
      </c>
      <c r="AA40" s="698">
        <v>220</v>
      </c>
      <c r="AB40" s="698" t="s">
        <v>5177</v>
      </c>
    </row>
    <row r="41" spans="1:28" ht="13.35" customHeight="1" x14ac:dyDescent="0.2">
      <c r="A41" s="698"/>
      <c r="B41" s="697"/>
      <c r="C41" s="698"/>
      <c r="D41" s="698"/>
      <c r="E41" s="698"/>
      <c r="F41" s="698"/>
      <c r="G41" s="698"/>
      <c r="H41" s="698"/>
      <c r="I41" s="698"/>
      <c r="J41" s="698"/>
      <c r="K41" s="698"/>
      <c r="L41" s="698"/>
      <c r="M41" s="698"/>
      <c r="N41" s="698"/>
      <c r="O41" s="696"/>
      <c r="P41" s="696"/>
      <c r="Q41" s="696"/>
      <c r="R41" s="698"/>
      <c r="S41" s="698"/>
      <c r="T41" s="698"/>
      <c r="U41" s="698"/>
      <c r="V41" s="698"/>
      <c r="W41" s="698"/>
      <c r="X41" s="698"/>
      <c r="Y41" s="699" t="s">
        <v>5178</v>
      </c>
      <c r="Z41" s="698">
        <v>1969</v>
      </c>
      <c r="AA41" s="698">
        <v>86</v>
      </c>
      <c r="AB41" s="698" t="s">
        <v>5179</v>
      </c>
    </row>
    <row r="42" spans="1:28" ht="13.35" customHeight="1" x14ac:dyDescent="0.2">
      <c r="A42" s="698"/>
      <c r="B42" s="697"/>
      <c r="C42" s="696"/>
      <c r="D42" s="697"/>
      <c r="E42" s="696"/>
      <c r="F42" s="696"/>
      <c r="G42" s="698"/>
      <c r="H42" s="698"/>
      <c r="I42" s="698"/>
      <c r="J42" s="698"/>
      <c r="K42" s="698"/>
      <c r="L42" s="698"/>
      <c r="M42" s="698"/>
      <c r="N42" s="698"/>
      <c r="O42" s="696"/>
      <c r="P42" s="696"/>
      <c r="Q42" s="696"/>
      <c r="R42" s="698"/>
      <c r="S42" s="716"/>
      <c r="T42" s="716"/>
      <c r="U42" s="716"/>
      <c r="V42" s="716"/>
      <c r="W42" s="716"/>
      <c r="X42" s="716"/>
      <c r="Y42" s="699" t="s">
        <v>5180</v>
      </c>
      <c r="Z42" s="698">
        <v>1990</v>
      </c>
      <c r="AA42" s="698">
        <v>86</v>
      </c>
      <c r="AB42" s="698" t="s">
        <v>5179</v>
      </c>
    </row>
    <row r="43" spans="1:28" ht="13.35" customHeight="1" x14ac:dyDescent="0.2">
      <c r="A43" s="698"/>
      <c r="B43" s="697"/>
      <c r="C43" s="696"/>
      <c r="D43" s="697"/>
      <c r="E43" s="696"/>
      <c r="F43" s="696"/>
      <c r="G43" s="698"/>
      <c r="H43" s="698"/>
      <c r="I43" s="698"/>
      <c r="J43" s="698"/>
      <c r="K43" s="698"/>
      <c r="L43" s="698"/>
      <c r="M43" s="698"/>
      <c r="N43" s="698"/>
      <c r="O43" s="696"/>
      <c r="P43" s="696"/>
      <c r="Q43" s="696"/>
      <c r="R43" s="698"/>
      <c r="S43" s="716"/>
      <c r="T43" s="716"/>
      <c r="U43" s="716"/>
      <c r="V43" s="716"/>
      <c r="W43" s="716"/>
      <c r="X43" s="716"/>
      <c r="Y43" s="699" t="s">
        <v>5181</v>
      </c>
      <c r="Z43" s="698">
        <v>1990</v>
      </c>
      <c r="AA43" s="698">
        <v>86</v>
      </c>
      <c r="AB43" s="698" t="s">
        <v>5179</v>
      </c>
    </row>
    <row r="44" spans="1:28" ht="13.35" customHeight="1" x14ac:dyDescent="0.2">
      <c r="A44" s="698"/>
      <c r="B44" s="697"/>
      <c r="C44" s="696"/>
      <c r="D44" s="697"/>
      <c r="E44" s="696"/>
      <c r="F44" s="696"/>
      <c r="G44" s="698"/>
      <c r="H44" s="698"/>
      <c r="I44" s="698"/>
      <c r="J44" s="698"/>
      <c r="K44" s="698"/>
      <c r="L44" s="698"/>
      <c r="M44" s="698"/>
      <c r="N44" s="698"/>
      <c r="O44" s="696"/>
      <c r="P44" s="696"/>
      <c r="Q44" s="696"/>
      <c r="R44" s="698"/>
      <c r="S44" s="698"/>
      <c r="T44" s="698"/>
      <c r="U44" s="698"/>
      <c r="V44" s="698"/>
      <c r="W44" s="698"/>
      <c r="X44" s="698"/>
      <c r="Y44" s="698" t="s">
        <v>5182</v>
      </c>
      <c r="Z44" s="698">
        <v>2006</v>
      </c>
      <c r="AA44" s="698">
        <v>250</v>
      </c>
      <c r="AB44" s="698" t="s">
        <v>5183</v>
      </c>
    </row>
    <row r="45" spans="1:28" ht="13.35" customHeight="1" x14ac:dyDescent="0.2">
      <c r="A45" s="698"/>
      <c r="B45" s="697"/>
      <c r="C45" s="696"/>
      <c r="D45" s="697"/>
      <c r="E45" s="696"/>
      <c r="F45" s="696"/>
      <c r="G45" s="698"/>
      <c r="H45" s="698"/>
      <c r="I45" s="698"/>
      <c r="J45" s="698"/>
      <c r="K45" s="698"/>
      <c r="L45" s="698"/>
      <c r="M45" s="698"/>
      <c r="N45" s="698"/>
      <c r="O45" s="696"/>
      <c r="P45" s="696"/>
      <c r="Q45" s="696"/>
      <c r="R45" s="698"/>
      <c r="S45" s="698"/>
      <c r="T45" s="698"/>
      <c r="U45" s="698"/>
      <c r="V45" s="698"/>
      <c r="W45" s="698"/>
      <c r="X45" s="698"/>
      <c r="Y45" s="699" t="s">
        <v>5184</v>
      </c>
      <c r="Z45" s="698">
        <v>2003</v>
      </c>
      <c r="AA45" s="698"/>
      <c r="AB45" s="698" t="s">
        <v>5185</v>
      </c>
    </row>
    <row r="46" spans="1:28" ht="13.35" customHeight="1" x14ac:dyDescent="0.2">
      <c r="A46" s="698"/>
      <c r="B46" s="697"/>
      <c r="C46" s="696"/>
      <c r="D46" s="697"/>
      <c r="E46" s="696"/>
      <c r="F46" s="696"/>
      <c r="G46" s="698"/>
      <c r="H46" s="698"/>
      <c r="I46" s="698"/>
      <c r="J46" s="698"/>
      <c r="K46" s="698"/>
      <c r="L46" s="698"/>
      <c r="M46" s="698"/>
      <c r="N46" s="698"/>
      <c r="O46" s="696"/>
      <c r="P46" s="696"/>
      <c r="Q46" s="696"/>
      <c r="R46" s="698"/>
      <c r="S46" s="698"/>
      <c r="T46" s="698"/>
      <c r="U46" s="698"/>
      <c r="V46" s="698"/>
      <c r="W46" s="698"/>
      <c r="X46" s="698"/>
      <c r="Y46" s="699" t="s">
        <v>5186</v>
      </c>
      <c r="Z46" s="698">
        <v>2005</v>
      </c>
      <c r="AA46" s="698"/>
      <c r="AB46" s="698" t="s">
        <v>5179</v>
      </c>
    </row>
    <row r="47" spans="1:28" ht="13.35" customHeight="1" x14ac:dyDescent="0.2">
      <c r="A47" s="698"/>
      <c r="B47" s="697"/>
      <c r="C47" s="696"/>
      <c r="D47" s="697"/>
      <c r="E47" s="696"/>
      <c r="F47" s="696"/>
      <c r="G47" s="698"/>
      <c r="H47" s="698"/>
      <c r="I47" s="698"/>
      <c r="J47" s="698"/>
      <c r="K47" s="698"/>
      <c r="L47" s="698"/>
      <c r="M47" s="698"/>
      <c r="N47" s="698"/>
      <c r="O47" s="696"/>
      <c r="P47" s="696"/>
      <c r="Q47" s="696"/>
      <c r="R47" s="698"/>
      <c r="S47" s="698"/>
      <c r="T47" s="698"/>
      <c r="U47" s="698"/>
      <c r="V47" s="698"/>
      <c r="W47" s="698"/>
      <c r="X47" s="698"/>
      <c r="Y47" s="699" t="s">
        <v>5187</v>
      </c>
      <c r="Z47" s="698">
        <v>1990</v>
      </c>
      <c r="AA47" s="698"/>
      <c r="AB47" s="698" t="s">
        <v>5188</v>
      </c>
    </row>
    <row r="48" spans="1:28" ht="13.35" customHeight="1" x14ac:dyDescent="0.2">
      <c r="A48" s="711"/>
      <c r="B48" s="706" t="s">
        <v>5189</v>
      </c>
      <c r="C48" s="712" t="s">
        <v>5190</v>
      </c>
      <c r="D48" s="713"/>
      <c r="E48" s="713"/>
      <c r="F48" s="713"/>
      <c r="G48" s="713"/>
      <c r="H48" s="713"/>
      <c r="I48" s="713"/>
      <c r="J48" s="713"/>
      <c r="K48" s="713"/>
      <c r="L48" s="713"/>
      <c r="M48" s="757"/>
      <c r="N48" s="712" t="s">
        <v>5191</v>
      </c>
      <c r="O48" s="712"/>
      <c r="P48" s="713"/>
      <c r="Q48" s="713"/>
      <c r="R48" s="713"/>
      <c r="S48" s="713"/>
      <c r="T48" s="713"/>
      <c r="U48" s="713"/>
      <c r="V48" s="713"/>
      <c r="W48" s="713"/>
      <c r="X48" s="714"/>
      <c r="Y48" s="712" t="s">
        <v>5192</v>
      </c>
      <c r="Z48" s="714"/>
      <c r="AA48" s="766" t="s">
        <v>2315</v>
      </c>
      <c r="AB48" s="711" t="s">
        <v>5191</v>
      </c>
    </row>
    <row r="49" spans="1:28" x14ac:dyDescent="0.2">
      <c r="A49" s="698">
        <v>27</v>
      </c>
      <c r="B49" s="697" t="s">
        <v>5154</v>
      </c>
      <c r="C49" s="698"/>
      <c r="D49" s="698"/>
      <c r="E49" s="696"/>
      <c r="F49" s="696"/>
      <c r="G49" s="698"/>
      <c r="H49" s="698"/>
      <c r="I49" s="698"/>
      <c r="J49" s="698"/>
      <c r="K49" s="697"/>
      <c r="L49" s="697" t="s">
        <v>5193</v>
      </c>
      <c r="M49" s="696">
        <v>789</v>
      </c>
      <c r="N49" s="697" t="s">
        <v>38</v>
      </c>
      <c r="O49" s="696" t="s">
        <v>5194</v>
      </c>
      <c r="P49" s="696" t="s">
        <v>5158</v>
      </c>
      <c r="Q49" s="696" t="s">
        <v>5195</v>
      </c>
      <c r="R49" s="698" t="s">
        <v>5196</v>
      </c>
      <c r="S49" s="698">
        <v>2008</v>
      </c>
      <c r="T49" s="698">
        <v>338</v>
      </c>
      <c r="U49" s="698" t="s">
        <v>5197</v>
      </c>
      <c r="V49" s="698">
        <v>12</v>
      </c>
      <c r="W49" s="698"/>
      <c r="X49" s="698">
        <f>V49</f>
        <v>12</v>
      </c>
      <c r="Y49" s="699" t="s">
        <v>5198</v>
      </c>
      <c r="Z49" s="698">
        <v>1983</v>
      </c>
      <c r="AA49" s="698">
        <v>120</v>
      </c>
      <c r="AB49" s="698" t="s">
        <v>5199</v>
      </c>
    </row>
    <row r="50" spans="1:28" x14ac:dyDescent="0.2">
      <c r="A50" s="698"/>
      <c r="B50" s="698"/>
      <c r="C50" s="698"/>
      <c r="D50" s="698"/>
      <c r="E50" s="696"/>
      <c r="F50" s="696"/>
      <c r="G50" s="698"/>
      <c r="H50" s="698"/>
      <c r="I50" s="698"/>
      <c r="J50" s="698"/>
      <c r="K50" s="698"/>
      <c r="L50" s="697" t="s">
        <v>5200</v>
      </c>
      <c r="M50" s="696">
        <v>370</v>
      </c>
      <c r="N50" s="698" t="s">
        <v>38</v>
      </c>
      <c r="O50" s="698"/>
      <c r="P50" s="698"/>
      <c r="Q50" s="698"/>
      <c r="R50" s="698"/>
      <c r="S50" s="698"/>
      <c r="T50" s="698">
        <v>70</v>
      </c>
      <c r="U50" s="698" t="s">
        <v>5201</v>
      </c>
      <c r="V50" s="698"/>
      <c r="W50" s="698"/>
      <c r="X50" s="698"/>
      <c r="Y50" s="698" t="s">
        <v>5202</v>
      </c>
      <c r="Z50" s="698">
        <v>1993</v>
      </c>
      <c r="AA50" s="698">
        <v>160</v>
      </c>
      <c r="AB50" s="698" t="s">
        <v>5203</v>
      </c>
    </row>
    <row r="51" spans="1:28" x14ac:dyDescent="0.2">
      <c r="A51" s="698"/>
      <c r="B51" s="698"/>
      <c r="C51" s="698"/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698"/>
      <c r="T51" s="698"/>
      <c r="U51" s="698"/>
      <c r="V51" s="698"/>
      <c r="W51" s="698"/>
      <c r="X51" s="698"/>
      <c r="Y51" s="699" t="s">
        <v>5204</v>
      </c>
      <c r="Z51" s="698">
        <v>1989</v>
      </c>
      <c r="AA51" s="698"/>
      <c r="AB51" s="698" t="s">
        <v>5205</v>
      </c>
    </row>
    <row r="52" spans="1:28" x14ac:dyDescent="0.2">
      <c r="A52" s="698"/>
      <c r="B52" s="698"/>
      <c r="C52" s="698"/>
      <c r="D52" s="698"/>
      <c r="E52" s="696"/>
      <c r="F52" s="696"/>
      <c r="G52" s="698"/>
      <c r="H52" s="698"/>
      <c r="I52" s="698"/>
      <c r="J52" s="698"/>
      <c r="K52" s="698"/>
      <c r="L52" s="698"/>
      <c r="M52" s="698"/>
      <c r="N52" s="698"/>
      <c r="O52" s="698"/>
      <c r="P52" s="698"/>
      <c r="Q52" s="698"/>
      <c r="R52" s="698"/>
      <c r="S52" s="698"/>
      <c r="T52" s="698"/>
      <c r="U52" s="698"/>
      <c r="V52" s="698"/>
      <c r="W52" s="698"/>
      <c r="X52" s="698"/>
      <c r="Y52" s="699" t="s">
        <v>5206</v>
      </c>
      <c r="Z52" s="698">
        <v>1989</v>
      </c>
      <c r="AA52" s="698"/>
      <c r="AB52" s="698" t="s">
        <v>5207</v>
      </c>
    </row>
    <row r="53" spans="1:28" x14ac:dyDescent="0.2">
      <c r="A53" s="698"/>
      <c r="B53" s="698"/>
      <c r="C53" s="698"/>
      <c r="D53" s="698"/>
      <c r="E53" s="696"/>
      <c r="F53" s="696"/>
      <c r="G53" s="698"/>
      <c r="H53" s="698"/>
      <c r="I53" s="698"/>
      <c r="J53" s="698"/>
      <c r="K53" s="698"/>
      <c r="L53" s="698"/>
      <c r="M53" s="698"/>
      <c r="N53" s="698"/>
      <c r="O53" s="698"/>
      <c r="P53" s="698"/>
      <c r="Q53" s="698"/>
      <c r="R53" s="698"/>
      <c r="S53" s="716"/>
      <c r="T53" s="716"/>
      <c r="U53" s="716"/>
      <c r="V53" s="716"/>
      <c r="W53" s="716"/>
      <c r="X53" s="716"/>
      <c r="Y53" s="699" t="s">
        <v>5208</v>
      </c>
      <c r="Z53" s="698">
        <v>1983</v>
      </c>
      <c r="AA53" s="698"/>
      <c r="AB53" s="698" t="s">
        <v>5209</v>
      </c>
    </row>
    <row r="54" spans="1:28" x14ac:dyDescent="0.2">
      <c r="A54" s="698"/>
      <c r="B54" s="698"/>
      <c r="C54" s="698"/>
      <c r="D54" s="698"/>
      <c r="E54" s="696"/>
      <c r="F54" s="696"/>
      <c r="G54" s="698"/>
      <c r="H54" s="698"/>
      <c r="I54" s="698"/>
      <c r="J54" s="698"/>
      <c r="K54" s="698"/>
      <c r="L54" s="698"/>
      <c r="M54" s="698"/>
      <c r="N54" s="698"/>
      <c r="O54" s="698"/>
      <c r="P54" s="698"/>
      <c r="Q54" s="698"/>
      <c r="R54" s="698"/>
      <c r="S54" s="716"/>
      <c r="T54" s="716"/>
      <c r="U54" s="716"/>
      <c r="V54" s="716"/>
      <c r="W54" s="716"/>
      <c r="X54" s="716"/>
      <c r="Y54" s="699" t="s">
        <v>5210</v>
      </c>
      <c r="Z54" s="698">
        <v>1989</v>
      </c>
      <c r="AA54" s="698"/>
      <c r="AB54" s="698" t="s">
        <v>5211</v>
      </c>
    </row>
    <row r="55" spans="1:28" x14ac:dyDescent="0.2">
      <c r="A55" s="698"/>
      <c r="B55" s="698"/>
      <c r="C55" s="698"/>
      <c r="D55" s="698"/>
      <c r="E55" s="696"/>
      <c r="F55" s="696"/>
      <c r="G55" s="698"/>
      <c r="H55" s="698"/>
      <c r="I55" s="698"/>
      <c r="J55" s="698"/>
      <c r="K55" s="698"/>
      <c r="L55" s="698"/>
      <c r="M55" s="698"/>
      <c r="N55" s="698"/>
      <c r="O55" s="698"/>
      <c r="P55" s="698"/>
      <c r="Q55" s="698"/>
      <c r="R55" s="698"/>
      <c r="S55" s="747"/>
      <c r="T55" s="747"/>
      <c r="U55" s="747"/>
      <c r="V55" s="747"/>
      <c r="W55" s="747"/>
      <c r="Y55" s="699" t="s">
        <v>5212</v>
      </c>
      <c r="Z55" s="698">
        <v>1989</v>
      </c>
      <c r="AA55" s="698"/>
      <c r="AB55" s="698" t="s">
        <v>5213</v>
      </c>
    </row>
    <row r="56" spans="1:28" x14ac:dyDescent="0.2">
      <c r="A56" s="698"/>
      <c r="B56" s="698"/>
      <c r="C56" s="698"/>
      <c r="D56" s="698"/>
      <c r="E56" s="696"/>
      <c r="F56" s="696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Y56" s="699" t="s">
        <v>5214</v>
      </c>
      <c r="Z56" s="698">
        <v>1989</v>
      </c>
      <c r="AA56" s="698"/>
      <c r="AB56" s="698" t="s">
        <v>5215</v>
      </c>
    </row>
    <row r="57" spans="1:28" x14ac:dyDescent="0.2">
      <c r="A57" s="698"/>
      <c r="B57" s="698"/>
      <c r="C57" s="698"/>
      <c r="D57" s="698"/>
      <c r="E57" s="696"/>
      <c r="F57" s="696"/>
      <c r="G57" s="698"/>
      <c r="H57" s="698"/>
      <c r="I57" s="698"/>
      <c r="J57" s="698"/>
      <c r="K57" s="698"/>
      <c r="L57" s="698"/>
      <c r="M57" s="698"/>
      <c r="N57" s="698"/>
      <c r="O57" s="698"/>
      <c r="P57" s="698"/>
      <c r="Q57" s="698"/>
      <c r="R57" s="698"/>
      <c r="S57" s="698"/>
      <c r="T57" s="698"/>
      <c r="U57" s="698"/>
      <c r="V57" s="698"/>
      <c r="W57" s="698"/>
      <c r="X57" s="698"/>
      <c r="Y57" s="699" t="s">
        <v>5216</v>
      </c>
      <c r="Z57" s="698">
        <v>2002</v>
      </c>
      <c r="AA57" s="698"/>
      <c r="AB57" s="698" t="s">
        <v>5217</v>
      </c>
    </row>
    <row r="58" spans="1:28" x14ac:dyDescent="0.2">
      <c r="A58" s="711"/>
      <c r="B58" s="706"/>
      <c r="C58" s="712"/>
      <c r="D58" s="713"/>
      <c r="E58" s="713"/>
      <c r="F58" s="713"/>
      <c r="G58" s="713"/>
      <c r="H58" s="713"/>
      <c r="I58" s="713"/>
      <c r="J58" s="713"/>
      <c r="K58" s="713"/>
      <c r="L58" s="713"/>
      <c r="M58" s="705"/>
      <c r="N58" s="706"/>
      <c r="O58" s="712"/>
      <c r="P58" s="713"/>
      <c r="Q58" s="713"/>
      <c r="R58" s="713"/>
      <c r="S58" s="714"/>
      <c r="T58" s="711"/>
      <c r="U58" s="712"/>
      <c r="V58" s="713"/>
      <c r="W58" s="713"/>
      <c r="X58" s="714"/>
      <c r="Y58" s="712"/>
      <c r="Z58" s="714"/>
      <c r="AA58" s="766"/>
      <c r="AB58" s="711"/>
    </row>
    <row r="59" spans="1:28" x14ac:dyDescent="0.2">
      <c r="A59" s="698">
        <v>66</v>
      </c>
      <c r="B59" s="697" t="s">
        <v>5154</v>
      </c>
      <c r="C59" s="696"/>
      <c r="D59" s="697"/>
      <c r="E59" s="696"/>
      <c r="F59" s="696"/>
      <c r="G59" s="697"/>
      <c r="H59" s="697"/>
      <c r="I59" s="697"/>
      <c r="J59" s="697"/>
      <c r="K59" s="697"/>
      <c r="L59" s="697" t="s">
        <v>5218</v>
      </c>
      <c r="M59" s="696">
        <v>860</v>
      </c>
      <c r="N59" s="697" t="s">
        <v>54</v>
      </c>
      <c r="O59" s="696" t="s">
        <v>5219</v>
      </c>
      <c r="P59" s="696" t="s">
        <v>5158</v>
      </c>
      <c r="Q59" s="696" t="s">
        <v>246</v>
      </c>
      <c r="R59" s="698" t="s">
        <v>5220</v>
      </c>
      <c r="S59" s="698"/>
      <c r="T59" s="698">
        <v>181</v>
      </c>
      <c r="U59" s="698" t="s">
        <v>5221</v>
      </c>
      <c r="V59" s="698"/>
      <c r="W59" s="698">
        <v>3</v>
      </c>
      <c r="X59" s="698">
        <f>SUM(V59:W59)</f>
        <v>3</v>
      </c>
      <c r="Y59" s="697" t="s">
        <v>5222</v>
      </c>
      <c r="Z59" s="697">
        <v>1998</v>
      </c>
      <c r="AA59" s="697">
        <v>300</v>
      </c>
      <c r="AB59" s="697" t="s">
        <v>5223</v>
      </c>
    </row>
    <row r="60" spans="1:28" x14ac:dyDescent="0.2">
      <c r="A60" s="698"/>
      <c r="B60" s="697"/>
      <c r="C60" s="696"/>
      <c r="D60" s="698"/>
      <c r="E60" s="696"/>
      <c r="F60" s="696"/>
      <c r="G60" s="698"/>
      <c r="H60" s="697"/>
      <c r="I60" s="697"/>
      <c r="J60" s="697"/>
      <c r="K60" s="697"/>
      <c r="L60" s="698" t="s">
        <v>5224</v>
      </c>
      <c r="M60" s="696">
        <v>630</v>
      </c>
      <c r="N60" s="698" t="s">
        <v>54</v>
      </c>
      <c r="O60" s="697"/>
      <c r="P60" s="697"/>
      <c r="Q60" s="697"/>
      <c r="R60" s="698"/>
      <c r="S60" s="698"/>
      <c r="T60" s="698"/>
      <c r="U60" s="698"/>
      <c r="V60" s="698"/>
      <c r="W60" s="698"/>
      <c r="X60" s="698"/>
      <c r="Y60" s="700" t="s">
        <v>5225</v>
      </c>
      <c r="Z60" s="697">
        <v>1998</v>
      </c>
      <c r="AA60" s="697"/>
      <c r="AB60" s="697" t="s">
        <v>5226</v>
      </c>
    </row>
    <row r="61" spans="1:28" x14ac:dyDescent="0.2">
      <c r="A61" s="698"/>
      <c r="B61" s="697"/>
      <c r="C61" s="696"/>
      <c r="D61" s="697"/>
      <c r="E61" s="696"/>
      <c r="F61" s="696"/>
      <c r="G61" s="697"/>
      <c r="H61" s="697"/>
      <c r="I61" s="697"/>
      <c r="J61" s="697"/>
      <c r="K61" s="697"/>
      <c r="L61" s="697"/>
      <c r="M61" s="697"/>
      <c r="N61" s="697"/>
      <c r="O61" s="697"/>
      <c r="P61" s="697"/>
      <c r="Q61" s="697"/>
      <c r="R61" s="698"/>
      <c r="S61" s="698"/>
      <c r="T61" s="698"/>
      <c r="U61" s="698"/>
      <c r="V61" s="698"/>
      <c r="W61" s="698"/>
      <c r="X61" s="698"/>
      <c r="Y61" s="700" t="s">
        <v>5227</v>
      </c>
      <c r="Z61" s="697">
        <v>1998</v>
      </c>
      <c r="AA61" s="697"/>
      <c r="AB61" s="697" t="s">
        <v>5228</v>
      </c>
    </row>
    <row r="62" spans="1:28" x14ac:dyDescent="0.2">
      <c r="A62" s="698"/>
      <c r="B62" s="697"/>
      <c r="C62" s="696"/>
      <c r="D62" s="697"/>
      <c r="E62" s="696"/>
      <c r="F62" s="696"/>
      <c r="G62" s="697"/>
      <c r="H62" s="697"/>
      <c r="I62" s="697"/>
      <c r="J62" s="697"/>
      <c r="K62" s="697"/>
      <c r="L62" s="697"/>
      <c r="M62" s="697"/>
      <c r="N62" s="697"/>
      <c r="O62" s="697"/>
      <c r="P62" s="697"/>
      <c r="Q62" s="697"/>
      <c r="R62" s="698"/>
      <c r="S62" s="698"/>
      <c r="T62" s="698"/>
      <c r="U62" s="698"/>
      <c r="V62" s="698"/>
      <c r="W62" s="698"/>
      <c r="X62" s="698"/>
      <c r="Y62" s="700" t="s">
        <v>5229</v>
      </c>
      <c r="Z62" s="697">
        <v>1998</v>
      </c>
      <c r="AA62" s="697"/>
      <c r="AB62" s="697" t="s">
        <v>5228</v>
      </c>
    </row>
    <row r="63" spans="1:28" x14ac:dyDescent="0.2">
      <c r="A63" s="698"/>
      <c r="B63" s="697"/>
      <c r="C63" s="696"/>
      <c r="D63" s="697"/>
      <c r="E63" s="696"/>
      <c r="F63" s="696"/>
      <c r="G63" s="697"/>
      <c r="H63" s="697"/>
      <c r="I63" s="697"/>
      <c r="J63" s="697"/>
      <c r="K63" s="697"/>
      <c r="L63" s="697"/>
      <c r="M63" s="697"/>
      <c r="N63" s="697"/>
      <c r="O63" s="697"/>
      <c r="P63" s="697"/>
      <c r="Q63" s="697"/>
      <c r="R63" s="698"/>
      <c r="S63" s="698"/>
      <c r="T63" s="698"/>
      <c r="U63" s="698"/>
      <c r="V63" s="698"/>
      <c r="W63" s="698"/>
      <c r="X63" s="698"/>
      <c r="Y63" s="700" t="s">
        <v>5230</v>
      </c>
      <c r="Z63" s="697">
        <v>1998</v>
      </c>
      <c r="AA63" s="697"/>
      <c r="AB63" s="697" t="s">
        <v>5226</v>
      </c>
    </row>
    <row r="64" spans="1:28" x14ac:dyDescent="0.2">
      <c r="A64" s="711"/>
      <c r="B64" s="706"/>
      <c r="C64" s="712"/>
      <c r="D64" s="713"/>
      <c r="E64" s="713"/>
      <c r="F64" s="713"/>
      <c r="G64" s="713"/>
      <c r="H64" s="713"/>
      <c r="I64" s="713"/>
      <c r="J64" s="713"/>
      <c r="K64" s="713"/>
      <c r="L64" s="713"/>
      <c r="M64" s="705"/>
      <c r="N64" s="706"/>
      <c r="O64" s="712"/>
      <c r="P64" s="713"/>
      <c r="Q64" s="713"/>
      <c r="R64" s="713"/>
      <c r="S64" s="714"/>
      <c r="T64" s="711"/>
      <c r="U64" s="711"/>
      <c r="V64" s="711"/>
      <c r="W64" s="711"/>
      <c r="X64" s="711"/>
      <c r="Y64" s="712"/>
      <c r="Z64" s="714"/>
      <c r="AA64" s="766"/>
      <c r="AB64" s="711"/>
    </row>
    <row r="65" spans="1:28" x14ac:dyDescent="0.2">
      <c r="A65" s="698">
        <v>134</v>
      </c>
      <c r="B65" s="748" t="s">
        <v>5231</v>
      </c>
      <c r="C65" s="696"/>
      <c r="D65" s="701"/>
      <c r="E65" s="696"/>
      <c r="F65" s="696"/>
      <c r="G65" s="697"/>
      <c r="H65" s="697"/>
      <c r="I65" s="697"/>
      <c r="J65" s="697"/>
      <c r="K65" s="697"/>
      <c r="L65" s="701" t="s">
        <v>5231</v>
      </c>
      <c r="M65" s="696">
        <v>2300</v>
      </c>
      <c r="N65" s="697" t="s">
        <v>5232</v>
      </c>
      <c r="O65" s="696" t="s">
        <v>5233</v>
      </c>
      <c r="P65" s="696" t="s">
        <v>5234</v>
      </c>
      <c r="Q65" s="696" t="s">
        <v>404</v>
      </c>
      <c r="R65" s="698"/>
      <c r="S65" s="698"/>
      <c r="T65" s="698"/>
      <c r="U65" s="698"/>
      <c r="V65" s="698"/>
      <c r="W65" s="698"/>
      <c r="X65" s="698"/>
      <c r="Y65" s="697"/>
      <c r="Z65" s="697"/>
      <c r="AA65" s="697"/>
      <c r="AB65" s="697"/>
    </row>
    <row r="66" spans="1:28" x14ac:dyDescent="0.2">
      <c r="A66" s="698"/>
      <c r="B66" s="748" t="s">
        <v>2315</v>
      </c>
      <c r="C66" s="696"/>
      <c r="D66" s="701"/>
      <c r="E66" s="696"/>
      <c r="F66" s="696"/>
      <c r="G66" s="697"/>
      <c r="H66" s="697"/>
      <c r="I66" s="697"/>
      <c r="J66" s="697"/>
      <c r="K66" s="697"/>
      <c r="L66" s="701" t="s">
        <v>5235</v>
      </c>
      <c r="M66" s="696">
        <v>2300</v>
      </c>
      <c r="N66" s="697" t="s">
        <v>5232</v>
      </c>
      <c r="O66" s="696"/>
      <c r="P66" s="696"/>
      <c r="Q66" s="696"/>
      <c r="R66" s="698"/>
      <c r="S66" s="698"/>
      <c r="T66" s="698"/>
      <c r="U66" s="698"/>
      <c r="V66" s="698"/>
      <c r="W66" s="698"/>
      <c r="X66" s="698"/>
      <c r="Y66" s="697"/>
      <c r="Z66" s="697"/>
      <c r="AA66" s="697"/>
      <c r="AB66" s="697"/>
    </row>
    <row r="67" spans="1:28" x14ac:dyDescent="0.2">
      <c r="A67" s="698"/>
      <c r="B67" s="748" t="s">
        <v>5236</v>
      </c>
      <c r="C67" s="721"/>
      <c r="D67" s="702"/>
      <c r="E67" s="703"/>
      <c r="F67" s="703"/>
      <c r="G67" s="704"/>
      <c r="H67" s="704"/>
      <c r="I67" s="704"/>
      <c r="J67" s="704"/>
      <c r="K67" s="704"/>
      <c r="L67" s="701" t="s">
        <v>5237</v>
      </c>
      <c r="M67" s="696">
        <v>460</v>
      </c>
      <c r="N67" s="697" t="s">
        <v>5238</v>
      </c>
      <c r="O67" s="721"/>
      <c r="P67" s="703"/>
      <c r="Q67" s="703"/>
      <c r="R67" s="726"/>
      <c r="S67" s="718"/>
      <c r="T67" s="698"/>
      <c r="U67" s="698"/>
      <c r="V67" s="698"/>
      <c r="W67" s="698"/>
      <c r="X67" s="698"/>
      <c r="Y67" s="710"/>
      <c r="Z67" s="749"/>
      <c r="AA67" s="697"/>
      <c r="AB67" s="697"/>
    </row>
    <row r="68" spans="1:28" x14ac:dyDescent="0.2">
      <c r="A68" s="711"/>
      <c r="B68" s="706"/>
      <c r="C68" s="712"/>
      <c r="D68" s="713"/>
      <c r="E68" s="713"/>
      <c r="F68" s="713"/>
      <c r="G68" s="713"/>
      <c r="H68" s="713"/>
      <c r="I68" s="713"/>
      <c r="J68" s="713"/>
      <c r="K68" s="713"/>
      <c r="L68" s="713"/>
      <c r="M68" s="705"/>
      <c r="N68" s="706"/>
      <c r="O68" s="712"/>
      <c r="P68" s="713"/>
      <c r="Q68" s="713"/>
      <c r="R68" s="713"/>
      <c r="S68" s="714"/>
      <c r="T68" s="705"/>
      <c r="U68" s="705"/>
      <c r="V68" s="705"/>
      <c r="W68" s="705"/>
      <c r="X68" s="705"/>
      <c r="Y68" s="712"/>
      <c r="Z68" s="714"/>
      <c r="AA68" s="766"/>
      <c r="AB68" s="711"/>
    </row>
    <row r="69" spans="1:28" x14ac:dyDescent="0.2">
      <c r="A69" s="698">
        <v>191</v>
      </c>
      <c r="B69" s="697" t="s">
        <v>5154</v>
      </c>
      <c r="C69" s="705">
        <v>2010</v>
      </c>
      <c r="D69" s="698" t="s">
        <v>5239</v>
      </c>
      <c r="E69" s="705"/>
      <c r="F69" s="705">
        <v>125</v>
      </c>
      <c r="G69" s="706" t="s">
        <v>5240</v>
      </c>
      <c r="H69" s="706">
        <v>3</v>
      </c>
      <c r="I69" s="706"/>
      <c r="J69" s="706">
        <f>SUM(H69:I69)</f>
        <v>3</v>
      </c>
      <c r="K69" s="706"/>
      <c r="L69" s="697" t="s">
        <v>5241</v>
      </c>
      <c r="M69" s="696">
        <v>20</v>
      </c>
      <c r="N69" s="697" t="s">
        <v>55</v>
      </c>
      <c r="O69" s="696" t="s">
        <v>5242</v>
      </c>
      <c r="P69" s="705" t="s">
        <v>5243</v>
      </c>
      <c r="Q69" s="705" t="s">
        <v>2932</v>
      </c>
      <c r="R69" s="705"/>
      <c r="S69" s="705"/>
      <c r="T69" s="705"/>
      <c r="U69" s="705"/>
      <c r="V69" s="705"/>
      <c r="W69" s="705"/>
      <c r="X69" s="705"/>
      <c r="Y69" s="766"/>
      <c r="Z69" s="766"/>
      <c r="AA69" s="766"/>
      <c r="AB69" s="711"/>
    </row>
    <row r="70" spans="1:28" x14ac:dyDescent="0.2">
      <c r="A70" s="711"/>
      <c r="B70" s="706"/>
      <c r="C70" s="712"/>
      <c r="D70" s="714"/>
      <c r="E70" s="767"/>
      <c r="F70" s="767"/>
      <c r="G70" s="711"/>
      <c r="H70" s="711"/>
      <c r="I70" s="711"/>
      <c r="J70" s="711"/>
      <c r="K70" s="711"/>
      <c r="L70" s="706"/>
      <c r="M70" s="705"/>
      <c r="N70" s="706"/>
      <c r="O70" s="712"/>
      <c r="P70" s="713"/>
      <c r="Q70" s="713"/>
      <c r="R70" s="713"/>
      <c r="S70" s="714"/>
      <c r="T70" s="705"/>
      <c r="U70" s="705"/>
      <c r="V70" s="705"/>
      <c r="W70" s="705"/>
      <c r="X70" s="705"/>
      <c r="Y70" s="712"/>
      <c r="Z70" s="714"/>
      <c r="AA70" s="766"/>
      <c r="AB70" s="711"/>
    </row>
    <row r="71" spans="1:28" x14ac:dyDescent="0.2">
      <c r="A71" s="698">
        <v>100</v>
      </c>
      <c r="B71" s="697" t="s">
        <v>5244</v>
      </c>
      <c r="C71" s="698"/>
      <c r="D71" s="698"/>
      <c r="E71" s="696"/>
      <c r="F71" s="696"/>
      <c r="G71" s="698"/>
      <c r="H71" s="697"/>
      <c r="I71" s="697"/>
      <c r="J71" s="697"/>
      <c r="K71" s="697"/>
      <c r="L71" s="697" t="s">
        <v>5245</v>
      </c>
      <c r="M71" s="696">
        <v>520</v>
      </c>
      <c r="N71" s="697" t="s">
        <v>42</v>
      </c>
      <c r="O71" s="696" t="s">
        <v>5246</v>
      </c>
      <c r="P71" s="696" t="s">
        <v>5133</v>
      </c>
      <c r="Q71" s="696" t="s">
        <v>5138</v>
      </c>
      <c r="R71" s="708" t="s">
        <v>5247</v>
      </c>
      <c r="S71" s="698">
        <v>2004</v>
      </c>
      <c r="T71" s="698">
        <v>141</v>
      </c>
      <c r="U71" s="698" t="s">
        <v>5248</v>
      </c>
      <c r="V71" s="698">
        <v>3</v>
      </c>
      <c r="W71" s="698">
        <v>16</v>
      </c>
      <c r="X71" s="698">
        <f>SUM(V71:W73)</f>
        <v>19</v>
      </c>
      <c r="Y71" s="697"/>
      <c r="Z71" s="697"/>
      <c r="AA71" s="697"/>
      <c r="AB71" s="697"/>
    </row>
    <row r="72" spans="1:28" x14ac:dyDescent="0.2">
      <c r="A72" s="698"/>
      <c r="B72" s="697"/>
      <c r="C72" s="698"/>
      <c r="D72" s="698"/>
      <c r="E72" s="696"/>
      <c r="F72" s="696"/>
      <c r="G72" s="698"/>
      <c r="H72" s="697"/>
      <c r="I72" s="697"/>
      <c r="J72" s="697"/>
      <c r="K72" s="697"/>
      <c r="L72" s="697"/>
      <c r="M72" s="696"/>
      <c r="N72" s="697"/>
      <c r="O72" s="696"/>
      <c r="P72" s="696"/>
      <c r="Q72" s="696"/>
      <c r="R72" s="708"/>
      <c r="S72" s="698"/>
      <c r="T72" s="698">
        <v>423</v>
      </c>
      <c r="U72" s="698" t="s">
        <v>5249</v>
      </c>
      <c r="V72" s="698"/>
      <c r="W72" s="698"/>
      <c r="X72" s="698"/>
      <c r="Y72" s="697"/>
      <c r="Z72" s="697"/>
      <c r="AA72" s="697"/>
      <c r="AB72" s="697"/>
    </row>
    <row r="73" spans="1:28" x14ac:dyDescent="0.2">
      <c r="A73" s="698"/>
      <c r="B73" s="697"/>
      <c r="C73" s="698"/>
      <c r="D73" s="698"/>
      <c r="E73" s="696"/>
      <c r="F73" s="696"/>
      <c r="G73" s="698"/>
      <c r="H73" s="697"/>
      <c r="I73" s="697"/>
      <c r="J73" s="697"/>
      <c r="K73" s="697"/>
      <c r="L73" s="697" t="s">
        <v>5250</v>
      </c>
      <c r="M73" s="696">
        <v>740</v>
      </c>
      <c r="N73" s="697" t="s">
        <v>42</v>
      </c>
      <c r="O73" s="697"/>
      <c r="P73" s="697"/>
      <c r="Q73" s="697"/>
      <c r="R73" s="708"/>
      <c r="S73" s="698"/>
      <c r="T73" s="716">
        <v>20</v>
      </c>
      <c r="U73" s="698" t="s">
        <v>5251</v>
      </c>
      <c r="V73" s="716"/>
      <c r="W73" s="698"/>
      <c r="X73" s="698"/>
      <c r="Y73" s="697"/>
      <c r="Z73" s="697"/>
      <c r="AA73" s="697"/>
      <c r="AB73" s="697"/>
    </row>
    <row r="74" spans="1:28" x14ac:dyDescent="0.2">
      <c r="A74" s="711"/>
      <c r="B74" s="706"/>
      <c r="C74" s="712"/>
      <c r="D74" s="713"/>
      <c r="E74" s="713"/>
      <c r="F74" s="713"/>
      <c r="G74" s="713"/>
      <c r="H74" s="713"/>
      <c r="I74" s="713"/>
      <c r="J74" s="713"/>
      <c r="K74" s="713"/>
      <c r="L74" s="713"/>
      <c r="M74" s="705"/>
      <c r="N74" s="706"/>
      <c r="O74" s="712"/>
      <c r="P74" s="713"/>
      <c r="Q74" s="713"/>
      <c r="R74" s="713"/>
      <c r="S74" s="714"/>
      <c r="T74" s="711"/>
      <c r="U74" s="712"/>
      <c r="V74" s="713"/>
      <c r="W74" s="713"/>
      <c r="X74" s="714"/>
      <c r="Y74" s="712"/>
      <c r="Z74" s="714"/>
      <c r="AA74" s="766"/>
      <c r="AB74" s="711"/>
    </row>
    <row r="75" spans="1:28" x14ac:dyDescent="0.2">
      <c r="A75" s="698">
        <v>131</v>
      </c>
      <c r="B75" s="697" t="s">
        <v>5252</v>
      </c>
      <c r="C75" s="696"/>
      <c r="D75" s="697"/>
      <c r="E75" s="696"/>
      <c r="F75" s="696"/>
      <c r="G75" s="697"/>
      <c r="H75" s="697"/>
      <c r="I75" s="697"/>
      <c r="J75" s="697"/>
      <c r="K75" s="697"/>
      <c r="L75" s="697" t="s">
        <v>5253</v>
      </c>
      <c r="M75" s="696">
        <v>268</v>
      </c>
      <c r="N75" s="697" t="s">
        <v>42</v>
      </c>
      <c r="O75" s="696" t="s">
        <v>5254</v>
      </c>
      <c r="P75" s="696" t="s">
        <v>5158</v>
      </c>
      <c r="Q75" s="697" t="s">
        <v>454</v>
      </c>
      <c r="R75" s="698"/>
      <c r="S75" s="698"/>
      <c r="T75" s="698"/>
      <c r="U75" s="698"/>
      <c r="V75" s="698"/>
      <c r="W75" s="698"/>
      <c r="X75" s="698"/>
      <c r="Y75" s="698" t="s">
        <v>5255</v>
      </c>
      <c r="Z75" s="698">
        <v>1972</v>
      </c>
      <c r="AA75" s="698">
        <v>180</v>
      </c>
      <c r="AB75" s="698" t="s">
        <v>5215</v>
      </c>
    </row>
    <row r="76" spans="1:28" x14ac:dyDescent="0.2">
      <c r="A76" s="698"/>
      <c r="B76" s="697"/>
      <c r="C76" s="697"/>
      <c r="D76" s="697"/>
      <c r="E76" s="696"/>
      <c r="F76" s="696"/>
      <c r="G76" s="697"/>
      <c r="H76" s="697"/>
      <c r="I76" s="697"/>
      <c r="J76" s="697"/>
      <c r="K76" s="697"/>
      <c r="L76" s="697"/>
      <c r="M76" s="697"/>
      <c r="N76" s="697"/>
      <c r="O76" s="697"/>
      <c r="P76" s="697"/>
      <c r="Q76" s="697"/>
      <c r="R76" s="698"/>
      <c r="S76" s="698"/>
      <c r="T76" s="698"/>
      <c r="U76" s="698"/>
      <c r="V76" s="698"/>
      <c r="W76" s="698"/>
      <c r="X76" s="698"/>
      <c r="Y76" s="698" t="s">
        <v>5256</v>
      </c>
      <c r="Z76" s="698">
        <v>2013</v>
      </c>
      <c r="AA76" s="738">
        <v>160</v>
      </c>
      <c r="AB76" s="698" t="s">
        <v>5257</v>
      </c>
    </row>
    <row r="77" spans="1:28" x14ac:dyDescent="0.2">
      <c r="A77" s="698"/>
      <c r="B77" s="697"/>
      <c r="C77" s="697"/>
      <c r="D77" s="697"/>
      <c r="E77" s="696"/>
      <c r="F77" s="696"/>
      <c r="G77" s="697"/>
      <c r="H77" s="697"/>
      <c r="I77" s="697"/>
      <c r="J77" s="697"/>
      <c r="K77" s="697"/>
      <c r="L77" s="697"/>
      <c r="M77" s="697"/>
      <c r="N77" s="697"/>
      <c r="O77" s="697"/>
      <c r="P77" s="697"/>
      <c r="Q77" s="697"/>
      <c r="R77" s="698"/>
      <c r="S77" s="698"/>
      <c r="T77" s="698"/>
      <c r="U77" s="698"/>
      <c r="V77" s="698"/>
      <c r="W77" s="698"/>
      <c r="X77" s="698"/>
      <c r="Y77" s="699" t="s">
        <v>5258</v>
      </c>
      <c r="Z77" s="698">
        <v>2013</v>
      </c>
      <c r="AA77" s="698"/>
      <c r="AB77" s="698" t="s">
        <v>5259</v>
      </c>
    </row>
    <row r="78" spans="1:28" x14ac:dyDescent="0.2">
      <c r="A78" s="698"/>
      <c r="B78" s="697"/>
      <c r="C78" s="697"/>
      <c r="D78" s="697"/>
      <c r="E78" s="696"/>
      <c r="F78" s="696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8"/>
      <c r="S78" s="698"/>
      <c r="T78" s="698"/>
      <c r="U78" s="698"/>
      <c r="V78" s="698"/>
      <c r="W78" s="698"/>
      <c r="X78" s="698"/>
      <c r="Y78" s="698" t="s">
        <v>5260</v>
      </c>
      <c r="Z78" s="698"/>
      <c r="AA78" s="698"/>
      <c r="AB78" s="698" t="s">
        <v>5261</v>
      </c>
    </row>
    <row r="79" spans="1:28" x14ac:dyDescent="0.2">
      <c r="A79" s="698"/>
      <c r="B79" s="697"/>
      <c r="C79" s="697"/>
      <c r="D79" s="697"/>
      <c r="E79" s="696"/>
      <c r="F79" s="696"/>
      <c r="G79" s="697"/>
      <c r="H79" s="697"/>
      <c r="I79" s="697"/>
      <c r="J79" s="697"/>
      <c r="K79" s="697"/>
      <c r="L79" s="697"/>
      <c r="M79" s="697"/>
      <c r="N79" s="697"/>
      <c r="O79" s="697"/>
      <c r="P79" s="697"/>
      <c r="Q79" s="697"/>
      <c r="R79" s="698"/>
      <c r="S79" s="698"/>
      <c r="T79" s="698"/>
      <c r="U79" s="698"/>
      <c r="V79" s="698"/>
      <c r="W79" s="698"/>
      <c r="X79" s="698"/>
      <c r="Y79" s="698" t="s">
        <v>5262</v>
      </c>
      <c r="Z79" s="698">
        <v>1991</v>
      </c>
      <c r="AA79" s="693">
        <v>236</v>
      </c>
      <c r="AB79" s="698" t="s">
        <v>5263</v>
      </c>
    </row>
    <row r="80" spans="1:28" x14ac:dyDescent="0.2">
      <c r="A80" s="698"/>
      <c r="B80" s="697"/>
      <c r="C80" s="697"/>
      <c r="D80" s="697"/>
      <c r="E80" s="696"/>
      <c r="F80" s="696"/>
      <c r="G80" s="697"/>
      <c r="H80" s="697"/>
      <c r="I80" s="697"/>
      <c r="J80" s="697"/>
      <c r="K80" s="697"/>
      <c r="L80" s="697"/>
      <c r="M80" s="697"/>
      <c r="N80" s="697"/>
      <c r="O80" s="697"/>
      <c r="P80" s="697"/>
      <c r="Q80" s="697"/>
      <c r="R80" s="698"/>
      <c r="S80" s="698"/>
      <c r="T80" s="698"/>
      <c r="U80" s="698"/>
      <c r="V80" s="698"/>
      <c r="W80" s="698"/>
      <c r="X80" s="698"/>
      <c r="Y80" s="698" t="s">
        <v>5264</v>
      </c>
      <c r="Z80" s="698"/>
      <c r="AA80" s="698"/>
      <c r="AB80" s="698"/>
    </row>
    <row r="81" spans="1:28" x14ac:dyDescent="0.2">
      <c r="A81" s="698"/>
      <c r="B81" s="697"/>
      <c r="C81" s="697"/>
      <c r="D81" s="697"/>
      <c r="E81" s="696"/>
      <c r="F81" s="696"/>
      <c r="G81" s="697"/>
      <c r="H81" s="697"/>
      <c r="I81" s="697"/>
      <c r="J81" s="697"/>
      <c r="K81" s="697"/>
      <c r="L81" s="697"/>
      <c r="M81" s="697"/>
      <c r="N81" s="697"/>
      <c r="O81" s="697"/>
      <c r="P81" s="697"/>
      <c r="Q81" s="697"/>
      <c r="R81" s="698"/>
      <c r="S81" s="698"/>
      <c r="T81" s="698"/>
      <c r="U81" s="698"/>
      <c r="V81" s="698"/>
      <c r="W81" s="698"/>
      <c r="X81" s="698"/>
      <c r="Y81" s="698" t="s">
        <v>5265</v>
      </c>
      <c r="Z81" s="698">
        <v>1991</v>
      </c>
      <c r="AA81" s="750">
        <v>220</v>
      </c>
      <c r="AB81" s="698" t="s">
        <v>5266</v>
      </c>
    </row>
    <row r="82" spans="1:28" x14ac:dyDescent="0.2">
      <c r="A82" s="698"/>
      <c r="B82" s="697"/>
      <c r="C82" s="697"/>
      <c r="D82" s="697"/>
      <c r="E82" s="696"/>
      <c r="F82" s="696"/>
      <c r="G82" s="697"/>
      <c r="H82" s="697"/>
      <c r="I82" s="697"/>
      <c r="J82" s="697"/>
      <c r="K82" s="697"/>
      <c r="L82" s="697"/>
      <c r="M82" s="697"/>
      <c r="N82" s="697"/>
      <c r="O82" s="697"/>
      <c r="P82" s="697"/>
      <c r="Q82" s="697"/>
      <c r="R82" s="698"/>
      <c r="S82" s="698"/>
      <c r="T82" s="698"/>
      <c r="U82" s="698"/>
      <c r="V82" s="698"/>
      <c r="W82" s="698"/>
      <c r="X82" s="698"/>
      <c r="Y82" s="699" t="s">
        <v>5267</v>
      </c>
      <c r="Z82" s="698">
        <v>1991</v>
      </c>
      <c r="AA82" s="750">
        <v>60</v>
      </c>
      <c r="AB82" s="698" t="s">
        <v>5268</v>
      </c>
    </row>
    <row r="83" spans="1:28" x14ac:dyDescent="0.2">
      <c r="A83" s="698"/>
      <c r="B83" s="697"/>
      <c r="C83" s="697"/>
      <c r="D83" s="697"/>
      <c r="E83" s="696"/>
      <c r="F83" s="696"/>
      <c r="G83" s="697"/>
      <c r="H83" s="697"/>
      <c r="I83" s="697"/>
      <c r="J83" s="697"/>
      <c r="K83" s="697"/>
      <c r="L83" s="697"/>
      <c r="M83" s="697"/>
      <c r="N83" s="697"/>
      <c r="O83" s="697"/>
      <c r="P83" s="697"/>
      <c r="Q83" s="697"/>
      <c r="R83" s="698"/>
      <c r="S83" s="698"/>
      <c r="T83" s="698"/>
      <c r="U83" s="698"/>
      <c r="V83" s="698"/>
      <c r="W83" s="698"/>
      <c r="X83" s="698"/>
      <c r="Y83" s="698" t="s">
        <v>5269</v>
      </c>
      <c r="Z83" s="698">
        <v>1991</v>
      </c>
      <c r="AA83" s="750">
        <v>105</v>
      </c>
      <c r="AB83" s="698" t="s">
        <v>5270</v>
      </c>
    </row>
    <row r="84" spans="1:28" x14ac:dyDescent="0.2">
      <c r="A84" s="698"/>
      <c r="B84" s="697"/>
      <c r="C84" s="697"/>
      <c r="D84" s="697"/>
      <c r="E84" s="696"/>
      <c r="F84" s="696"/>
      <c r="G84" s="697"/>
      <c r="H84" s="697"/>
      <c r="I84" s="697"/>
      <c r="J84" s="697"/>
      <c r="K84" s="697"/>
      <c r="L84" s="697"/>
      <c r="M84" s="697"/>
      <c r="N84" s="697"/>
      <c r="O84" s="697"/>
      <c r="P84" s="697"/>
      <c r="Q84" s="697"/>
      <c r="R84" s="698"/>
      <c r="S84" s="698"/>
      <c r="T84" s="698"/>
      <c r="U84" s="698"/>
      <c r="V84" s="698"/>
      <c r="W84" s="698"/>
      <c r="X84" s="698"/>
      <c r="Y84" s="698" t="s">
        <v>5271</v>
      </c>
      <c r="Z84" s="698">
        <v>1972</v>
      </c>
      <c r="AA84" s="698">
        <v>380</v>
      </c>
      <c r="AB84" s="698" t="s">
        <v>5270</v>
      </c>
    </row>
    <row r="85" spans="1:28" x14ac:dyDescent="0.2">
      <c r="A85" s="698"/>
      <c r="B85" s="697"/>
      <c r="C85" s="697"/>
      <c r="D85" s="697"/>
      <c r="E85" s="696"/>
      <c r="F85" s="696"/>
      <c r="G85" s="697"/>
      <c r="H85" s="697"/>
      <c r="I85" s="697"/>
      <c r="J85" s="697"/>
      <c r="K85" s="697"/>
      <c r="L85" s="697"/>
      <c r="M85" s="697"/>
      <c r="N85" s="697"/>
      <c r="O85" s="697"/>
      <c r="P85" s="697"/>
      <c r="Q85" s="697"/>
      <c r="R85" s="698"/>
      <c r="S85" s="698"/>
      <c r="T85" s="698"/>
      <c r="U85" s="698"/>
      <c r="V85" s="698"/>
      <c r="W85" s="698"/>
      <c r="X85" s="698"/>
      <c r="Y85" s="698" t="s">
        <v>5272</v>
      </c>
      <c r="Z85" s="698">
        <v>2013</v>
      </c>
      <c r="AA85" s="738">
        <v>160</v>
      </c>
      <c r="AB85" s="707" t="s">
        <v>5257</v>
      </c>
    </row>
    <row r="86" spans="1:28" x14ac:dyDescent="0.2">
      <c r="A86" s="698"/>
      <c r="B86" s="697"/>
      <c r="C86" s="697"/>
      <c r="D86" s="697"/>
      <c r="E86" s="696"/>
      <c r="F86" s="696"/>
      <c r="G86" s="697"/>
      <c r="H86" s="697"/>
      <c r="I86" s="697"/>
      <c r="J86" s="697"/>
      <c r="K86" s="697"/>
      <c r="L86" s="697"/>
      <c r="M86" s="697"/>
      <c r="N86" s="697"/>
      <c r="O86" s="697"/>
      <c r="P86" s="697"/>
      <c r="Q86" s="697"/>
      <c r="R86" s="698"/>
      <c r="S86" s="698"/>
      <c r="T86" s="698"/>
      <c r="U86" s="698"/>
      <c r="V86" s="698"/>
      <c r="W86" s="698"/>
      <c r="X86" s="698"/>
      <c r="Y86" s="698" t="s">
        <v>5273</v>
      </c>
      <c r="Z86" s="698">
        <v>2013</v>
      </c>
      <c r="AA86" s="716">
        <v>130</v>
      </c>
      <c r="AB86" s="751" t="s">
        <v>5274</v>
      </c>
    </row>
    <row r="87" spans="1:28" x14ac:dyDescent="0.2">
      <c r="A87" s="698"/>
      <c r="B87" s="697"/>
      <c r="C87" s="697"/>
      <c r="D87" s="697"/>
      <c r="E87" s="696"/>
      <c r="F87" s="696"/>
      <c r="G87" s="697"/>
      <c r="H87" s="697"/>
      <c r="I87" s="697"/>
      <c r="J87" s="697"/>
      <c r="K87" s="697"/>
      <c r="L87" s="697"/>
      <c r="M87" s="697"/>
      <c r="N87" s="697"/>
      <c r="O87" s="697"/>
      <c r="P87" s="697"/>
      <c r="Q87" s="697"/>
      <c r="R87" s="698"/>
      <c r="S87" s="698"/>
      <c r="T87" s="698"/>
      <c r="U87" s="698"/>
      <c r="V87" s="698"/>
      <c r="W87" s="698"/>
      <c r="X87" s="698"/>
      <c r="Y87" s="698" t="s">
        <v>5275</v>
      </c>
      <c r="Z87" s="698">
        <v>2013</v>
      </c>
      <c r="AA87" s="716">
        <v>220</v>
      </c>
      <c r="AB87" s="751" t="s">
        <v>5274</v>
      </c>
    </row>
    <row r="88" spans="1:28" x14ac:dyDescent="0.2">
      <c r="A88" s="698"/>
      <c r="B88" s="697"/>
      <c r="C88" s="697"/>
      <c r="D88" s="697"/>
      <c r="E88" s="696"/>
      <c r="F88" s="696"/>
      <c r="G88" s="697"/>
      <c r="H88" s="697"/>
      <c r="I88" s="697"/>
      <c r="J88" s="697"/>
      <c r="K88" s="697"/>
      <c r="L88" s="697"/>
      <c r="M88" s="697"/>
      <c r="N88" s="697"/>
      <c r="O88" s="697"/>
      <c r="P88" s="697"/>
      <c r="Q88" s="697"/>
      <c r="R88" s="698"/>
      <c r="S88" s="698"/>
      <c r="T88" s="698"/>
      <c r="U88" s="698"/>
      <c r="V88" s="698"/>
      <c r="W88" s="698"/>
      <c r="X88" s="698"/>
      <c r="Y88" s="698" t="s">
        <v>5276</v>
      </c>
      <c r="Z88" s="698">
        <v>2013</v>
      </c>
      <c r="AA88" s="716">
        <v>210</v>
      </c>
      <c r="AB88" s="751" t="s">
        <v>5274</v>
      </c>
    </row>
    <row r="89" spans="1:28" x14ac:dyDescent="0.2">
      <c r="A89" s="698"/>
      <c r="B89" s="697"/>
      <c r="C89" s="697"/>
      <c r="D89" s="697"/>
      <c r="E89" s="696"/>
      <c r="F89" s="696"/>
      <c r="G89" s="697"/>
      <c r="H89" s="697"/>
      <c r="I89" s="697"/>
      <c r="J89" s="697"/>
      <c r="K89" s="697"/>
      <c r="L89" s="697"/>
      <c r="M89" s="697"/>
      <c r="N89" s="697"/>
      <c r="O89" s="697"/>
      <c r="P89" s="697"/>
      <c r="Q89" s="697"/>
      <c r="R89" s="698"/>
      <c r="S89" s="698"/>
      <c r="T89" s="698"/>
      <c r="U89" s="698"/>
      <c r="V89" s="698"/>
      <c r="W89" s="698"/>
      <c r="X89" s="698"/>
      <c r="Y89" s="698" t="s">
        <v>5277</v>
      </c>
      <c r="Z89" s="698">
        <v>2013</v>
      </c>
      <c r="AA89" s="716">
        <v>190</v>
      </c>
      <c r="AB89" s="751" t="s">
        <v>5274</v>
      </c>
    </row>
    <row r="90" spans="1:28" x14ac:dyDescent="0.2">
      <c r="A90" s="698"/>
      <c r="B90" s="697"/>
      <c r="C90" s="697"/>
      <c r="D90" s="697"/>
      <c r="E90" s="696"/>
      <c r="F90" s="696"/>
      <c r="G90" s="697"/>
      <c r="H90" s="697"/>
      <c r="I90" s="697"/>
      <c r="J90" s="697"/>
      <c r="K90" s="697"/>
      <c r="L90" s="697"/>
      <c r="M90" s="697"/>
      <c r="N90" s="697"/>
      <c r="O90" s="697"/>
      <c r="P90" s="697"/>
      <c r="Q90" s="697"/>
      <c r="R90" s="698"/>
      <c r="S90" s="698"/>
      <c r="T90" s="698"/>
      <c r="U90" s="698"/>
      <c r="V90" s="698"/>
      <c r="W90" s="698"/>
      <c r="X90" s="698"/>
      <c r="Y90" s="699" t="s">
        <v>5278</v>
      </c>
      <c r="Z90" s="698">
        <v>1991</v>
      </c>
      <c r="AA90" s="698"/>
      <c r="AB90" s="698" t="s">
        <v>5279</v>
      </c>
    </row>
    <row r="91" spans="1:28" x14ac:dyDescent="0.2">
      <c r="A91" s="698"/>
      <c r="B91" s="697"/>
      <c r="C91" s="697"/>
      <c r="D91" s="697"/>
      <c r="E91" s="696"/>
      <c r="F91" s="696"/>
      <c r="G91" s="697"/>
      <c r="H91" s="697"/>
      <c r="I91" s="697"/>
      <c r="J91" s="697"/>
      <c r="K91" s="697"/>
      <c r="L91" s="697"/>
      <c r="M91" s="697"/>
      <c r="N91" s="697"/>
      <c r="O91" s="697"/>
      <c r="P91" s="697"/>
      <c r="Q91" s="697"/>
      <c r="R91" s="698"/>
      <c r="S91" s="698"/>
      <c r="T91" s="698"/>
      <c r="U91" s="698"/>
      <c r="V91" s="698"/>
      <c r="W91" s="698"/>
      <c r="X91" s="698"/>
      <c r="Y91" s="698" t="s">
        <v>5280</v>
      </c>
      <c r="Z91" s="698">
        <v>1991</v>
      </c>
      <c r="AA91" s="698">
        <v>105</v>
      </c>
      <c r="AB91" s="698" t="s">
        <v>5270</v>
      </c>
    </row>
    <row r="92" spans="1:28" x14ac:dyDescent="0.2">
      <c r="A92" s="698"/>
      <c r="B92" s="697"/>
      <c r="C92" s="697"/>
      <c r="D92" s="697"/>
      <c r="E92" s="696"/>
      <c r="F92" s="696"/>
      <c r="G92" s="697"/>
      <c r="H92" s="697"/>
      <c r="I92" s="697"/>
      <c r="J92" s="697"/>
      <c r="K92" s="697"/>
      <c r="L92" s="697"/>
      <c r="M92" s="697"/>
      <c r="N92" s="697"/>
      <c r="O92" s="697"/>
      <c r="P92" s="697"/>
      <c r="Q92" s="697"/>
      <c r="R92" s="698"/>
      <c r="S92" s="698"/>
      <c r="T92" s="698"/>
      <c r="U92" s="698"/>
      <c r="V92" s="698"/>
      <c r="W92" s="698"/>
      <c r="X92" s="698"/>
      <c r="Y92" s="699" t="s">
        <v>5281</v>
      </c>
      <c r="Z92" s="698">
        <v>2010</v>
      </c>
      <c r="AA92" s="698"/>
      <c r="AB92" s="698" t="s">
        <v>5282</v>
      </c>
    </row>
    <row r="93" spans="1:28" x14ac:dyDescent="0.2">
      <c r="A93" s="698"/>
      <c r="B93" s="697"/>
      <c r="C93" s="697"/>
      <c r="D93" s="697"/>
      <c r="E93" s="696"/>
      <c r="F93" s="696"/>
      <c r="G93" s="697"/>
      <c r="H93" s="697"/>
      <c r="I93" s="697"/>
      <c r="J93" s="697"/>
      <c r="K93" s="697"/>
      <c r="L93" s="697"/>
      <c r="M93" s="697"/>
      <c r="N93" s="697"/>
      <c r="O93" s="697"/>
      <c r="P93" s="697"/>
      <c r="Q93" s="697"/>
      <c r="R93" s="698"/>
      <c r="S93" s="698"/>
      <c r="T93" s="698"/>
      <c r="U93" s="698"/>
      <c r="V93" s="698"/>
      <c r="W93" s="698"/>
      <c r="X93" s="698"/>
      <c r="Y93" s="699" t="s">
        <v>5283</v>
      </c>
      <c r="Z93" s="698">
        <v>2013</v>
      </c>
      <c r="AA93" s="698">
        <v>210</v>
      </c>
      <c r="AB93" s="698" t="s">
        <v>5259</v>
      </c>
    </row>
    <row r="94" spans="1:28" x14ac:dyDescent="0.2">
      <c r="A94" s="711"/>
      <c r="B94" s="706"/>
      <c r="C94" s="712"/>
      <c r="D94" s="713"/>
      <c r="E94" s="713"/>
      <c r="F94" s="713"/>
      <c r="G94" s="713"/>
      <c r="H94" s="713"/>
      <c r="I94" s="713"/>
      <c r="J94" s="713"/>
      <c r="K94" s="713"/>
      <c r="L94" s="713"/>
      <c r="M94" s="705"/>
      <c r="N94" s="706"/>
      <c r="O94" s="712"/>
      <c r="P94" s="713"/>
      <c r="Q94" s="713"/>
      <c r="R94" s="713"/>
      <c r="S94" s="714"/>
      <c r="T94" s="711"/>
      <c r="U94" s="712"/>
      <c r="V94" s="713"/>
      <c r="W94" s="713"/>
      <c r="X94" s="714"/>
      <c r="Y94" s="712"/>
      <c r="Z94" s="714"/>
      <c r="AA94" s="766"/>
      <c r="AB94" s="711"/>
    </row>
    <row r="95" spans="1:28" x14ac:dyDescent="0.2">
      <c r="A95" s="698">
        <v>132</v>
      </c>
      <c r="B95" s="697" t="s">
        <v>5252</v>
      </c>
      <c r="C95" s="696"/>
      <c r="D95" s="698"/>
      <c r="E95" s="696"/>
      <c r="F95" s="696"/>
      <c r="G95" s="697"/>
      <c r="H95" s="697"/>
      <c r="I95" s="697"/>
      <c r="J95" s="697"/>
      <c r="K95" s="697"/>
      <c r="L95" s="697" t="s">
        <v>5284</v>
      </c>
      <c r="M95" s="696">
        <v>289</v>
      </c>
      <c r="N95" s="697" t="s">
        <v>42</v>
      </c>
      <c r="O95" s="696" t="s">
        <v>5285</v>
      </c>
      <c r="P95" s="696" t="s">
        <v>5158</v>
      </c>
      <c r="Q95" s="696" t="s">
        <v>5286</v>
      </c>
      <c r="R95" s="698"/>
      <c r="S95" s="698"/>
      <c r="T95" s="698"/>
      <c r="U95" s="698"/>
      <c r="V95" s="698"/>
      <c r="W95" s="698"/>
      <c r="X95" s="698"/>
      <c r="Y95" s="698" t="s">
        <v>5287</v>
      </c>
      <c r="Z95" s="698">
        <v>2014</v>
      </c>
      <c r="AA95" s="693">
        <v>10</v>
      </c>
      <c r="AB95" s="693" t="s">
        <v>5288</v>
      </c>
    </row>
    <row r="96" spans="1:28" x14ac:dyDescent="0.2">
      <c r="A96" s="698"/>
      <c r="B96" s="697"/>
      <c r="C96" s="696"/>
      <c r="D96" s="698"/>
      <c r="E96" s="696"/>
      <c r="F96" s="696"/>
      <c r="G96" s="697"/>
      <c r="H96" s="697"/>
      <c r="I96" s="697"/>
      <c r="J96" s="697"/>
      <c r="K96" s="697"/>
      <c r="L96" s="697" t="s">
        <v>5289</v>
      </c>
      <c r="M96" s="696">
        <v>240</v>
      </c>
      <c r="N96" s="697" t="s">
        <v>38</v>
      </c>
      <c r="O96" s="696"/>
      <c r="P96" s="696"/>
      <c r="Q96" s="696"/>
      <c r="R96" s="698"/>
      <c r="S96" s="698"/>
      <c r="T96" s="698"/>
      <c r="U96" s="698"/>
      <c r="V96" s="698"/>
      <c r="W96" s="698"/>
      <c r="X96" s="698"/>
      <c r="Y96" s="698" t="s">
        <v>5290</v>
      </c>
      <c r="Z96" s="698">
        <v>2010</v>
      </c>
      <c r="AA96" s="698">
        <v>200</v>
      </c>
      <c r="AB96" s="698" t="s">
        <v>5291</v>
      </c>
    </row>
    <row r="97" spans="1:28" x14ac:dyDescent="0.2">
      <c r="A97" s="698"/>
      <c r="B97" s="697"/>
      <c r="C97" s="696"/>
      <c r="D97" s="697"/>
      <c r="E97" s="696"/>
      <c r="F97" s="696"/>
      <c r="G97" s="697"/>
      <c r="H97" s="697"/>
      <c r="I97" s="697"/>
      <c r="J97" s="697"/>
      <c r="K97" s="697"/>
      <c r="L97" s="697"/>
      <c r="M97" s="697"/>
      <c r="N97" s="697"/>
      <c r="O97" s="696"/>
      <c r="P97" s="696"/>
      <c r="Q97" s="696"/>
      <c r="R97" s="698"/>
      <c r="S97" s="698"/>
      <c r="T97" s="698"/>
      <c r="U97" s="698"/>
      <c r="V97" s="698"/>
      <c r="W97" s="698"/>
      <c r="X97" s="698"/>
      <c r="Y97" s="698" t="s">
        <v>5292</v>
      </c>
      <c r="Z97" s="698">
        <v>1965</v>
      </c>
      <c r="AA97" s="698">
        <v>250</v>
      </c>
      <c r="AB97" s="698" t="s">
        <v>5293</v>
      </c>
    </row>
    <row r="98" spans="1:28" x14ac:dyDescent="0.2">
      <c r="A98" s="698"/>
      <c r="B98" s="697"/>
      <c r="C98" s="696"/>
      <c r="D98" s="697"/>
      <c r="E98" s="696"/>
      <c r="F98" s="696"/>
      <c r="G98" s="697"/>
      <c r="H98" s="697"/>
      <c r="I98" s="697"/>
      <c r="J98" s="697"/>
      <c r="K98" s="697"/>
      <c r="L98" s="697"/>
      <c r="M98" s="697"/>
      <c r="N98" s="697"/>
      <c r="O98" s="696"/>
      <c r="P98" s="696"/>
      <c r="Q98" s="696"/>
      <c r="R98" s="698"/>
      <c r="S98" s="698"/>
      <c r="T98" s="698"/>
      <c r="U98" s="698"/>
      <c r="V98" s="698"/>
      <c r="W98" s="698"/>
      <c r="X98" s="698"/>
      <c r="Y98" s="698" t="s">
        <v>5294</v>
      </c>
      <c r="Z98" s="698">
        <v>1965</v>
      </c>
      <c r="AA98" s="708">
        <v>160</v>
      </c>
      <c r="AB98" s="698" t="s">
        <v>5295</v>
      </c>
    </row>
    <row r="99" spans="1:28" x14ac:dyDescent="0.2">
      <c r="A99" s="698"/>
      <c r="B99" s="697"/>
      <c r="C99" s="696"/>
      <c r="D99" s="697"/>
      <c r="E99" s="696"/>
      <c r="F99" s="696"/>
      <c r="G99" s="697"/>
      <c r="H99" s="697"/>
      <c r="I99" s="697"/>
      <c r="J99" s="697"/>
      <c r="K99" s="697"/>
      <c r="L99" s="697"/>
      <c r="M99" s="697"/>
      <c r="N99" s="697"/>
      <c r="O99" s="696"/>
      <c r="P99" s="696"/>
      <c r="Q99" s="696"/>
      <c r="R99" s="698"/>
      <c r="S99" s="698"/>
      <c r="T99" s="698"/>
      <c r="U99" s="698"/>
      <c r="V99" s="698"/>
      <c r="W99" s="698"/>
      <c r="X99" s="698"/>
      <c r="Y99" s="698" t="s">
        <v>5296</v>
      </c>
      <c r="Z99" s="698">
        <v>1966</v>
      </c>
      <c r="AA99" s="698">
        <v>262</v>
      </c>
      <c r="AB99" s="698" t="s">
        <v>5297</v>
      </c>
    </row>
    <row r="100" spans="1:28" x14ac:dyDescent="0.2">
      <c r="A100" s="698"/>
      <c r="B100" s="697"/>
      <c r="C100" s="696"/>
      <c r="D100" s="697"/>
      <c r="E100" s="696"/>
      <c r="F100" s="696"/>
      <c r="G100" s="697"/>
      <c r="H100" s="697"/>
      <c r="I100" s="697"/>
      <c r="J100" s="697"/>
      <c r="K100" s="697"/>
      <c r="L100" s="697"/>
      <c r="M100" s="697"/>
      <c r="N100" s="697"/>
      <c r="O100" s="696"/>
      <c r="P100" s="696"/>
      <c r="Q100" s="696"/>
      <c r="R100" s="698"/>
      <c r="S100" s="698"/>
      <c r="T100" s="698"/>
      <c r="U100" s="698"/>
      <c r="V100" s="698"/>
      <c r="W100" s="698"/>
      <c r="X100" s="698"/>
      <c r="Y100" s="698" t="s">
        <v>5298</v>
      </c>
      <c r="Z100" s="698">
        <v>1966</v>
      </c>
      <c r="AA100" s="698">
        <v>126</v>
      </c>
      <c r="AB100" s="698" t="s">
        <v>5297</v>
      </c>
    </row>
    <row r="101" spans="1:28" x14ac:dyDescent="0.2">
      <c r="A101" s="698"/>
      <c r="B101" s="697"/>
      <c r="C101" s="696"/>
      <c r="D101" s="697"/>
      <c r="E101" s="696"/>
      <c r="F101" s="696"/>
      <c r="G101" s="697"/>
      <c r="H101" s="697"/>
      <c r="I101" s="697"/>
      <c r="J101" s="697"/>
      <c r="K101" s="697"/>
      <c r="L101" s="697"/>
      <c r="M101" s="697"/>
      <c r="N101" s="697"/>
      <c r="O101" s="696"/>
      <c r="P101" s="696"/>
      <c r="Q101" s="696"/>
      <c r="R101" s="698"/>
      <c r="S101" s="698"/>
      <c r="T101" s="698"/>
      <c r="U101" s="698"/>
      <c r="V101" s="698"/>
      <c r="W101" s="698"/>
      <c r="X101" s="698"/>
      <c r="Y101" s="698" t="s">
        <v>5299</v>
      </c>
      <c r="Z101" s="698">
        <v>1993</v>
      </c>
      <c r="AA101" s="698">
        <v>100</v>
      </c>
      <c r="AB101" s="698" t="s">
        <v>5297</v>
      </c>
    </row>
    <row r="102" spans="1:28" x14ac:dyDescent="0.2">
      <c r="A102" s="698"/>
      <c r="B102" s="697"/>
      <c r="C102" s="696"/>
      <c r="D102" s="697"/>
      <c r="E102" s="696"/>
      <c r="F102" s="696"/>
      <c r="G102" s="697"/>
      <c r="H102" s="697"/>
      <c r="I102" s="697"/>
      <c r="J102" s="697"/>
      <c r="K102" s="697"/>
      <c r="L102" s="697"/>
      <c r="M102" s="697"/>
      <c r="N102" s="697"/>
      <c r="O102" s="696"/>
      <c r="P102" s="696"/>
      <c r="Q102" s="696"/>
      <c r="R102" s="698"/>
      <c r="S102" s="698"/>
      <c r="T102" s="698"/>
      <c r="U102" s="698"/>
      <c r="V102" s="698"/>
      <c r="W102" s="698"/>
      <c r="X102" s="698"/>
      <c r="Y102" s="698" t="s">
        <v>5300</v>
      </c>
      <c r="Z102" s="698">
        <v>1964</v>
      </c>
      <c r="AA102" s="708">
        <v>50</v>
      </c>
      <c r="AB102" s="698" t="s">
        <v>5297</v>
      </c>
    </row>
    <row r="103" spans="1:28" x14ac:dyDescent="0.2">
      <c r="A103" s="698"/>
      <c r="B103" s="697"/>
      <c r="C103" s="696"/>
      <c r="D103" s="697"/>
      <c r="E103" s="696"/>
      <c r="F103" s="696"/>
      <c r="G103" s="697"/>
      <c r="H103" s="697"/>
      <c r="I103" s="697"/>
      <c r="J103" s="697"/>
      <c r="K103" s="697"/>
      <c r="L103" s="697"/>
      <c r="M103" s="697"/>
      <c r="N103" s="697"/>
      <c r="O103" s="696"/>
      <c r="P103" s="696"/>
      <c r="Q103" s="696"/>
      <c r="R103" s="698"/>
      <c r="S103" s="698"/>
      <c r="T103" s="698"/>
      <c r="U103" s="698"/>
      <c r="V103" s="698"/>
      <c r="W103" s="698"/>
      <c r="X103" s="698"/>
      <c r="Y103" s="698" t="s">
        <v>5301</v>
      </c>
      <c r="Z103" s="698">
        <v>1964</v>
      </c>
      <c r="AA103" s="708">
        <v>120</v>
      </c>
      <c r="AB103" s="698" t="s">
        <v>5297</v>
      </c>
    </row>
    <row r="104" spans="1:28" x14ac:dyDescent="0.2">
      <c r="A104" s="698"/>
      <c r="B104" s="697"/>
      <c r="C104" s="696"/>
      <c r="D104" s="697"/>
      <c r="E104" s="696"/>
      <c r="F104" s="696"/>
      <c r="G104" s="697"/>
      <c r="H104" s="697"/>
      <c r="I104" s="697"/>
      <c r="J104" s="697"/>
      <c r="K104" s="697"/>
      <c r="L104" s="697"/>
      <c r="M104" s="697"/>
      <c r="N104" s="697"/>
      <c r="O104" s="696"/>
      <c r="P104" s="696"/>
      <c r="Q104" s="696"/>
      <c r="R104" s="698"/>
      <c r="S104" s="698"/>
      <c r="T104" s="698"/>
      <c r="U104" s="698"/>
      <c r="V104" s="698"/>
      <c r="W104" s="698"/>
      <c r="X104" s="698"/>
      <c r="Y104" s="698" t="s">
        <v>5302</v>
      </c>
      <c r="Z104" s="698">
        <v>1964</v>
      </c>
      <c r="AA104" s="698">
        <v>390</v>
      </c>
      <c r="AB104" s="693" t="s">
        <v>5303</v>
      </c>
    </row>
    <row r="105" spans="1:28" x14ac:dyDescent="0.2">
      <c r="A105" s="698"/>
      <c r="B105" s="697"/>
      <c r="C105" s="696"/>
      <c r="D105" s="697"/>
      <c r="E105" s="696"/>
      <c r="F105" s="696"/>
      <c r="G105" s="697"/>
      <c r="H105" s="697"/>
      <c r="I105" s="697"/>
      <c r="J105" s="697"/>
      <c r="K105" s="697"/>
      <c r="L105" s="697"/>
      <c r="M105" s="697"/>
      <c r="N105" s="697"/>
      <c r="O105" s="696"/>
      <c r="P105" s="696"/>
      <c r="Q105" s="696"/>
      <c r="R105" s="698"/>
      <c r="S105" s="698"/>
      <c r="T105" s="698"/>
      <c r="U105" s="698"/>
      <c r="V105" s="698"/>
      <c r="W105" s="698"/>
      <c r="X105" s="698"/>
      <c r="Y105" s="698" t="s">
        <v>5304</v>
      </c>
      <c r="Z105" s="698">
        <v>1964</v>
      </c>
      <c r="AA105" s="698">
        <v>123</v>
      </c>
      <c r="AB105" s="698" t="s">
        <v>5297</v>
      </c>
    </row>
    <row r="106" spans="1:28" x14ac:dyDescent="0.2">
      <c r="A106" s="698"/>
      <c r="B106" s="697"/>
      <c r="C106" s="696"/>
      <c r="D106" s="697"/>
      <c r="E106" s="696"/>
      <c r="F106" s="696"/>
      <c r="G106" s="697"/>
      <c r="H106" s="697"/>
      <c r="I106" s="697"/>
      <c r="J106" s="697"/>
      <c r="K106" s="697"/>
      <c r="L106" s="697"/>
      <c r="M106" s="697"/>
      <c r="N106" s="697"/>
      <c r="O106" s="696"/>
      <c r="P106" s="696"/>
      <c r="Q106" s="696"/>
      <c r="R106" s="698"/>
      <c r="S106" s="698"/>
      <c r="T106" s="698"/>
      <c r="U106" s="698"/>
      <c r="V106" s="698"/>
      <c r="W106" s="698"/>
      <c r="X106" s="698"/>
      <c r="Y106" s="698" t="s">
        <v>5305</v>
      </c>
      <c r="Z106" s="698">
        <v>1964</v>
      </c>
      <c r="AA106" s="708">
        <v>73</v>
      </c>
      <c r="AB106" s="698" t="s">
        <v>5297</v>
      </c>
    </row>
    <row r="107" spans="1:28" x14ac:dyDescent="0.2">
      <c r="A107" s="698"/>
      <c r="B107" s="697"/>
      <c r="C107" s="696"/>
      <c r="D107" s="697"/>
      <c r="E107" s="696"/>
      <c r="F107" s="696"/>
      <c r="G107" s="697"/>
      <c r="H107" s="697"/>
      <c r="I107" s="697"/>
      <c r="J107" s="697"/>
      <c r="K107" s="697"/>
      <c r="L107" s="697"/>
      <c r="M107" s="697"/>
      <c r="N107" s="697"/>
      <c r="O107" s="696"/>
      <c r="P107" s="696"/>
      <c r="Q107" s="696"/>
      <c r="R107" s="698"/>
      <c r="S107" s="698"/>
      <c r="T107" s="698"/>
      <c r="U107" s="698"/>
      <c r="V107" s="698"/>
      <c r="W107" s="698"/>
      <c r="X107" s="698"/>
      <c r="Y107" s="698" t="s">
        <v>5306</v>
      </c>
      <c r="Z107" s="698">
        <v>1964</v>
      </c>
      <c r="AA107" s="708">
        <v>78</v>
      </c>
      <c r="AB107" s="698" t="s">
        <v>5297</v>
      </c>
    </row>
    <row r="108" spans="1:28" x14ac:dyDescent="0.2">
      <c r="A108" s="698"/>
      <c r="B108" s="697"/>
      <c r="C108" s="696"/>
      <c r="D108" s="697"/>
      <c r="E108" s="696"/>
      <c r="F108" s="696"/>
      <c r="G108" s="697"/>
      <c r="H108" s="697"/>
      <c r="I108" s="697"/>
      <c r="J108" s="697"/>
      <c r="K108" s="697"/>
      <c r="L108" s="697"/>
      <c r="M108" s="697"/>
      <c r="N108" s="697"/>
      <c r="O108" s="696"/>
      <c r="P108" s="696"/>
      <c r="Q108" s="696"/>
      <c r="R108" s="698"/>
      <c r="S108" s="698"/>
      <c r="T108" s="698"/>
      <c r="U108" s="698"/>
      <c r="V108" s="698"/>
      <c r="W108" s="698"/>
      <c r="X108" s="698"/>
      <c r="Y108" s="698" t="s">
        <v>5307</v>
      </c>
      <c r="Z108" s="698">
        <v>1964</v>
      </c>
      <c r="AA108" s="708">
        <v>72</v>
      </c>
      <c r="AB108" s="698" t="s">
        <v>5297</v>
      </c>
    </row>
    <row r="109" spans="1:28" x14ac:dyDescent="0.2">
      <c r="A109" s="698"/>
      <c r="B109" s="697"/>
      <c r="C109" s="696"/>
      <c r="D109" s="697"/>
      <c r="E109" s="696"/>
      <c r="F109" s="696"/>
      <c r="G109" s="697"/>
      <c r="H109" s="697"/>
      <c r="I109" s="697"/>
      <c r="J109" s="697"/>
      <c r="K109" s="697"/>
      <c r="L109" s="697"/>
      <c r="M109" s="697"/>
      <c r="N109" s="697"/>
      <c r="O109" s="696"/>
      <c r="P109" s="696"/>
      <c r="Q109" s="696"/>
      <c r="R109" s="698"/>
      <c r="S109" s="698"/>
      <c r="T109" s="698"/>
      <c r="U109" s="698"/>
      <c r="V109" s="698"/>
      <c r="W109" s="698"/>
      <c r="X109" s="698"/>
      <c r="Y109" s="698" t="s">
        <v>5308</v>
      </c>
      <c r="Z109" s="698">
        <v>1965</v>
      </c>
      <c r="AA109" s="698">
        <v>75</v>
      </c>
      <c r="AB109" s="698" t="s">
        <v>5293</v>
      </c>
    </row>
    <row r="110" spans="1:28" x14ac:dyDescent="0.2">
      <c r="A110" s="698"/>
      <c r="B110" s="697"/>
      <c r="C110" s="696"/>
      <c r="D110" s="697"/>
      <c r="E110" s="696"/>
      <c r="F110" s="696"/>
      <c r="G110" s="697"/>
      <c r="H110" s="697"/>
      <c r="I110" s="697"/>
      <c r="J110" s="697"/>
      <c r="K110" s="697"/>
      <c r="L110" s="697"/>
      <c r="M110" s="697"/>
      <c r="N110" s="697"/>
      <c r="O110" s="696"/>
      <c r="P110" s="696"/>
      <c r="Q110" s="696"/>
      <c r="R110" s="698"/>
      <c r="S110" s="698"/>
      <c r="T110" s="698"/>
      <c r="U110" s="698"/>
      <c r="V110" s="698"/>
      <c r="W110" s="698"/>
      <c r="X110" s="698"/>
      <c r="Y110" s="698" t="s">
        <v>5309</v>
      </c>
      <c r="Z110" s="698">
        <v>1966</v>
      </c>
      <c r="AA110" s="698">
        <v>80</v>
      </c>
      <c r="AB110" s="698" t="s">
        <v>5295</v>
      </c>
    </row>
    <row r="111" spans="1:28" x14ac:dyDescent="0.2">
      <c r="A111" s="698"/>
      <c r="B111" s="697"/>
      <c r="C111" s="696"/>
      <c r="D111" s="697"/>
      <c r="E111" s="696"/>
      <c r="F111" s="696"/>
      <c r="G111" s="697"/>
      <c r="H111" s="697"/>
      <c r="I111" s="697"/>
      <c r="J111" s="697"/>
      <c r="K111" s="697"/>
      <c r="L111" s="697"/>
      <c r="M111" s="697"/>
      <c r="N111" s="697"/>
      <c r="O111" s="696"/>
      <c r="P111" s="696"/>
      <c r="Q111" s="696"/>
      <c r="R111" s="698"/>
      <c r="S111" s="698"/>
      <c r="T111" s="698"/>
      <c r="U111" s="698"/>
      <c r="V111" s="698"/>
      <c r="W111" s="698"/>
      <c r="X111" s="698"/>
      <c r="Y111" s="698" t="s">
        <v>5310</v>
      </c>
      <c r="Z111" s="698">
        <v>1965</v>
      </c>
      <c r="AA111" s="698">
        <v>80</v>
      </c>
      <c r="AB111" s="698" t="s">
        <v>5295</v>
      </c>
    </row>
    <row r="112" spans="1:28" x14ac:dyDescent="0.2">
      <c r="A112" s="698"/>
      <c r="B112" s="697"/>
      <c r="C112" s="696"/>
      <c r="D112" s="697"/>
      <c r="E112" s="696"/>
      <c r="F112" s="696"/>
      <c r="G112" s="697"/>
      <c r="H112" s="697"/>
      <c r="I112" s="697"/>
      <c r="J112" s="697"/>
      <c r="K112" s="697"/>
      <c r="L112" s="697"/>
      <c r="M112" s="697"/>
      <c r="N112" s="697"/>
      <c r="O112" s="696"/>
      <c r="P112" s="696"/>
      <c r="Q112" s="696"/>
      <c r="R112" s="698"/>
      <c r="S112" s="698"/>
      <c r="T112" s="698"/>
      <c r="U112" s="698"/>
      <c r="V112" s="698"/>
      <c r="W112" s="698"/>
      <c r="X112" s="698"/>
      <c r="Y112" s="693" t="s">
        <v>5311</v>
      </c>
      <c r="Z112" s="693">
        <v>2014</v>
      </c>
      <c r="AA112" s="693">
        <v>10</v>
      </c>
      <c r="AB112" s="693" t="s">
        <v>5288</v>
      </c>
    </row>
    <row r="113" spans="1:28" x14ac:dyDescent="0.2">
      <c r="A113" s="698"/>
      <c r="B113" s="697"/>
      <c r="C113" s="696"/>
      <c r="D113" s="697"/>
      <c r="E113" s="696"/>
      <c r="F113" s="696"/>
      <c r="G113" s="697"/>
      <c r="H113" s="697"/>
      <c r="I113" s="697"/>
      <c r="J113" s="697"/>
      <c r="K113" s="697"/>
      <c r="L113" s="697"/>
      <c r="M113" s="697"/>
      <c r="N113" s="697"/>
      <c r="O113" s="696"/>
      <c r="P113" s="696"/>
      <c r="Q113" s="696"/>
      <c r="R113" s="698"/>
      <c r="S113" s="698"/>
      <c r="T113" s="698"/>
      <c r="U113" s="698"/>
      <c r="V113" s="698"/>
      <c r="W113" s="698"/>
      <c r="X113" s="698"/>
      <c r="Y113" s="698" t="s">
        <v>5312</v>
      </c>
      <c r="Z113" s="698">
        <v>2005</v>
      </c>
      <c r="AA113" s="698">
        <v>80</v>
      </c>
      <c r="AB113" s="698" t="s">
        <v>5313</v>
      </c>
    </row>
    <row r="114" spans="1:28" x14ac:dyDescent="0.2">
      <c r="A114" s="698"/>
      <c r="B114" s="697"/>
      <c r="C114" s="696"/>
      <c r="D114" s="697"/>
      <c r="E114" s="696"/>
      <c r="F114" s="696"/>
      <c r="G114" s="697"/>
      <c r="H114" s="697"/>
      <c r="I114" s="697"/>
      <c r="J114" s="697"/>
      <c r="K114" s="697"/>
      <c r="L114" s="697"/>
      <c r="M114" s="697"/>
      <c r="N114" s="697"/>
      <c r="O114" s="696"/>
      <c r="P114" s="696"/>
      <c r="Q114" s="696"/>
      <c r="R114" s="698"/>
      <c r="S114" s="698"/>
      <c r="T114" s="698"/>
      <c r="U114" s="698"/>
      <c r="V114" s="698"/>
      <c r="W114" s="698"/>
      <c r="X114" s="698"/>
      <c r="Y114" s="698" t="s">
        <v>5314</v>
      </c>
      <c r="Z114" s="698">
        <v>2010</v>
      </c>
      <c r="AA114" s="698">
        <v>200</v>
      </c>
      <c r="AB114" s="698" t="s">
        <v>5291</v>
      </c>
    </row>
    <row r="115" spans="1:28" x14ac:dyDescent="0.2">
      <c r="A115" s="698"/>
      <c r="B115" s="697"/>
      <c r="C115" s="696"/>
      <c r="D115" s="697"/>
      <c r="E115" s="696"/>
      <c r="F115" s="696"/>
      <c r="G115" s="697"/>
      <c r="H115" s="697"/>
      <c r="I115" s="697"/>
      <c r="J115" s="697"/>
      <c r="K115" s="697"/>
      <c r="L115" s="697"/>
      <c r="M115" s="697"/>
      <c r="N115" s="697"/>
      <c r="O115" s="696"/>
      <c r="P115" s="696"/>
      <c r="Q115" s="696"/>
      <c r="R115" s="698"/>
      <c r="S115" s="698"/>
      <c r="T115" s="698"/>
      <c r="U115" s="698"/>
      <c r="V115" s="698"/>
      <c r="W115" s="698"/>
      <c r="X115" s="698"/>
      <c r="Y115" s="698" t="s">
        <v>5315</v>
      </c>
      <c r="Z115" s="698">
        <v>1965</v>
      </c>
      <c r="AA115" s="698">
        <v>85</v>
      </c>
      <c r="AB115" s="698" t="s">
        <v>5295</v>
      </c>
    </row>
    <row r="116" spans="1:28" x14ac:dyDescent="0.2">
      <c r="A116" s="698"/>
      <c r="B116" s="697"/>
      <c r="C116" s="696"/>
      <c r="D116" s="697"/>
      <c r="E116" s="696"/>
      <c r="F116" s="696"/>
      <c r="G116" s="697"/>
      <c r="H116" s="697"/>
      <c r="I116" s="697"/>
      <c r="J116" s="697"/>
      <c r="K116" s="697"/>
      <c r="L116" s="697"/>
      <c r="M116" s="697"/>
      <c r="N116" s="697"/>
      <c r="O116" s="696"/>
      <c r="P116" s="696"/>
      <c r="Q116" s="696"/>
      <c r="R116" s="698"/>
      <c r="S116" s="698"/>
      <c r="T116" s="698"/>
      <c r="U116" s="698"/>
      <c r="V116" s="698"/>
      <c r="W116" s="698"/>
      <c r="X116" s="698"/>
      <c r="Y116" s="698" t="s">
        <v>5316</v>
      </c>
      <c r="Z116" s="698">
        <v>1965</v>
      </c>
      <c r="AA116" s="698">
        <v>80</v>
      </c>
      <c r="AB116" s="698" t="s">
        <v>5295</v>
      </c>
    </row>
    <row r="117" spans="1:28" x14ac:dyDescent="0.2">
      <c r="A117" s="698"/>
      <c r="B117" s="697"/>
      <c r="C117" s="696"/>
      <c r="D117" s="697"/>
      <c r="E117" s="696"/>
      <c r="F117" s="696"/>
      <c r="G117" s="697"/>
      <c r="H117" s="697"/>
      <c r="I117" s="697"/>
      <c r="J117" s="697"/>
      <c r="K117" s="697"/>
      <c r="L117" s="697"/>
      <c r="M117" s="697"/>
      <c r="N117" s="697"/>
      <c r="O117" s="696"/>
      <c r="P117" s="696"/>
      <c r="Q117" s="696"/>
      <c r="R117" s="698"/>
      <c r="S117" s="698"/>
      <c r="T117" s="698"/>
      <c r="U117" s="698"/>
      <c r="V117" s="698"/>
      <c r="W117" s="698"/>
      <c r="X117" s="698"/>
      <c r="Y117" s="698" t="s">
        <v>5317</v>
      </c>
      <c r="Z117" s="698">
        <v>1965</v>
      </c>
      <c r="AA117" s="698">
        <v>76</v>
      </c>
      <c r="AB117" s="698" t="s">
        <v>5293</v>
      </c>
    </row>
    <row r="118" spans="1:28" x14ac:dyDescent="0.2">
      <c r="A118" s="698"/>
      <c r="B118" s="697"/>
      <c r="C118" s="696"/>
      <c r="D118" s="697"/>
      <c r="E118" s="696"/>
      <c r="F118" s="696"/>
      <c r="G118" s="697"/>
      <c r="H118" s="697"/>
      <c r="I118" s="697"/>
      <c r="J118" s="697"/>
      <c r="K118" s="697"/>
      <c r="L118" s="697"/>
      <c r="M118" s="697"/>
      <c r="N118" s="697"/>
      <c r="O118" s="696"/>
      <c r="P118" s="696"/>
      <c r="Q118" s="696"/>
      <c r="R118" s="698"/>
      <c r="S118" s="698"/>
      <c r="T118" s="698"/>
      <c r="U118" s="698"/>
      <c r="V118" s="698"/>
      <c r="W118" s="698"/>
      <c r="X118" s="698"/>
      <c r="Y118" s="698" t="s">
        <v>5318</v>
      </c>
      <c r="Z118" s="698">
        <v>1965</v>
      </c>
      <c r="AA118" s="698">
        <v>76</v>
      </c>
      <c r="AB118" s="698" t="s">
        <v>5293</v>
      </c>
    </row>
    <row r="119" spans="1:28" x14ac:dyDescent="0.2">
      <c r="A119" s="698"/>
      <c r="B119" s="697"/>
      <c r="C119" s="696"/>
      <c r="D119" s="697"/>
      <c r="E119" s="696"/>
      <c r="F119" s="696"/>
      <c r="G119" s="697"/>
      <c r="H119" s="697"/>
      <c r="I119" s="697"/>
      <c r="J119" s="697"/>
      <c r="K119" s="697"/>
      <c r="L119" s="697"/>
      <c r="M119" s="697"/>
      <c r="N119" s="697"/>
      <c r="O119" s="696"/>
      <c r="P119" s="696"/>
      <c r="Q119" s="696"/>
      <c r="R119" s="698"/>
      <c r="S119" s="698"/>
      <c r="T119" s="698"/>
      <c r="U119" s="698"/>
      <c r="V119" s="698"/>
      <c r="W119" s="698"/>
      <c r="X119" s="698"/>
      <c r="Y119" s="698" t="s">
        <v>5319</v>
      </c>
      <c r="Z119" s="698">
        <v>1965</v>
      </c>
      <c r="AA119" s="698">
        <v>76</v>
      </c>
      <c r="AB119" s="698" t="s">
        <v>5295</v>
      </c>
    </row>
    <row r="120" spans="1:28" x14ac:dyDescent="0.2">
      <c r="A120" s="698"/>
      <c r="B120" s="697"/>
      <c r="C120" s="696"/>
      <c r="D120" s="697"/>
      <c r="E120" s="696"/>
      <c r="F120" s="696"/>
      <c r="G120" s="697"/>
      <c r="H120" s="697"/>
      <c r="I120" s="697"/>
      <c r="J120" s="697"/>
      <c r="K120" s="697"/>
      <c r="L120" s="697"/>
      <c r="M120" s="697"/>
      <c r="N120" s="697"/>
      <c r="O120" s="696"/>
      <c r="P120" s="696"/>
      <c r="Q120" s="696"/>
      <c r="R120" s="698"/>
      <c r="S120" s="698"/>
      <c r="T120" s="698"/>
      <c r="U120" s="698"/>
      <c r="V120" s="698"/>
      <c r="W120" s="698"/>
      <c r="X120" s="698"/>
      <c r="Y120" s="712"/>
      <c r="Z120" s="714"/>
      <c r="AA120" s="766"/>
      <c r="AB120" s="711"/>
    </row>
    <row r="121" spans="1:28" x14ac:dyDescent="0.2">
      <c r="A121" s="698">
        <v>133</v>
      </c>
      <c r="B121" s="697" t="s">
        <v>5252</v>
      </c>
      <c r="C121" s="696"/>
      <c r="D121" s="697"/>
      <c r="E121" s="696"/>
      <c r="F121" s="696"/>
      <c r="G121" s="697"/>
      <c r="H121" s="697"/>
      <c r="I121" s="697"/>
      <c r="J121" s="697"/>
      <c r="K121" s="697"/>
      <c r="L121" s="697" t="s">
        <v>5320</v>
      </c>
      <c r="M121" s="696">
        <v>240</v>
      </c>
      <c r="N121" s="697" t="s">
        <v>38</v>
      </c>
      <c r="O121" s="696" t="s">
        <v>5321</v>
      </c>
      <c r="P121" s="696" t="s">
        <v>5158</v>
      </c>
      <c r="Q121" s="696" t="s">
        <v>5195</v>
      </c>
      <c r="R121" s="698"/>
      <c r="S121" s="698"/>
      <c r="T121" s="698"/>
      <c r="U121" s="698"/>
      <c r="V121" s="698"/>
      <c r="W121" s="698"/>
      <c r="X121" s="698"/>
      <c r="Y121" s="698" t="s">
        <v>5322</v>
      </c>
      <c r="Z121" s="698">
        <v>1968</v>
      </c>
      <c r="AA121" s="698">
        <v>105</v>
      </c>
      <c r="AB121" s="698" t="s">
        <v>5279</v>
      </c>
    </row>
    <row r="122" spans="1:28" x14ac:dyDescent="0.2">
      <c r="A122" s="698"/>
      <c r="B122" s="697"/>
      <c r="C122" s="696"/>
      <c r="D122" s="697"/>
      <c r="E122" s="696"/>
      <c r="F122" s="696"/>
      <c r="G122" s="697"/>
      <c r="H122" s="697"/>
      <c r="I122" s="697"/>
      <c r="J122" s="697"/>
      <c r="K122" s="697"/>
      <c r="L122" s="697" t="s">
        <v>5323</v>
      </c>
      <c r="M122" s="696">
        <v>370</v>
      </c>
      <c r="N122" s="697" t="s">
        <v>54</v>
      </c>
      <c r="O122" s="697"/>
      <c r="P122" s="697"/>
      <c r="Q122" s="697"/>
      <c r="R122" s="698"/>
      <c r="S122" s="698"/>
      <c r="T122" s="698"/>
      <c r="U122" s="698"/>
      <c r="V122" s="698"/>
      <c r="W122" s="698"/>
      <c r="X122" s="698"/>
      <c r="Y122" s="698" t="s">
        <v>5324</v>
      </c>
      <c r="Z122" s="698">
        <v>1968</v>
      </c>
      <c r="AA122" s="698">
        <v>40</v>
      </c>
      <c r="AB122" s="698" t="s">
        <v>5279</v>
      </c>
    </row>
    <row r="123" spans="1:28" x14ac:dyDescent="0.2">
      <c r="Y123" s="698" t="s">
        <v>5325</v>
      </c>
      <c r="Z123" s="698">
        <v>1965</v>
      </c>
      <c r="AA123" s="698">
        <v>86</v>
      </c>
      <c r="AB123" s="698" t="s">
        <v>5279</v>
      </c>
    </row>
    <row r="124" spans="1:28" x14ac:dyDescent="0.2">
      <c r="A124" s="698"/>
      <c r="B124" s="697"/>
      <c r="C124" s="696"/>
      <c r="D124" s="697"/>
      <c r="E124" s="696"/>
      <c r="F124" s="696"/>
      <c r="G124" s="697"/>
      <c r="H124" s="697"/>
      <c r="I124" s="697"/>
      <c r="J124" s="697"/>
      <c r="K124" s="697"/>
      <c r="L124" s="697"/>
      <c r="M124" s="697"/>
      <c r="N124" s="697"/>
      <c r="O124" s="697"/>
      <c r="P124" s="697"/>
      <c r="Q124" s="697"/>
      <c r="R124" s="698"/>
      <c r="S124" s="698"/>
      <c r="T124" s="698"/>
      <c r="U124" s="698"/>
      <c r="V124" s="698"/>
      <c r="W124" s="698"/>
      <c r="X124" s="698"/>
      <c r="Y124" s="698" t="s">
        <v>5326</v>
      </c>
      <c r="Z124" s="698">
        <v>1965</v>
      </c>
      <c r="AA124" s="698">
        <v>82</v>
      </c>
      <c r="AB124" s="698" t="s">
        <v>5279</v>
      </c>
    </row>
    <row r="125" spans="1:28" x14ac:dyDescent="0.2">
      <c r="A125" s="698"/>
      <c r="B125" s="697"/>
      <c r="C125" s="696"/>
      <c r="D125" s="697"/>
      <c r="E125" s="696"/>
      <c r="F125" s="696"/>
      <c r="G125" s="697"/>
      <c r="H125" s="697"/>
      <c r="I125" s="697"/>
      <c r="J125" s="697"/>
      <c r="K125" s="697"/>
      <c r="L125" s="697"/>
      <c r="M125" s="697"/>
      <c r="N125" s="697"/>
      <c r="O125" s="697"/>
      <c r="P125" s="697"/>
      <c r="Q125" s="697"/>
      <c r="R125" s="698"/>
      <c r="S125" s="698"/>
      <c r="T125" s="698"/>
      <c r="U125" s="698"/>
      <c r="V125" s="698"/>
      <c r="W125" s="698"/>
      <c r="X125" s="698"/>
      <c r="Y125" s="698" t="s">
        <v>5327</v>
      </c>
      <c r="Z125" s="698">
        <v>1965</v>
      </c>
      <c r="AA125" s="698">
        <v>70</v>
      </c>
      <c r="AB125" s="698" t="s">
        <v>5279</v>
      </c>
    </row>
    <row r="126" spans="1:28" x14ac:dyDescent="0.2">
      <c r="A126" s="698"/>
      <c r="B126" s="697"/>
      <c r="C126" s="696"/>
      <c r="D126" s="697"/>
      <c r="E126" s="696"/>
      <c r="F126" s="696"/>
      <c r="G126" s="697"/>
      <c r="H126" s="697"/>
      <c r="I126" s="697"/>
      <c r="J126" s="697"/>
      <c r="K126" s="697"/>
      <c r="L126" s="697"/>
      <c r="M126" s="697"/>
      <c r="N126" s="697"/>
      <c r="O126" s="697"/>
      <c r="P126" s="697"/>
      <c r="Q126" s="697"/>
      <c r="R126" s="698"/>
      <c r="S126" s="698"/>
      <c r="T126" s="698"/>
      <c r="U126" s="698"/>
      <c r="V126" s="698"/>
      <c r="W126" s="698"/>
      <c r="X126" s="698"/>
      <c r="Y126" s="698" t="s">
        <v>5328</v>
      </c>
      <c r="Z126" s="698">
        <v>2006</v>
      </c>
      <c r="AA126" s="698">
        <v>140</v>
      </c>
      <c r="AB126" s="698" t="s">
        <v>5291</v>
      </c>
    </row>
    <row r="127" spans="1:28" x14ac:dyDescent="0.2">
      <c r="A127" s="698"/>
      <c r="B127" s="697"/>
      <c r="C127" s="696"/>
      <c r="D127" s="697"/>
      <c r="E127" s="696"/>
      <c r="F127" s="696"/>
      <c r="G127" s="697"/>
      <c r="H127" s="697"/>
      <c r="I127" s="697"/>
      <c r="J127" s="697"/>
      <c r="K127" s="697"/>
      <c r="L127" s="697"/>
      <c r="M127" s="697"/>
      <c r="N127" s="697"/>
      <c r="O127" s="697"/>
      <c r="P127" s="697"/>
      <c r="Q127" s="697"/>
      <c r="R127" s="698"/>
      <c r="S127" s="698"/>
      <c r="T127" s="698"/>
      <c r="U127" s="698"/>
      <c r="V127" s="698"/>
      <c r="W127" s="698"/>
      <c r="X127" s="698"/>
      <c r="Y127" s="699" t="s">
        <v>5329</v>
      </c>
      <c r="Z127" s="698">
        <v>1969</v>
      </c>
      <c r="AA127" s="698">
        <v>55</v>
      </c>
      <c r="AB127" s="698" t="s">
        <v>5279</v>
      </c>
    </row>
    <row r="128" spans="1:28" x14ac:dyDescent="0.2">
      <c r="A128" s="698"/>
      <c r="B128" s="697"/>
      <c r="C128" s="696"/>
      <c r="D128" s="697"/>
      <c r="E128" s="696"/>
      <c r="F128" s="696"/>
      <c r="G128" s="697"/>
      <c r="H128" s="697"/>
      <c r="I128" s="697"/>
      <c r="J128" s="697"/>
      <c r="K128" s="697"/>
      <c r="L128" s="697"/>
      <c r="M128" s="697"/>
      <c r="N128" s="697"/>
      <c r="O128" s="697"/>
      <c r="P128" s="697"/>
      <c r="Q128" s="697"/>
      <c r="R128" s="698"/>
      <c r="S128" s="698"/>
      <c r="T128" s="698"/>
      <c r="U128" s="698"/>
      <c r="V128" s="698"/>
      <c r="W128" s="698"/>
      <c r="X128" s="698"/>
      <c r="Y128" s="698" t="s">
        <v>5330</v>
      </c>
      <c r="Z128" s="698">
        <v>1969</v>
      </c>
      <c r="AA128" s="698">
        <v>85</v>
      </c>
      <c r="AB128" s="698" t="s">
        <v>5279</v>
      </c>
    </row>
    <row r="129" spans="1:28" x14ac:dyDescent="0.2">
      <c r="A129" s="698"/>
      <c r="B129" s="697"/>
      <c r="C129" s="696"/>
      <c r="D129" s="697"/>
      <c r="E129" s="696"/>
      <c r="F129" s="696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8"/>
      <c r="S129" s="698"/>
      <c r="T129" s="698"/>
      <c r="U129" s="698"/>
      <c r="V129" s="698"/>
      <c r="W129" s="698"/>
      <c r="X129" s="698"/>
      <c r="Y129" s="698" t="s">
        <v>5331</v>
      </c>
      <c r="Z129" s="698">
        <v>1969</v>
      </c>
      <c r="AA129" s="698">
        <v>70</v>
      </c>
      <c r="AB129" s="698" t="s">
        <v>5279</v>
      </c>
    </row>
    <row r="130" spans="1:28" x14ac:dyDescent="0.2">
      <c r="A130" s="698"/>
      <c r="B130" s="697"/>
      <c r="C130" s="721"/>
      <c r="D130" s="704"/>
      <c r="E130" s="703"/>
      <c r="F130" s="703"/>
      <c r="G130" s="704"/>
      <c r="H130" s="704"/>
      <c r="I130" s="704"/>
      <c r="J130" s="704"/>
      <c r="K130" s="704"/>
      <c r="L130" s="704"/>
      <c r="M130" s="710"/>
      <c r="N130" s="710"/>
      <c r="O130" s="710"/>
      <c r="P130" s="704"/>
      <c r="Q130" s="704"/>
      <c r="R130" s="726"/>
      <c r="S130" s="726"/>
      <c r="T130" s="726"/>
      <c r="U130" s="726"/>
      <c r="V130" s="726"/>
      <c r="W130" s="726"/>
      <c r="X130" s="718"/>
      <c r="Y130" s="698" t="s">
        <v>5332</v>
      </c>
      <c r="Z130" s="698">
        <v>1969</v>
      </c>
      <c r="AA130" s="698">
        <v>80</v>
      </c>
      <c r="AB130" s="698" t="s">
        <v>5333</v>
      </c>
    </row>
    <row r="131" spans="1:28" x14ac:dyDescent="0.2">
      <c r="A131" s="711"/>
      <c r="B131" s="706"/>
      <c r="C131" s="712"/>
      <c r="D131" s="713"/>
      <c r="E131" s="713"/>
      <c r="F131" s="713"/>
      <c r="G131" s="713"/>
      <c r="H131" s="713"/>
      <c r="I131" s="713"/>
      <c r="J131" s="713"/>
      <c r="K131" s="713"/>
      <c r="L131" s="713"/>
      <c r="M131" s="757"/>
      <c r="N131" s="765"/>
      <c r="O131" s="712"/>
      <c r="P131" s="713"/>
      <c r="Q131" s="713"/>
      <c r="R131" s="713"/>
      <c r="S131" s="713"/>
      <c r="T131" s="713"/>
      <c r="U131" s="713"/>
      <c r="V131" s="713"/>
      <c r="W131" s="713"/>
      <c r="X131" s="714"/>
      <c r="Y131" s="698" t="s">
        <v>5334</v>
      </c>
      <c r="Z131" s="698">
        <v>1969</v>
      </c>
      <c r="AA131" s="698">
        <v>70</v>
      </c>
      <c r="AB131" s="698" t="s">
        <v>5279</v>
      </c>
    </row>
    <row r="132" spans="1:28" x14ac:dyDescent="0.2">
      <c r="A132" s="711"/>
      <c r="B132" s="706"/>
      <c r="C132" s="712"/>
      <c r="D132" s="713"/>
      <c r="E132" s="713"/>
      <c r="F132" s="713"/>
      <c r="G132" s="713"/>
      <c r="H132" s="713"/>
      <c r="I132" s="713"/>
      <c r="J132" s="713"/>
      <c r="K132" s="713"/>
      <c r="L132" s="713"/>
      <c r="M132" s="757"/>
      <c r="N132" s="765"/>
      <c r="O132" s="712"/>
      <c r="P132" s="713"/>
      <c r="Q132" s="713"/>
      <c r="R132" s="713"/>
      <c r="S132" s="713"/>
      <c r="T132" s="713"/>
      <c r="U132" s="713"/>
      <c r="V132" s="713"/>
      <c r="W132" s="713"/>
      <c r="X132" s="714"/>
      <c r="Y132" s="712"/>
      <c r="Z132" s="714"/>
      <c r="AA132" s="766"/>
      <c r="AB132" s="711"/>
    </row>
    <row r="133" spans="1:28" s="715" customFormat="1" ht="12" customHeight="1" x14ac:dyDescent="0.2">
      <c r="A133" s="698">
        <v>29</v>
      </c>
      <c r="B133" s="697" t="s">
        <v>5252</v>
      </c>
      <c r="C133" s="696"/>
      <c r="D133" s="697"/>
      <c r="E133" s="696"/>
      <c r="F133" s="696"/>
      <c r="G133" s="697"/>
      <c r="H133" s="697"/>
      <c r="I133" s="697"/>
      <c r="J133" s="697"/>
      <c r="K133" s="697"/>
      <c r="L133" s="697" t="s">
        <v>5335</v>
      </c>
      <c r="M133" s="696">
        <v>380</v>
      </c>
      <c r="N133" s="697" t="s">
        <v>42</v>
      </c>
      <c r="O133" s="696" t="s">
        <v>5336</v>
      </c>
      <c r="P133" s="696" t="s">
        <v>5158</v>
      </c>
      <c r="Q133" s="696" t="s">
        <v>5195</v>
      </c>
      <c r="R133" s="768"/>
      <c r="S133" s="768"/>
      <c r="T133" s="768"/>
      <c r="U133" s="768"/>
      <c r="V133" s="768"/>
      <c r="W133" s="768"/>
      <c r="X133" s="768"/>
    </row>
    <row r="134" spans="1:28" s="715" customFormat="1" ht="12" customHeight="1" x14ac:dyDescent="0.2">
      <c r="A134" s="698"/>
      <c r="B134" s="697"/>
      <c r="C134" s="696"/>
      <c r="D134" s="697"/>
      <c r="E134" s="696"/>
      <c r="F134" s="696"/>
      <c r="G134" s="697"/>
      <c r="H134" s="697"/>
      <c r="I134" s="697"/>
      <c r="J134" s="697"/>
      <c r="K134" s="697"/>
      <c r="L134" s="697"/>
      <c r="M134" s="696"/>
      <c r="N134" s="697"/>
      <c r="O134" s="696"/>
      <c r="P134" s="696"/>
      <c r="Q134" s="696"/>
      <c r="R134" s="768"/>
      <c r="S134" s="768"/>
      <c r="T134" s="768"/>
      <c r="U134" s="768"/>
      <c r="V134" s="768"/>
      <c r="W134" s="768"/>
      <c r="X134" s="768"/>
      <c r="Y134" s="699" t="s">
        <v>5337</v>
      </c>
      <c r="Z134" s="698">
        <v>2005</v>
      </c>
      <c r="AA134" s="698">
        <v>200</v>
      </c>
      <c r="AB134" s="698" t="s">
        <v>5338</v>
      </c>
    </row>
    <row r="135" spans="1:28" s="715" customFormat="1" ht="12" customHeight="1" x14ac:dyDescent="0.2">
      <c r="A135" s="698"/>
      <c r="B135" s="697"/>
      <c r="C135" s="696"/>
      <c r="D135" s="697"/>
      <c r="E135" s="696"/>
      <c r="F135" s="696"/>
      <c r="G135" s="697"/>
      <c r="H135" s="697"/>
      <c r="I135" s="697"/>
      <c r="J135" s="697"/>
      <c r="K135" s="697"/>
      <c r="L135" s="697"/>
      <c r="M135" s="696"/>
      <c r="N135" s="697"/>
      <c r="O135" s="696"/>
      <c r="P135" s="696"/>
      <c r="Q135" s="696"/>
      <c r="R135" s="768"/>
      <c r="S135" s="768"/>
      <c r="T135" s="768"/>
      <c r="U135" s="768"/>
      <c r="V135" s="768"/>
      <c r="W135" s="768"/>
      <c r="X135" s="768"/>
      <c r="Y135" s="698" t="s">
        <v>5339</v>
      </c>
      <c r="Z135" s="698">
        <v>1968</v>
      </c>
      <c r="AA135" s="698">
        <v>60</v>
      </c>
      <c r="AB135" s="698" t="s">
        <v>5279</v>
      </c>
    </row>
    <row r="136" spans="1:28" s="715" customFormat="1" ht="12" customHeight="1" x14ac:dyDescent="0.2">
      <c r="A136" s="698"/>
      <c r="B136" s="697"/>
      <c r="C136" s="698"/>
      <c r="D136" s="698"/>
      <c r="E136" s="698"/>
      <c r="F136" s="698"/>
      <c r="G136" s="698"/>
      <c r="H136" s="697"/>
      <c r="I136" s="697"/>
      <c r="J136" s="697"/>
      <c r="K136" s="697"/>
      <c r="L136" s="697"/>
      <c r="M136" s="697"/>
      <c r="N136" s="697"/>
      <c r="O136" s="697"/>
      <c r="P136" s="697"/>
      <c r="Q136" s="697"/>
      <c r="R136" s="768"/>
      <c r="S136" s="768"/>
      <c r="T136" s="768"/>
      <c r="U136" s="768"/>
      <c r="V136" s="768"/>
      <c r="W136" s="768"/>
      <c r="X136" s="768"/>
      <c r="Y136" s="698" t="s">
        <v>5340</v>
      </c>
      <c r="Z136" s="698">
        <v>1968</v>
      </c>
      <c r="AA136" s="698">
        <v>120</v>
      </c>
      <c r="AB136" s="698" t="s">
        <v>5279</v>
      </c>
    </row>
    <row r="137" spans="1:28" x14ac:dyDescent="0.2">
      <c r="Y137" s="699" t="s">
        <v>5341</v>
      </c>
      <c r="Z137" s="698">
        <v>1968</v>
      </c>
      <c r="AA137" s="698"/>
      <c r="AB137" s="698" t="s">
        <v>5342</v>
      </c>
    </row>
    <row r="138" spans="1:28" s="715" customFormat="1" ht="12" customHeight="1" x14ac:dyDescent="0.2">
      <c r="A138" s="698"/>
      <c r="B138" s="697"/>
      <c r="C138" s="696"/>
      <c r="D138" s="697"/>
      <c r="E138" s="696"/>
      <c r="F138" s="696"/>
      <c r="G138" s="697"/>
      <c r="H138" s="697"/>
      <c r="I138" s="697"/>
      <c r="J138" s="697"/>
      <c r="K138" s="697"/>
      <c r="L138" s="697"/>
      <c r="M138" s="697"/>
      <c r="N138" s="697"/>
      <c r="O138" s="697"/>
      <c r="P138" s="697"/>
      <c r="Q138" s="697"/>
      <c r="R138" s="768"/>
      <c r="S138" s="768"/>
      <c r="T138" s="768"/>
      <c r="U138" s="768"/>
      <c r="V138" s="768"/>
      <c r="W138" s="768"/>
      <c r="X138" s="768"/>
      <c r="Y138" s="698" t="s">
        <v>5343</v>
      </c>
      <c r="Z138" s="698">
        <v>1968</v>
      </c>
      <c r="AA138" s="698">
        <v>280</v>
      </c>
      <c r="AB138" s="698" t="s">
        <v>5297</v>
      </c>
    </row>
    <row r="139" spans="1:28" s="715" customFormat="1" ht="12" customHeight="1" x14ac:dyDescent="0.2">
      <c r="A139" s="698"/>
      <c r="B139" s="697"/>
      <c r="C139" s="696"/>
      <c r="D139" s="697"/>
      <c r="E139" s="696"/>
      <c r="F139" s="696"/>
      <c r="G139" s="697"/>
      <c r="H139" s="697"/>
      <c r="I139" s="697"/>
      <c r="J139" s="697"/>
      <c r="K139" s="697"/>
      <c r="L139" s="697"/>
      <c r="M139" s="697"/>
      <c r="N139" s="697"/>
      <c r="O139" s="697"/>
      <c r="P139" s="697"/>
      <c r="Q139" s="697"/>
      <c r="R139" s="768"/>
      <c r="S139" s="768"/>
      <c r="T139" s="768"/>
      <c r="U139" s="768"/>
      <c r="V139" s="768"/>
      <c r="W139" s="768"/>
      <c r="X139" s="768"/>
      <c r="Y139" s="698" t="s">
        <v>5344</v>
      </c>
      <c r="Z139" s="698">
        <v>1968</v>
      </c>
      <c r="AA139" s="698">
        <v>100</v>
      </c>
      <c r="AB139" s="698" t="s">
        <v>5297</v>
      </c>
    </row>
    <row r="140" spans="1:28" s="715" customFormat="1" ht="12" customHeight="1" x14ac:dyDescent="0.2">
      <c r="A140" s="698"/>
      <c r="B140" s="697"/>
      <c r="C140" s="696"/>
      <c r="D140" s="697"/>
      <c r="E140" s="696"/>
      <c r="F140" s="696"/>
      <c r="G140" s="697"/>
      <c r="H140" s="697"/>
      <c r="I140" s="697"/>
      <c r="J140" s="697"/>
      <c r="K140" s="697"/>
      <c r="L140" s="697"/>
      <c r="M140" s="697"/>
      <c r="N140" s="697"/>
      <c r="O140" s="697"/>
      <c r="P140" s="697"/>
      <c r="Q140" s="697"/>
      <c r="R140" s="768"/>
      <c r="S140" s="768"/>
      <c r="T140" s="768"/>
      <c r="U140" s="768"/>
      <c r="V140" s="768"/>
      <c r="W140" s="768"/>
      <c r="X140" s="768"/>
      <c r="Y140" s="699" t="s">
        <v>5345</v>
      </c>
      <c r="Z140" s="698">
        <v>1975</v>
      </c>
      <c r="AA140" s="698"/>
      <c r="AB140" s="698" t="s">
        <v>5346</v>
      </c>
    </row>
    <row r="141" spans="1:28" s="715" customFormat="1" ht="12" customHeight="1" x14ac:dyDescent="0.2">
      <c r="A141" s="698"/>
      <c r="B141" s="697"/>
      <c r="C141" s="696"/>
      <c r="D141" s="697"/>
      <c r="E141" s="696"/>
      <c r="F141" s="696"/>
      <c r="G141" s="697"/>
      <c r="H141" s="697"/>
      <c r="I141" s="697"/>
      <c r="J141" s="697"/>
      <c r="K141" s="697"/>
      <c r="L141" s="697"/>
      <c r="M141" s="697"/>
      <c r="N141" s="697"/>
      <c r="O141" s="697"/>
      <c r="P141" s="697"/>
      <c r="Q141" s="697"/>
      <c r="R141" s="768"/>
      <c r="S141" s="768"/>
      <c r="T141" s="768"/>
      <c r="U141" s="768"/>
      <c r="V141" s="768"/>
      <c r="W141" s="768"/>
      <c r="X141" s="768"/>
      <c r="Y141" s="698" t="s">
        <v>5347</v>
      </c>
      <c r="Z141" s="698">
        <v>1968</v>
      </c>
      <c r="AA141" s="698">
        <v>100</v>
      </c>
      <c r="AB141" s="698" t="s">
        <v>5279</v>
      </c>
    </row>
    <row r="142" spans="1:28" s="715" customFormat="1" ht="12" customHeight="1" x14ac:dyDescent="0.2">
      <c r="A142" s="698"/>
      <c r="B142" s="697"/>
      <c r="C142" s="696"/>
      <c r="D142" s="697"/>
      <c r="E142" s="696"/>
      <c r="F142" s="696"/>
      <c r="G142" s="697"/>
      <c r="H142" s="697"/>
      <c r="I142" s="697"/>
      <c r="J142" s="697"/>
      <c r="K142" s="697"/>
      <c r="L142" s="697"/>
      <c r="M142" s="697"/>
      <c r="N142" s="697"/>
      <c r="O142" s="697"/>
      <c r="P142" s="697"/>
      <c r="Q142" s="697"/>
      <c r="R142" s="768"/>
      <c r="S142" s="768"/>
      <c r="T142" s="768"/>
      <c r="U142" s="768"/>
      <c r="V142" s="768"/>
      <c r="W142" s="768"/>
      <c r="X142" s="768"/>
      <c r="Y142" s="698" t="s">
        <v>5348</v>
      </c>
      <c r="Z142" s="698">
        <v>1968</v>
      </c>
      <c r="AA142" s="698"/>
      <c r="AB142" s="698" t="s">
        <v>5279</v>
      </c>
    </row>
    <row r="143" spans="1:28" s="715" customFormat="1" ht="12" customHeight="1" x14ac:dyDescent="0.2">
      <c r="A143" s="698"/>
      <c r="B143" s="697"/>
      <c r="C143" s="696"/>
      <c r="D143" s="697"/>
      <c r="E143" s="696"/>
      <c r="F143" s="696"/>
      <c r="G143" s="697"/>
      <c r="H143" s="697"/>
      <c r="I143" s="697"/>
      <c r="J143" s="697"/>
      <c r="K143" s="697"/>
      <c r="L143" s="697"/>
      <c r="M143" s="697"/>
      <c r="N143" s="697"/>
      <c r="O143" s="697"/>
      <c r="P143" s="697"/>
      <c r="Q143" s="697"/>
      <c r="R143" s="768"/>
      <c r="S143" s="768"/>
      <c r="T143" s="768"/>
      <c r="U143" s="768"/>
      <c r="V143" s="768"/>
      <c r="W143" s="768"/>
      <c r="X143" s="768"/>
      <c r="Y143" s="698" t="s">
        <v>5349</v>
      </c>
      <c r="Z143" s="698">
        <v>1968</v>
      </c>
      <c r="AA143" s="698"/>
      <c r="AB143" s="698" t="s">
        <v>5279</v>
      </c>
    </row>
    <row r="144" spans="1:28" s="715" customFormat="1" ht="12" customHeight="1" x14ac:dyDescent="0.2">
      <c r="A144" s="698"/>
      <c r="B144" s="697"/>
      <c r="C144" s="696"/>
      <c r="D144" s="697"/>
      <c r="E144" s="696"/>
      <c r="F144" s="696"/>
      <c r="G144" s="697"/>
      <c r="H144" s="697"/>
      <c r="I144" s="697"/>
      <c r="J144" s="697"/>
      <c r="K144" s="697"/>
      <c r="L144" s="697"/>
      <c r="M144" s="697"/>
      <c r="N144" s="697"/>
      <c r="O144" s="697"/>
      <c r="P144" s="697"/>
      <c r="Q144" s="697"/>
      <c r="R144" s="768"/>
      <c r="S144" s="768"/>
      <c r="T144" s="768"/>
      <c r="U144" s="768"/>
      <c r="V144" s="768"/>
      <c r="W144" s="768"/>
      <c r="X144" s="768"/>
      <c r="Y144" s="698" t="s">
        <v>5350</v>
      </c>
      <c r="Z144" s="698">
        <v>1975</v>
      </c>
      <c r="AA144" s="698">
        <v>90</v>
      </c>
      <c r="AB144" s="698" t="s">
        <v>5279</v>
      </c>
    </row>
    <row r="145" spans="1:28" s="715" customFormat="1" x14ac:dyDescent="0.2">
      <c r="A145" s="711"/>
      <c r="B145" s="706"/>
      <c r="C145" s="712"/>
      <c r="D145" s="713"/>
      <c r="E145" s="713"/>
      <c r="F145" s="713"/>
      <c r="G145" s="713"/>
      <c r="H145" s="713"/>
      <c r="I145" s="713"/>
      <c r="J145" s="713"/>
      <c r="K145" s="713"/>
      <c r="L145" s="713"/>
      <c r="M145" s="757"/>
      <c r="N145" s="765"/>
      <c r="O145" s="712"/>
      <c r="P145" s="713"/>
      <c r="Q145" s="713"/>
      <c r="R145" s="713"/>
      <c r="S145" s="713"/>
      <c r="T145" s="713"/>
      <c r="U145" s="713"/>
      <c r="V145" s="713"/>
      <c r="W145" s="713"/>
      <c r="X145" s="714"/>
      <c r="Z145" s="698"/>
      <c r="AA145" s="698"/>
      <c r="AB145" s="698"/>
    </row>
    <row r="146" spans="1:28" ht="11.25" customHeight="1" x14ac:dyDescent="0.2">
      <c r="A146" s="698">
        <v>25</v>
      </c>
      <c r="B146" s="697" t="s">
        <v>5154</v>
      </c>
      <c r="C146" s="696"/>
      <c r="D146" s="697"/>
      <c r="E146" s="696"/>
      <c r="F146" s="696"/>
      <c r="G146" s="697"/>
      <c r="H146" s="697"/>
      <c r="I146" s="697"/>
      <c r="J146" s="697"/>
      <c r="K146" s="697"/>
      <c r="L146" s="697" t="s">
        <v>5351</v>
      </c>
      <c r="M146" s="696">
        <v>475</v>
      </c>
      <c r="N146" s="697" t="s">
        <v>54</v>
      </c>
      <c r="O146" s="696" t="s">
        <v>5352</v>
      </c>
      <c r="P146" s="696" t="s">
        <v>5158</v>
      </c>
      <c r="Q146" s="696" t="s">
        <v>454</v>
      </c>
      <c r="R146" s="697"/>
      <c r="S146" s="697"/>
      <c r="T146" s="697"/>
      <c r="U146" s="697"/>
      <c r="V146" s="708"/>
      <c r="W146" s="708"/>
      <c r="X146" s="708"/>
      <c r="Y146" s="699" t="s">
        <v>5353</v>
      </c>
      <c r="Z146" s="716">
        <v>2008</v>
      </c>
      <c r="AA146" s="693"/>
      <c r="AB146" s="698" t="s">
        <v>5354</v>
      </c>
    </row>
    <row r="147" spans="1:28" ht="11.25" customHeight="1" x14ac:dyDescent="0.2">
      <c r="A147" s="698"/>
      <c r="B147" s="697"/>
      <c r="C147" s="696"/>
      <c r="D147" s="697"/>
      <c r="E147" s="696"/>
      <c r="F147" s="696"/>
      <c r="G147" s="697"/>
      <c r="H147" s="697"/>
      <c r="I147" s="697"/>
      <c r="J147" s="697"/>
      <c r="K147" s="697"/>
      <c r="L147" s="697"/>
      <c r="M147" s="696"/>
      <c r="N147" s="697"/>
      <c r="O147" s="696"/>
      <c r="P147" s="696"/>
      <c r="Q147" s="696"/>
      <c r="R147" s="697"/>
      <c r="S147" s="697"/>
      <c r="T147" s="697"/>
      <c r="U147" s="697"/>
      <c r="V147" s="708"/>
      <c r="W147" s="708"/>
      <c r="X147" s="708"/>
      <c r="Y147" s="698" t="s">
        <v>5355</v>
      </c>
      <c r="Z147" s="698">
        <v>1988</v>
      </c>
      <c r="AA147" s="698">
        <v>43</v>
      </c>
      <c r="AB147" s="698" t="s">
        <v>5356</v>
      </c>
    </row>
    <row r="148" spans="1:28" ht="11.25" customHeight="1" x14ac:dyDescent="0.2">
      <c r="A148" s="698"/>
      <c r="B148" s="697"/>
      <c r="C148" s="696"/>
      <c r="D148" s="697"/>
      <c r="E148" s="696"/>
      <c r="F148" s="696"/>
      <c r="G148" s="697"/>
      <c r="H148" s="697"/>
      <c r="I148" s="697"/>
      <c r="J148" s="697"/>
      <c r="K148" s="697"/>
      <c r="L148" s="697"/>
      <c r="M148" s="696"/>
      <c r="N148" s="697"/>
      <c r="O148" s="696"/>
      <c r="P148" s="696"/>
      <c r="Q148" s="696"/>
      <c r="R148" s="697"/>
      <c r="S148" s="697"/>
      <c r="T148" s="697"/>
      <c r="U148" s="697"/>
      <c r="V148" s="708"/>
      <c r="W148" s="708"/>
      <c r="X148" s="708"/>
      <c r="Y148" s="698" t="s">
        <v>5357</v>
      </c>
      <c r="Z148" s="698">
        <v>1968</v>
      </c>
      <c r="AA148" s="698">
        <v>57</v>
      </c>
      <c r="AB148" s="698" t="s">
        <v>5358</v>
      </c>
    </row>
    <row r="149" spans="1:28" ht="11.25" customHeight="1" x14ac:dyDescent="0.2">
      <c r="A149" s="698"/>
      <c r="B149" s="697"/>
      <c r="C149" s="696"/>
      <c r="D149" s="697"/>
      <c r="E149" s="696"/>
      <c r="F149" s="696"/>
      <c r="G149" s="697"/>
      <c r="H149" s="697"/>
      <c r="I149" s="697"/>
      <c r="J149" s="697"/>
      <c r="K149" s="697"/>
      <c r="L149" s="697"/>
      <c r="M149" s="696"/>
      <c r="N149" s="697"/>
      <c r="O149" s="696"/>
      <c r="P149" s="696"/>
      <c r="Q149" s="696"/>
      <c r="R149" s="697"/>
      <c r="S149" s="697"/>
      <c r="T149" s="697"/>
      <c r="U149" s="697"/>
      <c r="V149" s="708"/>
      <c r="W149" s="708"/>
      <c r="X149" s="708"/>
      <c r="Y149" s="698" t="s">
        <v>5359</v>
      </c>
      <c r="Z149" s="698">
        <v>1968</v>
      </c>
      <c r="AA149" s="698">
        <v>162</v>
      </c>
      <c r="AB149" s="698" t="s">
        <v>5358</v>
      </c>
    </row>
    <row r="150" spans="1:28" ht="11.25" customHeight="1" x14ac:dyDescent="0.2">
      <c r="A150" s="698"/>
      <c r="B150" s="697"/>
      <c r="C150" s="696"/>
      <c r="D150" s="697"/>
      <c r="E150" s="696"/>
      <c r="F150" s="696"/>
      <c r="G150" s="697"/>
      <c r="H150" s="697"/>
      <c r="I150" s="697"/>
      <c r="J150" s="697"/>
      <c r="K150" s="697"/>
      <c r="L150" s="697"/>
      <c r="M150" s="697"/>
      <c r="N150" s="697"/>
      <c r="O150" s="697"/>
      <c r="P150" s="697"/>
      <c r="Q150" s="697"/>
      <c r="R150" s="697"/>
      <c r="S150" s="697"/>
      <c r="T150" s="697"/>
      <c r="U150" s="697"/>
      <c r="V150" s="768"/>
      <c r="W150" s="768"/>
      <c r="X150" s="768"/>
      <c r="Y150" s="698" t="s">
        <v>5360</v>
      </c>
      <c r="Z150" s="698">
        <v>1968</v>
      </c>
      <c r="AA150" s="698">
        <v>266</v>
      </c>
      <c r="AB150" s="698" t="s">
        <v>5361</v>
      </c>
    </row>
    <row r="151" spans="1:28" ht="11.25" customHeight="1" x14ac:dyDescent="0.2">
      <c r="A151" s="698"/>
      <c r="B151" s="697"/>
      <c r="C151" s="696"/>
      <c r="D151" s="697"/>
      <c r="E151" s="696"/>
      <c r="F151" s="696"/>
      <c r="G151" s="697"/>
      <c r="H151" s="697"/>
      <c r="I151" s="697"/>
      <c r="J151" s="697"/>
      <c r="K151" s="697"/>
      <c r="L151" s="697"/>
      <c r="M151" s="697"/>
      <c r="N151" s="697"/>
      <c r="O151" s="697"/>
      <c r="P151" s="697"/>
      <c r="Q151" s="697"/>
      <c r="R151" s="697"/>
      <c r="S151" s="697"/>
      <c r="T151" s="697"/>
      <c r="U151" s="697"/>
      <c r="V151" s="768"/>
      <c r="W151" s="768"/>
      <c r="X151" s="768"/>
      <c r="Y151" s="698" t="s">
        <v>5362</v>
      </c>
      <c r="Z151" s="698">
        <v>1968</v>
      </c>
      <c r="AA151" s="698">
        <v>141</v>
      </c>
      <c r="AB151" s="698" t="s">
        <v>5361</v>
      </c>
    </row>
    <row r="152" spans="1:28" ht="11.25" customHeight="1" x14ac:dyDescent="0.2">
      <c r="A152" s="698"/>
      <c r="B152" s="697"/>
      <c r="C152" s="696"/>
      <c r="D152" s="697"/>
      <c r="E152" s="696"/>
      <c r="F152" s="696"/>
      <c r="G152" s="697"/>
      <c r="H152" s="697"/>
      <c r="I152" s="697"/>
      <c r="J152" s="697"/>
      <c r="K152" s="697"/>
      <c r="L152" s="697"/>
      <c r="M152" s="697"/>
      <c r="N152" s="697"/>
      <c r="O152" s="697"/>
      <c r="P152" s="697"/>
      <c r="Q152" s="697"/>
      <c r="R152" s="697"/>
      <c r="S152" s="697"/>
      <c r="T152" s="697"/>
      <c r="U152" s="697"/>
      <c r="V152" s="768"/>
      <c r="W152" s="768"/>
      <c r="X152" s="768"/>
      <c r="Y152" s="698" t="s">
        <v>5363</v>
      </c>
      <c r="Z152" s="698">
        <v>1968</v>
      </c>
      <c r="AA152" s="698">
        <v>162</v>
      </c>
      <c r="AB152" s="698" t="s">
        <v>5361</v>
      </c>
    </row>
    <row r="153" spans="1:28" ht="11.25" customHeight="1" x14ac:dyDescent="0.2">
      <c r="A153" s="698"/>
      <c r="B153" s="697"/>
      <c r="C153" s="696"/>
      <c r="D153" s="697"/>
      <c r="E153" s="696"/>
      <c r="F153" s="696"/>
      <c r="G153" s="697"/>
      <c r="H153" s="697"/>
      <c r="I153" s="697"/>
      <c r="J153" s="697"/>
      <c r="K153" s="697"/>
      <c r="L153" s="697"/>
      <c r="M153" s="697"/>
      <c r="N153" s="697"/>
      <c r="O153" s="697"/>
      <c r="P153" s="697"/>
      <c r="Q153" s="697"/>
      <c r="R153" s="697"/>
      <c r="S153" s="697"/>
      <c r="T153" s="697"/>
      <c r="U153" s="697"/>
      <c r="V153" s="768"/>
      <c r="W153" s="768"/>
      <c r="X153" s="768"/>
      <c r="Y153" s="698" t="s">
        <v>5364</v>
      </c>
      <c r="Z153" s="698">
        <v>1988</v>
      </c>
      <c r="AA153" s="698">
        <v>40</v>
      </c>
      <c r="AB153" s="698" t="s">
        <v>5333</v>
      </c>
    </row>
    <row r="154" spans="1:28" ht="11.25" customHeight="1" x14ac:dyDescent="0.2">
      <c r="A154" s="698"/>
      <c r="B154" s="697"/>
      <c r="C154" s="696"/>
      <c r="D154" s="697"/>
      <c r="E154" s="696"/>
      <c r="F154" s="696"/>
      <c r="G154" s="697"/>
      <c r="H154" s="697"/>
      <c r="I154" s="697"/>
      <c r="J154" s="697"/>
      <c r="K154" s="697"/>
      <c r="L154" s="697"/>
      <c r="M154" s="697"/>
      <c r="N154" s="697"/>
      <c r="O154" s="697"/>
      <c r="P154" s="697"/>
      <c r="Q154" s="697"/>
      <c r="R154" s="697"/>
      <c r="S154" s="697"/>
      <c r="T154" s="697"/>
      <c r="U154" s="697"/>
      <c r="V154" s="768"/>
      <c r="W154" s="768"/>
      <c r="X154" s="768"/>
      <c r="Y154" s="698" t="s">
        <v>5365</v>
      </c>
      <c r="Z154" s="698">
        <v>1968</v>
      </c>
      <c r="AA154" s="698">
        <v>57</v>
      </c>
      <c r="AB154" s="698" t="s">
        <v>5279</v>
      </c>
    </row>
    <row r="155" spans="1:28" ht="11.25" customHeight="1" x14ac:dyDescent="0.2">
      <c r="A155" s="698"/>
      <c r="B155" s="697"/>
      <c r="C155" s="696"/>
      <c r="D155" s="697"/>
      <c r="E155" s="696"/>
      <c r="F155" s="696"/>
      <c r="G155" s="697"/>
      <c r="H155" s="697"/>
      <c r="I155" s="697"/>
      <c r="J155" s="697"/>
      <c r="K155" s="697"/>
      <c r="L155" s="697"/>
      <c r="M155" s="697"/>
      <c r="N155" s="697"/>
      <c r="O155" s="697"/>
      <c r="P155" s="697"/>
      <c r="Q155" s="697"/>
      <c r="R155" s="697"/>
      <c r="S155" s="697"/>
      <c r="T155" s="697"/>
      <c r="U155" s="697"/>
      <c r="V155" s="768"/>
      <c r="W155" s="768"/>
      <c r="X155" s="768"/>
      <c r="AA155" s="693"/>
    </row>
    <row r="156" spans="1:28" s="715" customFormat="1" ht="12" customHeight="1" x14ac:dyDescent="0.2">
      <c r="A156" s="698">
        <v>28</v>
      </c>
      <c r="B156" s="697" t="s">
        <v>5252</v>
      </c>
      <c r="C156" s="696"/>
      <c r="D156" s="697"/>
      <c r="E156" s="696"/>
      <c r="F156" s="696"/>
      <c r="G156" s="697"/>
      <c r="H156" s="697"/>
      <c r="I156" s="697"/>
      <c r="J156" s="697"/>
      <c r="K156" s="697"/>
      <c r="L156" s="697" t="s">
        <v>5366</v>
      </c>
      <c r="M156" s="696">
        <v>900</v>
      </c>
      <c r="N156" s="697" t="s">
        <v>42</v>
      </c>
      <c r="O156" s="696" t="s">
        <v>5367</v>
      </c>
      <c r="P156" s="696" t="s">
        <v>5158</v>
      </c>
      <c r="Q156" s="696" t="s">
        <v>5195</v>
      </c>
      <c r="R156" s="768"/>
      <c r="S156" s="768"/>
      <c r="T156" s="768"/>
      <c r="U156" s="768"/>
      <c r="V156" s="768"/>
      <c r="W156" s="768"/>
      <c r="X156" s="768"/>
      <c r="Y156" s="698" t="s">
        <v>5368</v>
      </c>
      <c r="Z156" s="698">
        <v>1990</v>
      </c>
      <c r="AA156" s="698">
        <v>195</v>
      </c>
      <c r="AB156" s="698" t="s">
        <v>5369</v>
      </c>
    </row>
    <row r="157" spans="1:28" s="715" customFormat="1" ht="12" customHeight="1" x14ac:dyDescent="0.2">
      <c r="A157" s="698"/>
      <c r="B157" s="697"/>
      <c r="C157" s="698"/>
      <c r="D157" s="698"/>
      <c r="E157" s="698"/>
      <c r="F157" s="698"/>
      <c r="G157" s="698"/>
      <c r="H157" s="697"/>
      <c r="I157" s="697"/>
      <c r="J157" s="697"/>
      <c r="K157" s="697"/>
      <c r="L157" s="697"/>
      <c r="M157" s="697"/>
      <c r="N157" s="697"/>
      <c r="O157" s="696"/>
      <c r="P157" s="696"/>
      <c r="Q157" s="696"/>
      <c r="R157" s="768"/>
      <c r="S157" s="768"/>
      <c r="T157" s="768"/>
      <c r="U157" s="768"/>
      <c r="V157" s="768"/>
      <c r="W157" s="768"/>
      <c r="X157" s="768"/>
      <c r="Y157" s="698" t="s">
        <v>5370</v>
      </c>
      <c r="Z157" s="698">
        <v>1967</v>
      </c>
      <c r="AA157" s="698">
        <v>147</v>
      </c>
      <c r="AB157" s="698" t="s">
        <v>5279</v>
      </c>
    </row>
    <row r="158" spans="1:28" s="715" customFormat="1" ht="12" customHeight="1" x14ac:dyDescent="0.2">
      <c r="A158" s="698"/>
      <c r="B158" s="697"/>
      <c r="C158" s="698"/>
      <c r="D158" s="698"/>
      <c r="E158" s="698"/>
      <c r="F158" s="698"/>
      <c r="G158" s="698"/>
      <c r="H158" s="697"/>
      <c r="I158" s="697"/>
      <c r="J158" s="697"/>
      <c r="K158" s="697"/>
      <c r="L158" s="697"/>
      <c r="M158" s="697"/>
      <c r="N158" s="697"/>
      <c r="O158" s="696"/>
      <c r="P158" s="696"/>
      <c r="Q158" s="696"/>
      <c r="R158" s="768"/>
      <c r="S158" s="768"/>
      <c r="T158" s="768"/>
      <c r="U158" s="768"/>
      <c r="V158" s="768"/>
      <c r="W158" s="768"/>
      <c r="X158" s="768"/>
      <c r="Y158" s="698" t="s">
        <v>5371</v>
      </c>
      <c r="Z158" s="698">
        <v>1967</v>
      </c>
      <c r="AA158" s="715">
        <v>137</v>
      </c>
      <c r="AB158" s="698" t="s">
        <v>5279</v>
      </c>
    </row>
    <row r="159" spans="1:28" s="715" customFormat="1" ht="12" customHeight="1" x14ac:dyDescent="0.2">
      <c r="A159" s="698"/>
      <c r="B159" s="697"/>
      <c r="C159" s="696"/>
      <c r="D159" s="697"/>
      <c r="E159" s="696"/>
      <c r="F159" s="696"/>
      <c r="G159" s="697"/>
      <c r="H159" s="697"/>
      <c r="I159" s="697"/>
      <c r="J159" s="697"/>
      <c r="K159" s="697"/>
      <c r="L159" s="697"/>
      <c r="M159" s="697"/>
      <c r="N159" s="697"/>
      <c r="O159" s="696"/>
      <c r="P159" s="696"/>
      <c r="Q159" s="696"/>
      <c r="R159" s="768"/>
      <c r="S159" s="768"/>
      <c r="T159" s="768"/>
      <c r="U159" s="768"/>
      <c r="V159" s="768"/>
      <c r="W159" s="768"/>
      <c r="X159" s="768"/>
      <c r="Y159" s="698" t="s">
        <v>5372</v>
      </c>
      <c r="Z159" s="698">
        <v>1967</v>
      </c>
      <c r="AA159" s="698">
        <v>90</v>
      </c>
      <c r="AB159" s="698" t="s">
        <v>5373</v>
      </c>
    </row>
    <row r="160" spans="1:28" s="715" customFormat="1" ht="12" customHeight="1" x14ac:dyDescent="0.2">
      <c r="A160" s="698"/>
      <c r="B160" s="697"/>
      <c r="C160" s="696"/>
      <c r="D160" s="697"/>
      <c r="E160" s="696"/>
      <c r="F160" s="696"/>
      <c r="G160" s="697"/>
      <c r="H160" s="697"/>
      <c r="I160" s="697"/>
      <c r="J160" s="697"/>
      <c r="K160" s="697"/>
      <c r="L160" s="697"/>
      <c r="M160" s="697"/>
      <c r="N160" s="697"/>
      <c r="O160" s="696"/>
      <c r="P160" s="696"/>
      <c r="Q160" s="696"/>
      <c r="R160" s="768"/>
      <c r="S160" s="768"/>
      <c r="T160" s="768"/>
      <c r="U160" s="768"/>
      <c r="V160" s="768"/>
      <c r="W160" s="768"/>
      <c r="X160" s="768"/>
      <c r="Y160" s="698" t="s">
        <v>5374</v>
      </c>
      <c r="Z160" s="698">
        <v>1967</v>
      </c>
      <c r="AA160" s="698">
        <v>65</v>
      </c>
      <c r="AB160" s="698" t="s">
        <v>5373</v>
      </c>
    </row>
    <row r="161" spans="1:28" s="715" customFormat="1" ht="12" customHeight="1" x14ac:dyDescent="0.2">
      <c r="A161" s="698"/>
      <c r="B161" s="697"/>
      <c r="C161" s="696"/>
      <c r="D161" s="697"/>
      <c r="E161" s="696"/>
      <c r="F161" s="696"/>
      <c r="G161" s="697"/>
      <c r="H161" s="697"/>
      <c r="I161" s="697"/>
      <c r="J161" s="697"/>
      <c r="K161" s="697"/>
      <c r="L161" s="697"/>
      <c r="M161" s="697"/>
      <c r="N161" s="697"/>
      <c r="O161" s="696"/>
      <c r="P161" s="696"/>
      <c r="Q161" s="696"/>
      <c r="R161" s="768"/>
      <c r="S161" s="768"/>
      <c r="T161" s="768"/>
      <c r="U161" s="768"/>
      <c r="V161" s="768"/>
      <c r="W161" s="768"/>
      <c r="X161" s="768"/>
      <c r="Y161" s="698" t="s">
        <v>5375</v>
      </c>
      <c r="Z161" s="698">
        <v>1967</v>
      </c>
      <c r="AA161" s="698">
        <v>220</v>
      </c>
      <c r="AB161" s="698" t="s">
        <v>5376</v>
      </c>
    </row>
    <row r="162" spans="1:28" s="715" customFormat="1" ht="12" customHeight="1" x14ac:dyDescent="0.2">
      <c r="A162" s="698"/>
      <c r="B162" s="697"/>
      <c r="C162" s="696"/>
      <c r="D162" s="697"/>
      <c r="E162" s="696"/>
      <c r="F162" s="696"/>
      <c r="G162" s="697"/>
      <c r="H162" s="697"/>
      <c r="I162" s="697"/>
      <c r="J162" s="697"/>
      <c r="K162" s="697"/>
      <c r="L162" s="697"/>
      <c r="M162" s="697"/>
      <c r="N162" s="697"/>
      <c r="O162" s="696"/>
      <c r="P162" s="696"/>
      <c r="Q162" s="696"/>
      <c r="R162" s="768"/>
      <c r="S162" s="768"/>
      <c r="T162" s="768"/>
      <c r="U162" s="768"/>
      <c r="V162" s="768"/>
      <c r="W162" s="768"/>
      <c r="X162" s="768"/>
      <c r="Y162" s="698" t="s">
        <v>5377</v>
      </c>
      <c r="Z162" s="698">
        <v>1967</v>
      </c>
      <c r="AA162" s="698">
        <v>86</v>
      </c>
      <c r="AB162" s="698" t="s">
        <v>5376</v>
      </c>
    </row>
    <row r="163" spans="1:28" s="715" customFormat="1" ht="12" customHeight="1" x14ac:dyDescent="0.2">
      <c r="A163" s="698"/>
      <c r="B163" s="697"/>
      <c r="C163" s="696"/>
      <c r="D163" s="697"/>
      <c r="E163" s="696"/>
      <c r="F163" s="696"/>
      <c r="G163" s="697"/>
      <c r="H163" s="697"/>
      <c r="I163" s="697"/>
      <c r="J163" s="697"/>
      <c r="K163" s="697"/>
      <c r="L163" s="697"/>
      <c r="M163" s="697"/>
      <c r="N163" s="697"/>
      <c r="O163" s="696"/>
      <c r="P163" s="696"/>
      <c r="Q163" s="696"/>
      <c r="R163" s="768"/>
      <c r="S163" s="768"/>
      <c r="T163" s="768"/>
      <c r="U163" s="768"/>
      <c r="V163" s="768"/>
      <c r="W163" s="768"/>
      <c r="X163" s="768"/>
      <c r="Y163" s="698" t="s">
        <v>5378</v>
      </c>
      <c r="Z163" s="698">
        <v>1967</v>
      </c>
      <c r="AA163" s="698">
        <v>35</v>
      </c>
      <c r="AB163" s="698" t="s">
        <v>5279</v>
      </c>
    </row>
    <row r="164" spans="1:28" s="715" customFormat="1" ht="12" customHeight="1" x14ac:dyDescent="0.2">
      <c r="A164" s="698"/>
      <c r="B164" s="697"/>
      <c r="C164" s="696"/>
      <c r="D164" s="697"/>
      <c r="E164" s="696"/>
      <c r="F164" s="696"/>
      <c r="G164" s="697"/>
      <c r="H164" s="697"/>
      <c r="I164" s="697"/>
      <c r="J164" s="697"/>
      <c r="K164" s="697"/>
      <c r="L164" s="697"/>
      <c r="M164" s="697"/>
      <c r="N164" s="697"/>
      <c r="O164" s="697"/>
      <c r="P164" s="697"/>
      <c r="Q164" s="697"/>
      <c r="R164" s="768"/>
      <c r="S164" s="768"/>
      <c r="T164" s="768"/>
      <c r="U164" s="768"/>
      <c r="V164" s="768"/>
      <c r="W164" s="768"/>
      <c r="X164" s="768"/>
      <c r="Y164" s="698" t="s">
        <v>5379</v>
      </c>
      <c r="Z164" s="698">
        <v>1967</v>
      </c>
      <c r="AA164" s="698">
        <v>47</v>
      </c>
      <c r="AB164" s="698" t="s">
        <v>5279</v>
      </c>
    </row>
    <row r="165" spans="1:28" s="715" customFormat="1" ht="12" customHeight="1" x14ac:dyDescent="0.2">
      <c r="A165" s="698"/>
      <c r="B165" s="697"/>
      <c r="C165" s="696"/>
      <c r="D165" s="697"/>
      <c r="E165" s="696"/>
      <c r="F165" s="696"/>
      <c r="G165" s="697"/>
      <c r="H165" s="697"/>
      <c r="I165" s="697"/>
      <c r="J165" s="697"/>
      <c r="K165" s="697"/>
      <c r="L165" s="697"/>
      <c r="M165" s="697"/>
      <c r="N165" s="697"/>
      <c r="O165" s="697"/>
      <c r="P165" s="697"/>
      <c r="Q165" s="697"/>
      <c r="R165" s="768"/>
      <c r="S165" s="768"/>
      <c r="T165" s="768"/>
      <c r="U165" s="768"/>
      <c r="V165" s="768"/>
      <c r="W165" s="768"/>
      <c r="X165" s="768"/>
      <c r="Y165" s="698" t="s">
        <v>5380</v>
      </c>
      <c r="Z165" s="698">
        <v>1967</v>
      </c>
      <c r="AA165" s="698">
        <v>49</v>
      </c>
      <c r="AB165" s="698" t="s">
        <v>5279</v>
      </c>
    </row>
    <row r="166" spans="1:28" s="715" customFormat="1" x14ac:dyDescent="0.2">
      <c r="A166" s="711"/>
      <c r="B166" s="706"/>
      <c r="C166" s="712"/>
      <c r="D166" s="713"/>
      <c r="E166" s="713"/>
      <c r="F166" s="713"/>
      <c r="G166" s="713"/>
      <c r="H166" s="713"/>
      <c r="I166" s="713"/>
      <c r="J166" s="713"/>
      <c r="K166" s="713"/>
      <c r="L166" s="713"/>
      <c r="M166" s="757"/>
      <c r="N166" s="765"/>
      <c r="O166" s="712"/>
      <c r="P166" s="713"/>
      <c r="Q166" s="713"/>
      <c r="R166" s="713"/>
      <c r="S166" s="713"/>
      <c r="T166" s="713"/>
      <c r="U166" s="713"/>
      <c r="V166" s="713"/>
      <c r="W166" s="713"/>
      <c r="X166" s="714"/>
      <c r="Y166" s="712"/>
      <c r="Z166" s="714"/>
      <c r="AA166" s="766"/>
      <c r="AB166" s="711"/>
    </row>
    <row r="167" spans="1:28" s="715" customFormat="1" ht="12.75" customHeight="1" x14ac:dyDescent="0.2">
      <c r="A167" s="698">
        <v>24</v>
      </c>
      <c r="B167" s="697" t="s">
        <v>5154</v>
      </c>
      <c r="C167" s="696"/>
      <c r="D167" s="697"/>
      <c r="E167" s="696"/>
      <c r="F167" s="696"/>
      <c r="G167" s="697"/>
      <c r="H167" s="697"/>
      <c r="I167" s="697"/>
      <c r="J167" s="697"/>
      <c r="K167" s="697"/>
      <c r="L167" s="697" t="s">
        <v>5381</v>
      </c>
      <c r="M167" s="696">
        <v>700</v>
      </c>
      <c r="N167" s="697" t="s">
        <v>42</v>
      </c>
      <c r="O167" s="696" t="s">
        <v>5382</v>
      </c>
      <c r="P167" s="696" t="s">
        <v>5158</v>
      </c>
      <c r="Q167" s="696" t="s">
        <v>5195</v>
      </c>
      <c r="R167" s="768"/>
      <c r="S167" s="768"/>
      <c r="T167" s="768"/>
      <c r="U167" s="768"/>
      <c r="V167" s="768"/>
      <c r="W167" s="768"/>
      <c r="X167" s="768"/>
      <c r="Y167" s="699" t="s">
        <v>5383</v>
      </c>
      <c r="Z167" s="698">
        <v>1999</v>
      </c>
      <c r="AA167" s="698"/>
      <c r="AB167" s="698" t="s">
        <v>5384</v>
      </c>
    </row>
    <row r="168" spans="1:28" s="715" customFormat="1" ht="12.75" customHeight="1" x14ac:dyDescent="0.2">
      <c r="A168" s="698"/>
      <c r="B168" s="697"/>
      <c r="C168" s="698"/>
      <c r="D168" s="698"/>
      <c r="E168" s="717"/>
      <c r="F168" s="717"/>
      <c r="H168" s="698"/>
      <c r="I168" s="698"/>
      <c r="J168" s="698"/>
      <c r="K168" s="698"/>
      <c r="L168" s="698"/>
      <c r="M168" s="698"/>
      <c r="N168" s="698"/>
      <c r="O168" s="696"/>
      <c r="P168" s="696"/>
      <c r="Q168" s="696"/>
      <c r="R168" s="768"/>
      <c r="S168" s="768"/>
      <c r="T168" s="768"/>
      <c r="U168" s="768"/>
      <c r="V168" s="768"/>
      <c r="W168" s="768"/>
      <c r="X168" s="768"/>
      <c r="Y168" s="699" t="s">
        <v>5385</v>
      </c>
      <c r="Z168" s="698">
        <v>1999</v>
      </c>
      <c r="AA168" s="698"/>
      <c r="AB168" s="698" t="s">
        <v>5279</v>
      </c>
    </row>
    <row r="169" spans="1:28" s="715" customFormat="1" ht="12.75" customHeight="1" x14ac:dyDescent="0.2">
      <c r="A169" s="698"/>
      <c r="B169" s="697"/>
      <c r="C169" s="696"/>
      <c r="D169" s="698"/>
      <c r="E169" s="696"/>
      <c r="F169" s="696"/>
      <c r="G169" s="698"/>
      <c r="H169" s="698"/>
      <c r="I169" s="698"/>
      <c r="J169" s="698"/>
      <c r="K169" s="698"/>
      <c r="L169" s="698"/>
      <c r="M169" s="698"/>
      <c r="N169" s="698"/>
      <c r="O169" s="696"/>
      <c r="P169" s="696"/>
      <c r="Q169" s="696"/>
      <c r="R169" s="768"/>
      <c r="S169" s="768"/>
      <c r="T169" s="768"/>
      <c r="U169" s="768"/>
      <c r="V169" s="768"/>
      <c r="W169" s="768"/>
      <c r="X169" s="768"/>
      <c r="Y169" s="698" t="s">
        <v>5386</v>
      </c>
      <c r="Z169" s="698">
        <v>1967</v>
      </c>
      <c r="AA169" s="698">
        <v>38</v>
      </c>
      <c r="AB169" s="698" t="s">
        <v>5279</v>
      </c>
    </row>
    <row r="170" spans="1:28" s="715" customFormat="1" ht="12.75" customHeight="1" x14ac:dyDescent="0.2">
      <c r="A170" s="698"/>
      <c r="B170" s="697"/>
      <c r="C170" s="696"/>
      <c r="D170" s="698"/>
      <c r="E170" s="696"/>
      <c r="F170" s="696"/>
      <c r="G170" s="698"/>
      <c r="H170" s="698"/>
      <c r="I170" s="698"/>
      <c r="J170" s="698"/>
      <c r="K170" s="698"/>
      <c r="L170" s="698"/>
      <c r="M170" s="698"/>
      <c r="N170" s="698"/>
      <c r="O170" s="696"/>
      <c r="P170" s="696"/>
      <c r="Q170" s="696"/>
      <c r="R170" s="768"/>
      <c r="S170" s="768"/>
      <c r="T170" s="768"/>
      <c r="U170" s="768"/>
      <c r="V170" s="768"/>
      <c r="W170" s="768"/>
      <c r="X170" s="768"/>
      <c r="Y170" s="698" t="s">
        <v>5387</v>
      </c>
      <c r="Z170" s="698">
        <v>1967</v>
      </c>
      <c r="AA170" s="698">
        <v>102</v>
      </c>
      <c r="AB170" s="698" t="s">
        <v>5279</v>
      </c>
    </row>
    <row r="171" spans="1:28" s="715" customFormat="1" ht="12.75" customHeight="1" x14ac:dyDescent="0.2">
      <c r="A171" s="698"/>
      <c r="B171" s="697"/>
      <c r="C171" s="696"/>
      <c r="D171" s="698"/>
      <c r="E171" s="696"/>
      <c r="F171" s="696"/>
      <c r="G171" s="698"/>
      <c r="H171" s="698"/>
      <c r="I171" s="698"/>
      <c r="J171" s="698"/>
      <c r="K171" s="698"/>
      <c r="L171" s="698"/>
      <c r="M171" s="698"/>
      <c r="N171" s="698"/>
      <c r="O171" s="697"/>
      <c r="P171" s="697"/>
      <c r="Q171" s="697"/>
      <c r="R171" s="768"/>
      <c r="S171" s="768"/>
      <c r="T171" s="768"/>
      <c r="U171" s="768"/>
      <c r="V171" s="768"/>
      <c r="W171" s="768"/>
      <c r="X171" s="768"/>
      <c r="Y171" s="698" t="s">
        <v>5388</v>
      </c>
      <c r="Z171" s="698">
        <v>1967</v>
      </c>
      <c r="AA171" s="698">
        <v>60</v>
      </c>
      <c r="AB171" s="698" t="s">
        <v>5279</v>
      </c>
    </row>
    <row r="172" spans="1:28" s="715" customFormat="1" ht="12.75" customHeight="1" x14ac:dyDescent="0.2">
      <c r="A172" s="698"/>
      <c r="B172" s="697"/>
      <c r="C172" s="696"/>
      <c r="D172" s="698"/>
      <c r="E172" s="696"/>
      <c r="F172" s="696"/>
      <c r="G172" s="698"/>
      <c r="H172" s="698"/>
      <c r="I172" s="698"/>
      <c r="J172" s="698"/>
      <c r="K172" s="698"/>
      <c r="L172" s="698"/>
      <c r="M172" s="698"/>
      <c r="N172" s="698"/>
      <c r="O172" s="697"/>
      <c r="P172" s="697"/>
      <c r="Q172" s="697"/>
      <c r="R172" s="768"/>
      <c r="S172" s="768"/>
      <c r="T172" s="768"/>
      <c r="U172" s="768"/>
      <c r="V172" s="768"/>
      <c r="W172" s="768"/>
      <c r="X172" s="768"/>
      <c r="Y172" s="698" t="s">
        <v>5389</v>
      </c>
      <c r="Z172" s="698">
        <v>1967</v>
      </c>
      <c r="AA172" s="698">
        <v>60</v>
      </c>
      <c r="AB172" s="698" t="s">
        <v>5279</v>
      </c>
    </row>
    <row r="173" spans="1:28" s="715" customFormat="1" ht="12.75" customHeight="1" x14ac:dyDescent="0.2">
      <c r="A173" s="698"/>
      <c r="B173" s="697"/>
      <c r="C173" s="696"/>
      <c r="D173" s="698"/>
      <c r="E173" s="696"/>
      <c r="F173" s="696"/>
      <c r="G173" s="698"/>
      <c r="H173" s="698"/>
      <c r="I173" s="698"/>
      <c r="J173" s="698"/>
      <c r="K173" s="698"/>
      <c r="L173" s="698"/>
      <c r="M173" s="698"/>
      <c r="N173" s="698"/>
      <c r="O173" s="697"/>
      <c r="P173" s="697"/>
      <c r="Q173" s="697"/>
      <c r="R173" s="768"/>
      <c r="S173" s="768"/>
      <c r="T173" s="768"/>
      <c r="U173" s="768"/>
      <c r="V173" s="768"/>
      <c r="W173" s="768"/>
      <c r="X173" s="768"/>
      <c r="Y173" s="698" t="s">
        <v>5390</v>
      </c>
      <c r="Z173" s="698">
        <v>2002</v>
      </c>
      <c r="AA173" s="698">
        <v>215</v>
      </c>
      <c r="AB173" s="698" t="s">
        <v>5391</v>
      </c>
    </row>
    <row r="174" spans="1:28" s="715" customFormat="1" ht="12.75" customHeight="1" x14ac:dyDescent="0.2">
      <c r="A174" s="698"/>
      <c r="B174" s="697"/>
      <c r="C174" s="696"/>
      <c r="D174" s="698"/>
      <c r="E174" s="696"/>
      <c r="F174" s="696"/>
      <c r="G174" s="698"/>
      <c r="H174" s="698"/>
      <c r="I174" s="698"/>
      <c r="J174" s="698"/>
      <c r="K174" s="698"/>
      <c r="L174" s="698"/>
      <c r="M174" s="698"/>
      <c r="N174" s="698"/>
      <c r="O174" s="697"/>
      <c r="P174" s="697"/>
      <c r="Q174" s="697"/>
      <c r="R174" s="768"/>
      <c r="S174" s="768"/>
      <c r="T174" s="768"/>
      <c r="U174" s="768"/>
      <c r="V174" s="768"/>
      <c r="W174" s="768"/>
      <c r="X174" s="768"/>
      <c r="Y174" s="698" t="s">
        <v>5392</v>
      </c>
      <c r="Z174" s="698">
        <v>1967</v>
      </c>
      <c r="AA174" s="698">
        <v>110</v>
      </c>
      <c r="AB174" s="698" t="s">
        <v>5279</v>
      </c>
    </row>
    <row r="175" spans="1:28" s="715" customFormat="1" ht="12.75" customHeight="1" x14ac:dyDescent="0.2">
      <c r="A175" s="698"/>
      <c r="B175" s="697"/>
      <c r="C175" s="696"/>
      <c r="D175" s="698"/>
      <c r="E175" s="696"/>
      <c r="F175" s="696"/>
      <c r="G175" s="698"/>
      <c r="H175" s="698"/>
      <c r="I175" s="698"/>
      <c r="J175" s="698"/>
      <c r="K175" s="698"/>
      <c r="L175" s="698"/>
      <c r="M175" s="698"/>
      <c r="N175" s="698"/>
      <c r="O175" s="697"/>
      <c r="P175" s="697"/>
      <c r="Q175" s="697"/>
      <c r="R175" s="768"/>
      <c r="S175" s="768"/>
      <c r="T175" s="768"/>
      <c r="U175" s="768"/>
      <c r="V175" s="768"/>
      <c r="W175" s="768"/>
      <c r="X175" s="768"/>
      <c r="Y175" s="698" t="s">
        <v>5393</v>
      </c>
      <c r="Z175" s="698">
        <v>1967</v>
      </c>
      <c r="AA175" s="698">
        <v>140</v>
      </c>
      <c r="AB175" s="698" t="s">
        <v>5394</v>
      </c>
    </row>
    <row r="176" spans="1:28" s="715" customFormat="1" ht="12.75" customHeight="1" x14ac:dyDescent="0.2">
      <c r="A176" s="698"/>
      <c r="B176" s="697"/>
      <c r="C176" s="696"/>
      <c r="D176" s="698"/>
      <c r="E176" s="696"/>
      <c r="F176" s="696"/>
      <c r="G176" s="698"/>
      <c r="H176" s="698"/>
      <c r="I176" s="698"/>
      <c r="J176" s="698"/>
      <c r="K176" s="698"/>
      <c r="L176" s="698"/>
      <c r="M176" s="698"/>
      <c r="N176" s="698"/>
      <c r="O176" s="697"/>
      <c r="P176" s="697"/>
      <c r="Q176" s="697"/>
      <c r="R176" s="768"/>
      <c r="S176" s="768"/>
      <c r="T176" s="768"/>
      <c r="U176" s="768"/>
      <c r="V176" s="768"/>
      <c r="W176" s="768"/>
      <c r="X176" s="768"/>
      <c r="Y176" s="698" t="s">
        <v>5395</v>
      </c>
      <c r="Z176" s="698">
        <v>2002</v>
      </c>
      <c r="AA176" s="698">
        <v>270</v>
      </c>
      <c r="AB176" s="698" t="s">
        <v>5396</v>
      </c>
    </row>
    <row r="177" spans="1:28" s="715" customFormat="1" x14ac:dyDescent="0.2">
      <c r="A177" s="711"/>
      <c r="B177" s="706"/>
      <c r="C177" s="712"/>
      <c r="D177" s="713"/>
      <c r="E177" s="713"/>
      <c r="F177" s="713"/>
      <c r="G177" s="713"/>
      <c r="H177" s="713"/>
      <c r="I177" s="713"/>
      <c r="J177" s="713"/>
      <c r="K177" s="713"/>
      <c r="L177" s="713"/>
      <c r="M177" s="757"/>
      <c r="N177" s="765"/>
      <c r="O177" s="712"/>
      <c r="P177" s="713"/>
      <c r="Q177" s="713"/>
      <c r="R177" s="713"/>
      <c r="S177" s="713"/>
      <c r="T177" s="713"/>
      <c r="U177" s="713"/>
      <c r="V177" s="713"/>
      <c r="W177" s="713"/>
      <c r="X177" s="714"/>
      <c r="Y177" s="712"/>
      <c r="Z177" s="714"/>
      <c r="AA177" s="766"/>
      <c r="AB177" s="711"/>
    </row>
    <row r="178" spans="1:28" s="715" customFormat="1" ht="13.5" customHeight="1" x14ac:dyDescent="0.2">
      <c r="A178" s="698">
        <v>26</v>
      </c>
      <c r="B178" s="697" t="s">
        <v>5252</v>
      </c>
      <c r="C178" s="696"/>
      <c r="D178" s="697"/>
      <c r="E178" s="696"/>
      <c r="F178" s="696"/>
      <c r="G178" s="697"/>
      <c r="H178" s="697"/>
      <c r="I178" s="697"/>
      <c r="J178" s="697"/>
      <c r="K178" s="697"/>
      <c r="L178" s="697" t="s">
        <v>5397</v>
      </c>
      <c r="M178" s="696">
        <v>680</v>
      </c>
      <c r="N178" s="697" t="s">
        <v>42</v>
      </c>
      <c r="O178" s="696" t="s">
        <v>5398</v>
      </c>
      <c r="P178" s="696" t="s">
        <v>5158</v>
      </c>
      <c r="Q178" s="696" t="s">
        <v>246</v>
      </c>
      <c r="R178" s="768"/>
      <c r="S178" s="768"/>
      <c r="T178" s="768"/>
      <c r="U178" s="768"/>
      <c r="V178" s="768"/>
      <c r="W178" s="768"/>
      <c r="X178" s="768"/>
      <c r="Y178" s="698" t="s">
        <v>5399</v>
      </c>
      <c r="Z178" s="698">
        <v>2007</v>
      </c>
      <c r="AA178" s="698">
        <v>50</v>
      </c>
      <c r="AB178" s="698" t="s">
        <v>5400</v>
      </c>
    </row>
    <row r="179" spans="1:28" s="715" customFormat="1" ht="13.5" customHeight="1" x14ac:dyDescent="0.2">
      <c r="A179" s="698"/>
      <c r="B179" s="697"/>
      <c r="C179" s="696"/>
      <c r="D179" s="698"/>
      <c r="E179" s="696"/>
      <c r="F179" s="696"/>
      <c r="G179" s="698"/>
      <c r="H179" s="697"/>
      <c r="I179" s="697"/>
      <c r="J179" s="697"/>
      <c r="K179" s="697"/>
      <c r="L179" s="698" t="s">
        <v>5401</v>
      </c>
      <c r="M179" s="696">
        <v>220</v>
      </c>
      <c r="N179" s="698" t="s">
        <v>42</v>
      </c>
      <c r="O179" s="696"/>
      <c r="P179" s="696"/>
      <c r="Q179" s="696"/>
      <c r="R179" s="768"/>
      <c r="S179" s="768"/>
      <c r="T179" s="768"/>
      <c r="U179" s="768"/>
      <c r="V179" s="768"/>
      <c r="W179" s="768"/>
      <c r="X179" s="768"/>
      <c r="Y179" s="698" t="s">
        <v>5402</v>
      </c>
      <c r="Z179" s="698">
        <v>2005</v>
      </c>
      <c r="AA179" s="698">
        <v>80</v>
      </c>
      <c r="AB179" s="698" t="s">
        <v>5403</v>
      </c>
    </row>
    <row r="180" spans="1:28" s="715" customFormat="1" ht="13.5" customHeight="1" x14ac:dyDescent="0.2">
      <c r="A180" s="698"/>
      <c r="B180" s="697"/>
      <c r="C180" s="696"/>
      <c r="D180" s="697"/>
      <c r="E180" s="696"/>
      <c r="F180" s="696"/>
      <c r="G180" s="697"/>
      <c r="H180" s="697"/>
      <c r="I180" s="697"/>
      <c r="J180" s="697"/>
      <c r="K180" s="697"/>
      <c r="L180" s="697"/>
      <c r="M180" s="697"/>
      <c r="N180" s="697"/>
      <c r="O180" s="696"/>
      <c r="P180" s="696"/>
      <c r="Q180" s="696"/>
      <c r="R180" s="768"/>
      <c r="S180" s="768"/>
      <c r="T180" s="768"/>
      <c r="U180" s="768"/>
      <c r="V180" s="768"/>
      <c r="W180" s="768"/>
      <c r="X180" s="768"/>
      <c r="Y180" s="698" t="s">
        <v>5404</v>
      </c>
      <c r="Z180" s="698">
        <v>2005</v>
      </c>
      <c r="AA180" s="698">
        <v>150</v>
      </c>
      <c r="AB180" s="698" t="s">
        <v>5405</v>
      </c>
    </row>
    <row r="181" spans="1:28" s="715" customFormat="1" ht="13.5" customHeight="1" x14ac:dyDescent="0.2">
      <c r="A181" s="698"/>
      <c r="B181" s="697"/>
      <c r="C181" s="696"/>
      <c r="D181" s="697"/>
      <c r="E181" s="696"/>
      <c r="F181" s="696"/>
      <c r="G181" s="697"/>
      <c r="H181" s="697"/>
      <c r="I181" s="697"/>
      <c r="J181" s="697"/>
      <c r="K181" s="697"/>
      <c r="L181" s="697"/>
      <c r="M181" s="697"/>
      <c r="N181" s="697"/>
      <c r="O181" s="696"/>
      <c r="P181" s="696"/>
      <c r="Q181" s="696"/>
      <c r="R181" s="768"/>
      <c r="S181" s="768"/>
      <c r="T181" s="768"/>
      <c r="U181" s="768"/>
      <c r="V181" s="768"/>
      <c r="W181" s="768"/>
      <c r="X181" s="768"/>
      <c r="Y181" s="698" t="s">
        <v>5406</v>
      </c>
      <c r="Z181" s="698">
        <v>1971</v>
      </c>
      <c r="AA181" s="698">
        <v>295</v>
      </c>
      <c r="AB181" s="698" t="s">
        <v>5407</v>
      </c>
    </row>
    <row r="182" spans="1:28" s="715" customFormat="1" ht="13.5" customHeight="1" x14ac:dyDescent="0.2">
      <c r="A182" s="698"/>
      <c r="B182" s="697"/>
      <c r="C182" s="696"/>
      <c r="D182" s="697"/>
      <c r="E182" s="696"/>
      <c r="F182" s="696"/>
      <c r="G182" s="697"/>
      <c r="H182" s="697"/>
      <c r="I182" s="697"/>
      <c r="J182" s="697"/>
      <c r="K182" s="697"/>
      <c r="L182" s="697"/>
      <c r="M182" s="697"/>
      <c r="N182" s="697"/>
      <c r="O182" s="696"/>
      <c r="P182" s="696"/>
      <c r="Q182" s="696"/>
      <c r="R182" s="768"/>
      <c r="S182" s="768"/>
      <c r="T182" s="768"/>
      <c r="U182" s="768"/>
      <c r="V182" s="768"/>
      <c r="W182" s="768"/>
      <c r="X182" s="768"/>
      <c r="Y182" s="698" t="s">
        <v>5408</v>
      </c>
      <c r="Z182" s="698">
        <v>1971</v>
      </c>
      <c r="AA182" s="715">
        <v>31</v>
      </c>
      <c r="AB182" s="715" t="s">
        <v>5409</v>
      </c>
    </row>
    <row r="183" spans="1:28" s="715" customFormat="1" ht="13.5" customHeight="1" x14ac:dyDescent="0.2">
      <c r="A183" s="698"/>
      <c r="B183" s="697"/>
      <c r="C183" s="696"/>
      <c r="D183" s="697"/>
      <c r="E183" s="696"/>
      <c r="F183" s="696"/>
      <c r="G183" s="697"/>
      <c r="H183" s="697"/>
      <c r="I183" s="697"/>
      <c r="J183" s="697"/>
      <c r="K183" s="697"/>
      <c r="L183" s="697"/>
      <c r="M183" s="697"/>
      <c r="N183" s="697"/>
      <c r="O183" s="696"/>
      <c r="P183" s="696"/>
      <c r="Q183" s="696"/>
      <c r="R183" s="768"/>
      <c r="S183" s="768"/>
      <c r="T183" s="768"/>
      <c r="U183" s="768"/>
      <c r="V183" s="768"/>
      <c r="W183" s="768"/>
      <c r="X183" s="768"/>
      <c r="Y183" s="698" t="s">
        <v>5410</v>
      </c>
      <c r="Z183" s="698">
        <v>1971</v>
      </c>
      <c r="AA183" s="698">
        <v>105</v>
      </c>
      <c r="AB183" s="698" t="s">
        <v>5407</v>
      </c>
    </row>
    <row r="184" spans="1:28" s="715" customFormat="1" ht="13.5" customHeight="1" x14ac:dyDescent="0.2">
      <c r="A184" s="698"/>
      <c r="B184" s="697"/>
      <c r="C184" s="696"/>
      <c r="D184" s="697"/>
      <c r="E184" s="696"/>
      <c r="F184" s="696"/>
      <c r="G184" s="697"/>
      <c r="H184" s="697"/>
      <c r="I184" s="697"/>
      <c r="J184" s="697"/>
      <c r="K184" s="697"/>
      <c r="L184" s="697"/>
      <c r="M184" s="697"/>
      <c r="N184" s="697"/>
      <c r="O184" s="696"/>
      <c r="P184" s="696"/>
      <c r="Q184" s="696"/>
      <c r="R184" s="768"/>
      <c r="S184" s="768"/>
      <c r="T184" s="768"/>
      <c r="U184" s="768"/>
      <c r="V184" s="768"/>
      <c r="W184" s="768"/>
      <c r="X184" s="768"/>
      <c r="Y184" s="698" t="s">
        <v>5411</v>
      </c>
      <c r="Z184" s="698">
        <v>2013</v>
      </c>
      <c r="AA184" s="698">
        <v>220</v>
      </c>
      <c r="AB184" s="698" t="s">
        <v>5412</v>
      </c>
    </row>
    <row r="185" spans="1:28" s="715" customFormat="1" ht="13.5" customHeight="1" x14ac:dyDescent="0.2">
      <c r="A185" s="698"/>
      <c r="B185" s="697"/>
      <c r="C185" s="696"/>
      <c r="D185" s="697"/>
      <c r="E185" s="696"/>
      <c r="F185" s="696"/>
      <c r="G185" s="697"/>
      <c r="H185" s="697"/>
      <c r="I185" s="697"/>
      <c r="J185" s="697"/>
      <c r="K185" s="697"/>
      <c r="L185" s="697"/>
      <c r="M185" s="697"/>
      <c r="N185" s="697"/>
      <c r="O185" s="696"/>
      <c r="P185" s="696"/>
      <c r="Q185" s="696"/>
      <c r="R185" s="768"/>
      <c r="S185" s="768"/>
      <c r="T185" s="768"/>
      <c r="U185" s="768"/>
      <c r="V185" s="768"/>
      <c r="W185" s="768"/>
      <c r="X185" s="768"/>
      <c r="Y185" s="698" t="s">
        <v>5413</v>
      </c>
      <c r="Z185" s="698">
        <v>1971</v>
      </c>
      <c r="AA185" s="698">
        <v>75</v>
      </c>
      <c r="AB185" s="698" t="s">
        <v>5407</v>
      </c>
    </row>
    <row r="186" spans="1:28" s="715" customFormat="1" ht="13.5" customHeight="1" x14ac:dyDescent="0.2">
      <c r="A186" s="698"/>
      <c r="B186" s="697"/>
      <c r="C186" s="696"/>
      <c r="D186" s="697"/>
      <c r="E186" s="696"/>
      <c r="F186" s="696"/>
      <c r="G186" s="697"/>
      <c r="H186" s="697"/>
      <c r="I186" s="697"/>
      <c r="J186" s="697"/>
      <c r="K186" s="697"/>
      <c r="L186" s="697"/>
      <c r="M186" s="697"/>
      <c r="N186" s="697"/>
      <c r="O186" s="696"/>
      <c r="P186" s="696"/>
      <c r="Q186" s="696"/>
      <c r="R186" s="768"/>
      <c r="S186" s="768"/>
      <c r="T186" s="768"/>
      <c r="U186" s="768"/>
      <c r="V186" s="768"/>
      <c r="W186" s="768"/>
      <c r="X186" s="768"/>
      <c r="Y186" s="698" t="s">
        <v>5414</v>
      </c>
      <c r="Z186" s="698">
        <v>2002</v>
      </c>
      <c r="AA186" s="698">
        <v>50</v>
      </c>
      <c r="AB186" s="698" t="s">
        <v>5415</v>
      </c>
    </row>
    <row r="187" spans="1:28" s="715" customFormat="1" ht="13.5" customHeight="1" x14ac:dyDescent="0.2">
      <c r="A187" s="698"/>
      <c r="B187" s="697"/>
      <c r="C187" s="696"/>
      <c r="D187" s="697"/>
      <c r="E187" s="696"/>
      <c r="F187" s="696"/>
      <c r="G187" s="697"/>
      <c r="H187" s="697"/>
      <c r="I187" s="697"/>
      <c r="J187" s="697"/>
      <c r="K187" s="697"/>
      <c r="L187" s="697"/>
      <c r="M187" s="697"/>
      <c r="N187" s="697"/>
      <c r="O187" s="696"/>
      <c r="P187" s="696"/>
      <c r="Q187" s="696"/>
      <c r="R187" s="768"/>
      <c r="S187" s="768"/>
      <c r="T187" s="768"/>
      <c r="U187" s="768"/>
      <c r="V187" s="768"/>
      <c r="W187" s="768"/>
      <c r="X187" s="768"/>
      <c r="Y187" s="698" t="s">
        <v>5416</v>
      </c>
      <c r="Z187" s="698">
        <v>1971</v>
      </c>
      <c r="AA187" s="698">
        <v>106</v>
      </c>
      <c r="AB187" s="698" t="s">
        <v>5279</v>
      </c>
    </row>
    <row r="188" spans="1:28" s="715" customFormat="1" ht="13.5" customHeight="1" x14ac:dyDescent="0.2">
      <c r="A188" s="698"/>
      <c r="B188" s="697"/>
      <c r="C188" s="696"/>
      <c r="D188" s="697"/>
      <c r="E188" s="696"/>
      <c r="F188" s="696"/>
      <c r="G188" s="697"/>
      <c r="H188" s="697"/>
      <c r="I188" s="697"/>
      <c r="J188" s="697"/>
      <c r="K188" s="697"/>
      <c r="L188" s="697"/>
      <c r="M188" s="697"/>
      <c r="N188" s="697"/>
      <c r="O188" s="696"/>
      <c r="P188" s="696"/>
      <c r="Q188" s="696"/>
      <c r="R188" s="768"/>
      <c r="S188" s="768"/>
      <c r="T188" s="768"/>
      <c r="U188" s="768"/>
      <c r="V188" s="768"/>
      <c r="W188" s="768"/>
      <c r="X188" s="768"/>
      <c r="Y188" s="698" t="s">
        <v>5417</v>
      </c>
      <c r="Z188" s="698">
        <v>1971</v>
      </c>
      <c r="AA188" s="698">
        <v>65</v>
      </c>
      <c r="AB188" s="698" t="s">
        <v>5279</v>
      </c>
    </row>
    <row r="189" spans="1:28" s="715" customFormat="1" ht="13.5" customHeight="1" x14ac:dyDescent="0.2">
      <c r="A189" s="698"/>
      <c r="B189" s="697"/>
      <c r="C189" s="696"/>
      <c r="D189" s="697"/>
      <c r="E189" s="696"/>
      <c r="F189" s="696"/>
      <c r="G189" s="697"/>
      <c r="H189" s="697"/>
      <c r="I189" s="697"/>
      <c r="J189" s="697"/>
      <c r="K189" s="697"/>
      <c r="L189" s="697"/>
      <c r="M189" s="697"/>
      <c r="N189" s="697"/>
      <c r="O189" s="696"/>
      <c r="P189" s="696"/>
      <c r="Q189" s="696"/>
      <c r="R189" s="768"/>
      <c r="S189" s="768"/>
      <c r="T189" s="768"/>
      <c r="U189" s="768"/>
      <c r="V189" s="768"/>
      <c r="W189" s="768"/>
      <c r="X189" s="768"/>
      <c r="Y189" s="698" t="s">
        <v>5418</v>
      </c>
      <c r="Z189" s="698">
        <v>1971</v>
      </c>
      <c r="AA189" s="698">
        <v>137</v>
      </c>
      <c r="AB189" s="698" t="s">
        <v>5279</v>
      </c>
    </row>
    <row r="190" spans="1:28" s="715" customFormat="1" ht="13.5" customHeight="1" x14ac:dyDescent="0.2">
      <c r="A190" s="698"/>
      <c r="B190" s="697"/>
      <c r="C190" s="696"/>
      <c r="D190" s="697"/>
      <c r="E190" s="696"/>
      <c r="F190" s="696"/>
      <c r="G190" s="697"/>
      <c r="H190" s="697"/>
      <c r="I190" s="697"/>
      <c r="J190" s="697"/>
      <c r="K190" s="697"/>
      <c r="L190" s="697"/>
      <c r="M190" s="697"/>
      <c r="N190" s="697"/>
      <c r="O190" s="696"/>
      <c r="P190" s="696"/>
      <c r="Q190" s="696"/>
      <c r="R190" s="768"/>
      <c r="S190" s="768"/>
      <c r="T190" s="768"/>
      <c r="U190" s="768"/>
      <c r="V190" s="768"/>
      <c r="W190" s="768"/>
      <c r="X190" s="768"/>
      <c r="Y190" s="698" t="s">
        <v>5419</v>
      </c>
      <c r="Z190" s="698">
        <v>1971</v>
      </c>
      <c r="AA190" s="698">
        <v>91</v>
      </c>
      <c r="AB190" s="698" t="s">
        <v>5279</v>
      </c>
    </row>
    <row r="191" spans="1:28" s="715" customFormat="1" ht="13.5" customHeight="1" x14ac:dyDescent="0.2">
      <c r="A191" s="698"/>
      <c r="B191" s="697"/>
      <c r="C191" s="696"/>
      <c r="D191" s="697"/>
      <c r="E191" s="696"/>
      <c r="F191" s="696"/>
      <c r="G191" s="697"/>
      <c r="H191" s="697"/>
      <c r="I191" s="697"/>
      <c r="J191" s="697"/>
      <c r="K191" s="697"/>
      <c r="L191" s="697"/>
      <c r="M191" s="697"/>
      <c r="N191" s="697"/>
      <c r="O191" s="696"/>
      <c r="P191" s="696"/>
      <c r="Q191" s="696"/>
      <c r="R191" s="768"/>
      <c r="S191" s="768"/>
      <c r="T191" s="768"/>
      <c r="U191" s="768"/>
      <c r="V191" s="768"/>
      <c r="W191" s="768"/>
      <c r="X191" s="768"/>
      <c r="Y191" s="698" t="s">
        <v>5420</v>
      </c>
      <c r="Z191" s="698">
        <v>1962</v>
      </c>
      <c r="AA191" s="698">
        <v>375</v>
      </c>
      <c r="AB191" s="698" t="s">
        <v>5407</v>
      </c>
    </row>
    <row r="192" spans="1:28" s="715" customFormat="1" ht="13.5" customHeight="1" x14ac:dyDescent="0.2">
      <c r="A192" s="698"/>
      <c r="B192" s="697"/>
      <c r="C192" s="696"/>
      <c r="D192" s="697"/>
      <c r="E192" s="696"/>
      <c r="F192" s="696"/>
      <c r="G192" s="697"/>
      <c r="H192" s="697"/>
      <c r="I192" s="697"/>
      <c r="J192" s="697"/>
      <c r="K192" s="697"/>
      <c r="L192" s="697"/>
      <c r="M192" s="697"/>
      <c r="N192" s="697"/>
      <c r="O192" s="696"/>
      <c r="P192" s="696"/>
      <c r="Q192" s="696"/>
      <c r="R192" s="768"/>
      <c r="S192" s="768"/>
      <c r="T192" s="768"/>
      <c r="U192" s="768"/>
      <c r="V192" s="768"/>
      <c r="W192" s="768"/>
      <c r="X192" s="768"/>
      <c r="Y192" s="698" t="s">
        <v>5421</v>
      </c>
      <c r="Z192" s="698">
        <v>1971</v>
      </c>
      <c r="AA192" s="698">
        <v>40</v>
      </c>
      <c r="AB192" s="698" t="s">
        <v>5422</v>
      </c>
    </row>
    <row r="193" spans="1:28" s="715" customFormat="1" ht="13.5" customHeight="1" x14ac:dyDescent="0.2">
      <c r="A193" s="698"/>
      <c r="B193" s="697"/>
      <c r="C193" s="696"/>
      <c r="D193" s="697"/>
      <c r="E193" s="696"/>
      <c r="F193" s="696"/>
      <c r="G193" s="697"/>
      <c r="H193" s="697"/>
      <c r="I193" s="697"/>
      <c r="J193" s="697"/>
      <c r="K193" s="697"/>
      <c r="L193" s="697"/>
      <c r="M193" s="697"/>
      <c r="N193" s="697"/>
      <c r="O193" s="696"/>
      <c r="P193" s="696"/>
      <c r="Q193" s="696"/>
      <c r="R193" s="768"/>
      <c r="S193" s="768"/>
      <c r="T193" s="768"/>
      <c r="U193" s="768"/>
      <c r="V193" s="768"/>
      <c r="W193" s="768"/>
      <c r="X193" s="768"/>
      <c r="Y193" s="698" t="s">
        <v>5423</v>
      </c>
      <c r="Z193" s="698">
        <v>2005</v>
      </c>
      <c r="AA193" s="698">
        <v>150</v>
      </c>
      <c r="AB193" s="698" t="s">
        <v>5405</v>
      </c>
    </row>
    <row r="194" spans="1:28" s="715" customFormat="1" ht="13.5" customHeight="1" x14ac:dyDescent="0.2">
      <c r="A194" s="698"/>
      <c r="B194" s="697"/>
      <c r="C194" s="696"/>
      <c r="D194" s="697"/>
      <c r="E194" s="696"/>
      <c r="F194" s="696"/>
      <c r="G194" s="697"/>
      <c r="H194" s="697"/>
      <c r="I194" s="697"/>
      <c r="J194" s="697"/>
      <c r="K194" s="697"/>
      <c r="L194" s="697"/>
      <c r="M194" s="697"/>
      <c r="N194" s="697"/>
      <c r="O194" s="696"/>
      <c r="P194" s="696"/>
      <c r="Q194" s="696"/>
      <c r="R194" s="768"/>
      <c r="S194" s="768"/>
      <c r="T194" s="768"/>
      <c r="U194" s="768"/>
      <c r="V194" s="768"/>
      <c r="W194" s="768"/>
      <c r="X194" s="768"/>
      <c r="Y194" s="698" t="s">
        <v>5424</v>
      </c>
      <c r="Z194" s="698">
        <v>2007</v>
      </c>
      <c r="AA194" s="698">
        <v>50</v>
      </c>
      <c r="AB194" s="698" t="s">
        <v>5400</v>
      </c>
    </row>
    <row r="195" spans="1:28" s="715" customFormat="1" ht="13.5" customHeight="1" x14ac:dyDescent="0.2">
      <c r="A195" s="698"/>
      <c r="B195" s="697"/>
      <c r="C195" s="696"/>
      <c r="D195" s="697"/>
      <c r="E195" s="696"/>
      <c r="F195" s="696"/>
      <c r="G195" s="697"/>
      <c r="H195" s="697"/>
      <c r="I195" s="697"/>
      <c r="J195" s="697"/>
      <c r="K195" s="697"/>
      <c r="L195" s="697"/>
      <c r="M195" s="697"/>
      <c r="N195" s="697"/>
      <c r="O195" s="696"/>
      <c r="P195" s="696"/>
      <c r="Q195" s="696"/>
      <c r="R195" s="768"/>
      <c r="S195" s="768"/>
      <c r="T195" s="768"/>
      <c r="U195" s="768"/>
      <c r="V195" s="768"/>
      <c r="W195" s="768"/>
      <c r="X195" s="768"/>
      <c r="Y195" s="698" t="s">
        <v>5425</v>
      </c>
      <c r="Z195" s="698">
        <v>2004</v>
      </c>
      <c r="AA195" s="698">
        <v>310</v>
      </c>
      <c r="AB195" s="698" t="s">
        <v>5426</v>
      </c>
    </row>
    <row r="196" spans="1:28" s="715" customFormat="1" ht="13.5" customHeight="1" x14ac:dyDescent="0.2">
      <c r="A196" s="698"/>
      <c r="B196" s="697"/>
      <c r="C196" s="696"/>
      <c r="D196" s="697"/>
      <c r="E196" s="696"/>
      <c r="F196" s="696"/>
      <c r="G196" s="697"/>
      <c r="H196" s="697"/>
      <c r="I196" s="697"/>
      <c r="J196" s="697"/>
      <c r="K196" s="697"/>
      <c r="L196" s="697"/>
      <c r="M196" s="697"/>
      <c r="N196" s="697"/>
      <c r="O196" s="696"/>
      <c r="P196" s="696"/>
      <c r="Q196" s="696"/>
      <c r="R196" s="768"/>
      <c r="S196" s="768"/>
      <c r="T196" s="768"/>
      <c r="U196" s="768"/>
      <c r="V196" s="768"/>
      <c r="W196" s="768"/>
      <c r="X196" s="768"/>
      <c r="Y196" s="698" t="s">
        <v>5427</v>
      </c>
      <c r="Z196" s="698">
        <v>2005</v>
      </c>
      <c r="AA196" s="698">
        <v>80</v>
      </c>
      <c r="AB196" s="698" t="s">
        <v>5403</v>
      </c>
    </row>
    <row r="197" spans="1:28" s="715" customFormat="1" ht="13.5" customHeight="1" x14ac:dyDescent="0.2">
      <c r="A197" s="698"/>
      <c r="B197" s="697"/>
      <c r="C197" s="697"/>
      <c r="D197" s="697"/>
      <c r="E197" s="696"/>
      <c r="F197" s="696"/>
      <c r="G197" s="697"/>
      <c r="H197" s="697"/>
      <c r="I197" s="697"/>
      <c r="J197" s="697"/>
      <c r="K197" s="697"/>
      <c r="L197" s="697"/>
      <c r="M197" s="697"/>
      <c r="N197" s="697"/>
      <c r="O197" s="696"/>
      <c r="P197" s="696"/>
      <c r="Q197" s="696"/>
      <c r="R197" s="768"/>
      <c r="S197" s="768"/>
      <c r="T197" s="768"/>
      <c r="U197" s="768"/>
      <c r="V197" s="768"/>
      <c r="W197" s="768"/>
      <c r="X197" s="768"/>
      <c r="Y197" s="712"/>
      <c r="Z197" s="714"/>
      <c r="AA197" s="766"/>
      <c r="AB197" s="711"/>
    </row>
    <row r="198" spans="1:28" s="715" customFormat="1" ht="13.5" customHeight="1" x14ac:dyDescent="0.2">
      <c r="A198" s="698" t="s">
        <v>5428</v>
      </c>
      <c r="B198" s="697" t="s">
        <v>5154</v>
      </c>
      <c r="C198" s="696"/>
      <c r="D198" s="697"/>
      <c r="E198" s="696"/>
      <c r="F198" s="696"/>
      <c r="G198" s="697"/>
      <c r="H198" s="697"/>
      <c r="I198" s="697"/>
      <c r="J198" s="697"/>
      <c r="K198" s="697"/>
      <c r="L198" s="697" t="s">
        <v>5429</v>
      </c>
      <c r="M198" s="696">
        <v>1300</v>
      </c>
      <c r="N198" s="697" t="s">
        <v>5232</v>
      </c>
      <c r="O198" s="696" t="s">
        <v>4856</v>
      </c>
      <c r="P198" s="696" t="s">
        <v>5430</v>
      </c>
      <c r="Q198" s="696" t="s">
        <v>5431</v>
      </c>
      <c r="R198" s="768"/>
      <c r="S198" s="768"/>
      <c r="T198" s="768"/>
      <c r="U198" s="768"/>
      <c r="V198" s="768"/>
      <c r="W198" s="768"/>
      <c r="X198" s="768"/>
      <c r="Y198" s="699" t="s">
        <v>5432</v>
      </c>
      <c r="Z198" s="698">
        <v>1991</v>
      </c>
      <c r="AA198" s="698">
        <v>320</v>
      </c>
      <c r="AB198" s="698" t="s">
        <v>5433</v>
      </c>
    </row>
    <row r="199" spans="1:28" s="715" customFormat="1" ht="13.5" customHeight="1" x14ac:dyDescent="0.2">
      <c r="A199" s="698"/>
      <c r="B199" s="697"/>
      <c r="C199" s="696"/>
      <c r="D199" s="697"/>
      <c r="E199" s="696"/>
      <c r="F199" s="696"/>
      <c r="G199" s="697"/>
      <c r="H199" s="697"/>
      <c r="I199" s="697"/>
      <c r="J199" s="697"/>
      <c r="K199" s="697"/>
      <c r="L199" s="697" t="s">
        <v>5434</v>
      </c>
      <c r="M199" s="696">
        <v>1300</v>
      </c>
      <c r="N199" s="697" t="s">
        <v>5232</v>
      </c>
      <c r="O199" s="696" t="s">
        <v>5435</v>
      </c>
      <c r="P199" s="696" t="s">
        <v>5436</v>
      </c>
      <c r="Q199" s="696" t="s">
        <v>5195</v>
      </c>
      <c r="R199" s="768"/>
      <c r="S199" s="768"/>
      <c r="T199" s="768"/>
      <c r="U199" s="768"/>
      <c r="V199" s="768"/>
      <c r="W199" s="768"/>
      <c r="X199" s="768"/>
      <c r="Y199" s="699" t="s">
        <v>5437</v>
      </c>
      <c r="Z199" s="698">
        <v>2004</v>
      </c>
      <c r="AA199" s="698">
        <v>195</v>
      </c>
      <c r="AB199" s="698" t="s">
        <v>5438</v>
      </c>
    </row>
    <row r="200" spans="1:28" s="715" customFormat="1" ht="13.5" customHeight="1" x14ac:dyDescent="0.2">
      <c r="A200" s="698"/>
      <c r="B200" s="697"/>
      <c r="C200" s="696"/>
      <c r="D200" s="697"/>
      <c r="E200" s="696"/>
      <c r="F200" s="696"/>
      <c r="G200" s="697"/>
      <c r="H200" s="697"/>
      <c r="I200" s="697"/>
      <c r="J200" s="697"/>
      <c r="K200" s="697"/>
      <c r="L200" s="697"/>
      <c r="M200" s="696">
        <v>20</v>
      </c>
      <c r="N200" s="697" t="s">
        <v>55</v>
      </c>
      <c r="O200" s="696"/>
      <c r="P200" s="696"/>
      <c r="Q200" s="696"/>
      <c r="R200" s="768"/>
      <c r="S200" s="768"/>
      <c r="T200" s="768"/>
      <c r="U200" s="768"/>
      <c r="V200" s="768"/>
      <c r="W200" s="768"/>
      <c r="X200" s="768"/>
      <c r="Y200" s="698" t="s">
        <v>5439</v>
      </c>
      <c r="Z200" s="698">
        <v>1972</v>
      </c>
      <c r="AA200" s="698">
        <v>300</v>
      </c>
      <c r="AB200" s="698" t="s">
        <v>5440</v>
      </c>
    </row>
    <row r="201" spans="1:28" s="715" customFormat="1" ht="13.5" customHeight="1" x14ac:dyDescent="0.2">
      <c r="A201" s="698"/>
      <c r="B201" s="697"/>
      <c r="C201" s="696"/>
      <c r="D201" s="697"/>
      <c r="E201" s="696"/>
      <c r="F201" s="696"/>
      <c r="G201" s="697"/>
      <c r="H201" s="697"/>
      <c r="I201" s="697"/>
      <c r="J201" s="697"/>
      <c r="K201" s="697"/>
      <c r="L201" s="697"/>
      <c r="M201" s="697"/>
      <c r="N201" s="697"/>
      <c r="O201" s="696"/>
      <c r="P201" s="696"/>
      <c r="Q201" s="696"/>
      <c r="R201" s="768"/>
      <c r="S201" s="768"/>
      <c r="T201" s="768"/>
      <c r="U201" s="768"/>
      <c r="V201" s="768"/>
      <c r="W201" s="768"/>
      <c r="X201" s="768"/>
      <c r="Y201" s="698" t="s">
        <v>5441</v>
      </c>
      <c r="Z201" s="698">
        <v>1972</v>
      </c>
      <c r="AA201" s="698">
        <v>50</v>
      </c>
      <c r="AB201" s="698" t="s">
        <v>5279</v>
      </c>
    </row>
    <row r="202" spans="1:28" s="715" customFormat="1" ht="13.5" customHeight="1" x14ac:dyDescent="0.2">
      <c r="A202" s="698"/>
      <c r="B202" s="697"/>
      <c r="C202" s="696"/>
      <c r="D202" s="697"/>
      <c r="E202" s="696"/>
      <c r="F202" s="696"/>
      <c r="G202" s="697"/>
      <c r="H202" s="697"/>
      <c r="I202" s="697"/>
      <c r="J202" s="697"/>
      <c r="K202" s="697"/>
      <c r="L202" s="697"/>
      <c r="M202" s="697"/>
      <c r="N202" s="697"/>
      <c r="O202" s="696"/>
      <c r="P202" s="696"/>
      <c r="Q202" s="696"/>
      <c r="R202" s="768"/>
      <c r="S202" s="768"/>
      <c r="T202" s="768"/>
      <c r="U202" s="768"/>
      <c r="V202" s="768"/>
      <c r="W202" s="768"/>
      <c r="X202" s="768"/>
      <c r="Y202" s="698" t="s">
        <v>5442</v>
      </c>
      <c r="Z202" s="698">
        <v>1972</v>
      </c>
      <c r="AA202" s="698">
        <v>180</v>
      </c>
      <c r="AB202" s="698" t="s">
        <v>5279</v>
      </c>
    </row>
    <row r="203" spans="1:28" s="715" customFormat="1" ht="13.5" customHeight="1" x14ac:dyDescent="0.2">
      <c r="A203" s="698"/>
      <c r="B203" s="697"/>
      <c r="C203" s="696"/>
      <c r="D203" s="697"/>
      <c r="E203" s="696"/>
      <c r="F203" s="696"/>
      <c r="G203" s="697"/>
      <c r="H203" s="697"/>
      <c r="I203" s="697"/>
      <c r="J203" s="697"/>
      <c r="K203" s="697"/>
      <c r="L203" s="697"/>
      <c r="M203" s="697"/>
      <c r="N203" s="697"/>
      <c r="O203" s="696"/>
      <c r="P203" s="696"/>
      <c r="Q203" s="696"/>
      <c r="R203" s="768"/>
      <c r="S203" s="768"/>
      <c r="T203" s="768"/>
      <c r="U203" s="768"/>
      <c r="V203" s="768"/>
      <c r="W203" s="768"/>
      <c r="X203" s="768"/>
      <c r="Y203" s="698" t="s">
        <v>5443</v>
      </c>
      <c r="Z203" s="698">
        <v>1972</v>
      </c>
      <c r="AA203" s="698">
        <v>150</v>
      </c>
      <c r="AB203" s="698" t="s">
        <v>5279</v>
      </c>
    </row>
    <row r="204" spans="1:28" s="715" customFormat="1" ht="13.5" customHeight="1" x14ac:dyDescent="0.2">
      <c r="A204" s="698"/>
      <c r="B204" s="697"/>
      <c r="C204" s="696"/>
      <c r="D204" s="697"/>
      <c r="E204" s="696"/>
      <c r="F204" s="696"/>
      <c r="G204" s="697"/>
      <c r="H204" s="697"/>
      <c r="I204" s="697"/>
      <c r="J204" s="697"/>
      <c r="K204" s="697"/>
      <c r="L204" s="697" t="s">
        <v>5444</v>
      </c>
      <c r="M204" s="697">
        <v>5000</v>
      </c>
      <c r="N204" s="697" t="s">
        <v>5445</v>
      </c>
      <c r="O204" s="696"/>
      <c r="P204" s="696"/>
      <c r="Q204" s="696"/>
      <c r="R204" s="768"/>
      <c r="S204" s="768"/>
      <c r="T204" s="768"/>
      <c r="U204" s="768"/>
      <c r="V204" s="768"/>
      <c r="W204" s="768"/>
      <c r="X204" s="768"/>
      <c r="Y204" s="698" t="s">
        <v>5446</v>
      </c>
      <c r="Z204" s="698">
        <v>1972</v>
      </c>
      <c r="AA204" s="698">
        <v>120</v>
      </c>
      <c r="AB204" s="698" t="s">
        <v>5279</v>
      </c>
    </row>
    <row r="205" spans="1:28" s="715" customFormat="1" ht="13.5" customHeight="1" x14ac:dyDescent="0.2">
      <c r="A205" s="698"/>
      <c r="B205" s="697"/>
      <c r="C205" s="696"/>
      <c r="D205" s="697"/>
      <c r="E205" s="696"/>
      <c r="F205" s="696"/>
      <c r="G205" s="697"/>
      <c r="H205" s="697"/>
      <c r="I205" s="697"/>
      <c r="J205" s="697"/>
      <c r="K205" s="697"/>
      <c r="L205" s="697"/>
      <c r="M205" s="697"/>
      <c r="N205" s="697"/>
      <c r="O205" s="696"/>
      <c r="P205" s="696"/>
      <c r="Q205" s="696"/>
      <c r="R205" s="768"/>
      <c r="S205" s="768"/>
      <c r="T205" s="768"/>
      <c r="U205" s="768"/>
      <c r="V205" s="768"/>
      <c r="W205" s="768"/>
      <c r="X205" s="768"/>
      <c r="Y205" s="698" t="s">
        <v>5447</v>
      </c>
      <c r="Z205" s="698"/>
      <c r="AA205" s="698"/>
      <c r="AB205" s="698"/>
    </row>
    <row r="206" spans="1:28" s="715" customFormat="1" ht="13.5" customHeight="1" x14ac:dyDescent="0.2">
      <c r="A206" s="698"/>
      <c r="B206" s="697"/>
      <c r="C206" s="696"/>
      <c r="D206" s="697"/>
      <c r="E206" s="696"/>
      <c r="F206" s="696"/>
      <c r="G206" s="697"/>
      <c r="H206" s="697"/>
      <c r="I206" s="697"/>
      <c r="J206" s="697"/>
      <c r="K206" s="697"/>
      <c r="L206" s="697"/>
      <c r="M206" s="697"/>
      <c r="N206" s="697"/>
      <c r="O206" s="696"/>
      <c r="P206" s="696"/>
      <c r="Q206" s="696"/>
      <c r="R206" s="768"/>
      <c r="S206" s="768"/>
      <c r="T206" s="768"/>
      <c r="U206" s="768"/>
      <c r="V206" s="768"/>
      <c r="W206" s="768"/>
      <c r="X206" s="768"/>
      <c r="Y206" s="698" t="s">
        <v>5448</v>
      </c>
      <c r="Z206" s="698"/>
      <c r="AA206" s="698"/>
      <c r="AB206" s="698"/>
    </row>
    <row r="207" spans="1:28" s="715" customFormat="1" ht="13.5" customHeight="1" x14ac:dyDescent="0.2">
      <c r="A207" s="698"/>
      <c r="B207" s="697" t="s">
        <v>5252</v>
      </c>
      <c r="C207" s="696"/>
      <c r="D207" s="697"/>
      <c r="E207" s="696"/>
      <c r="F207" s="696"/>
      <c r="G207" s="697"/>
      <c r="H207" s="697"/>
      <c r="I207" s="697"/>
      <c r="J207" s="697"/>
      <c r="K207" s="697"/>
      <c r="L207" s="698"/>
      <c r="M207" s="698"/>
      <c r="N207" s="698"/>
      <c r="O207" s="698"/>
      <c r="P207" s="698"/>
      <c r="Q207" s="698"/>
      <c r="R207" s="768"/>
      <c r="S207" s="768"/>
      <c r="T207" s="768"/>
      <c r="U207" s="768"/>
      <c r="V207" s="768"/>
      <c r="W207" s="768"/>
      <c r="X207" s="768"/>
      <c r="Y207" s="698" t="s">
        <v>5449</v>
      </c>
      <c r="Z207" s="698"/>
      <c r="AA207" s="698"/>
      <c r="AB207" s="698"/>
    </row>
    <row r="208" spans="1:28" s="715" customFormat="1" ht="13.5" customHeight="1" x14ac:dyDescent="0.2">
      <c r="A208" s="698"/>
      <c r="B208" s="697"/>
      <c r="C208" s="696"/>
      <c r="D208" s="696"/>
      <c r="E208" s="696"/>
      <c r="F208" s="696"/>
      <c r="G208" s="697"/>
      <c r="H208" s="697"/>
      <c r="I208" s="697"/>
      <c r="J208" s="697"/>
      <c r="K208" s="697"/>
      <c r="L208" s="698"/>
      <c r="M208" s="698"/>
      <c r="N208" s="698"/>
      <c r="O208" s="698"/>
      <c r="P208" s="698"/>
      <c r="Q208" s="698"/>
      <c r="R208" s="768"/>
      <c r="S208" s="768"/>
      <c r="T208" s="768"/>
      <c r="U208" s="768"/>
      <c r="V208" s="768"/>
      <c r="W208" s="768"/>
      <c r="X208" s="768"/>
      <c r="Y208" s="698" t="s">
        <v>5450</v>
      </c>
      <c r="Z208" s="698"/>
      <c r="AA208" s="698"/>
      <c r="AB208" s="698"/>
    </row>
    <row r="209" spans="1:28" s="715" customFormat="1" ht="13.5" customHeight="1" x14ac:dyDescent="0.2">
      <c r="A209" s="698"/>
      <c r="B209" s="697"/>
      <c r="C209" s="696"/>
      <c r="D209" s="697"/>
      <c r="E209" s="696"/>
      <c r="F209" s="696"/>
      <c r="G209" s="697"/>
      <c r="H209" s="697"/>
      <c r="I209" s="697"/>
      <c r="J209" s="697"/>
      <c r="K209" s="697"/>
      <c r="L209" s="697"/>
      <c r="M209" s="697"/>
      <c r="N209" s="697"/>
      <c r="O209" s="696"/>
      <c r="P209" s="696"/>
      <c r="Q209" s="696"/>
      <c r="R209" s="768"/>
      <c r="S209" s="768"/>
      <c r="T209" s="768"/>
      <c r="U209" s="768"/>
      <c r="V209" s="768"/>
      <c r="W209" s="768"/>
      <c r="X209" s="768"/>
      <c r="Y209" s="698"/>
      <c r="Z209" s="698"/>
      <c r="AA209" s="698"/>
      <c r="AB209" s="698"/>
    </row>
    <row r="210" spans="1:28" s="715" customFormat="1" ht="13.35" customHeight="1" x14ac:dyDescent="0.2">
      <c r="A210" s="698">
        <v>1</v>
      </c>
      <c r="B210" s="698" t="s">
        <v>5252</v>
      </c>
      <c r="C210" s="696"/>
      <c r="D210" s="698"/>
      <c r="E210" s="696"/>
      <c r="F210" s="696"/>
      <c r="G210" s="698"/>
      <c r="H210" s="698"/>
      <c r="I210" s="698"/>
      <c r="J210" s="698"/>
      <c r="K210" s="697"/>
      <c r="L210" s="698" t="s">
        <v>5451</v>
      </c>
      <c r="M210" s="696">
        <v>150</v>
      </c>
      <c r="N210" s="698" t="s">
        <v>55</v>
      </c>
      <c r="O210" s="696" t="s">
        <v>5452</v>
      </c>
      <c r="P210" s="696" t="s">
        <v>5158</v>
      </c>
      <c r="Q210" s="696" t="s">
        <v>454</v>
      </c>
      <c r="R210" s="698"/>
      <c r="S210" s="698"/>
      <c r="T210" s="698"/>
      <c r="U210" s="698"/>
      <c r="V210" s="698"/>
      <c r="W210" s="698"/>
      <c r="X210" s="698"/>
      <c r="Y210" s="698" t="s">
        <v>5453</v>
      </c>
      <c r="Z210" s="698">
        <v>2006</v>
      </c>
      <c r="AA210" s="698">
        <v>160</v>
      </c>
      <c r="AB210" s="698" t="s">
        <v>5391</v>
      </c>
    </row>
    <row r="211" spans="1:28" s="715" customFormat="1" ht="13.35" customHeight="1" x14ac:dyDescent="0.2">
      <c r="A211" s="698"/>
      <c r="B211" s="698"/>
      <c r="C211" s="696"/>
      <c r="D211" s="698"/>
      <c r="E211" s="696"/>
      <c r="F211" s="696"/>
      <c r="G211" s="698"/>
      <c r="H211" s="698"/>
      <c r="I211" s="698"/>
      <c r="J211" s="698"/>
      <c r="K211" s="698"/>
      <c r="L211" s="698" t="s">
        <v>5454</v>
      </c>
      <c r="M211" s="696">
        <v>150</v>
      </c>
      <c r="N211" s="698" t="s">
        <v>55</v>
      </c>
      <c r="O211" s="696"/>
      <c r="P211" s="696"/>
      <c r="Q211" s="696"/>
      <c r="R211" s="698"/>
      <c r="S211" s="698"/>
      <c r="T211" s="698"/>
      <c r="U211" s="698"/>
      <c r="V211" s="698"/>
      <c r="W211" s="698"/>
      <c r="X211" s="698"/>
      <c r="Y211" s="698" t="s">
        <v>5455</v>
      </c>
      <c r="Z211" s="698">
        <v>1968</v>
      </c>
      <c r="AA211" s="698">
        <v>90</v>
      </c>
      <c r="AB211" s="698" t="s">
        <v>5279</v>
      </c>
    </row>
    <row r="212" spans="1:28" s="715" customFormat="1" ht="13.35" customHeight="1" x14ac:dyDescent="0.2">
      <c r="A212" s="698"/>
      <c r="B212" s="698"/>
      <c r="C212" s="696"/>
      <c r="D212" s="698"/>
      <c r="E212" s="696"/>
      <c r="F212" s="696"/>
      <c r="G212" s="698"/>
      <c r="H212" s="698"/>
      <c r="I212" s="698"/>
      <c r="J212" s="698"/>
      <c r="K212" s="698"/>
      <c r="L212" s="698"/>
      <c r="M212" s="698"/>
      <c r="N212" s="698"/>
      <c r="O212" s="698"/>
      <c r="P212" s="698"/>
      <c r="Q212" s="698"/>
      <c r="R212" s="698"/>
      <c r="S212" s="698"/>
      <c r="T212" s="698"/>
      <c r="U212" s="698"/>
      <c r="V212" s="698"/>
      <c r="W212" s="698"/>
      <c r="X212" s="698"/>
      <c r="Y212" s="698" t="s">
        <v>5456</v>
      </c>
      <c r="Z212" s="698">
        <v>1968</v>
      </c>
      <c r="AA212" s="715">
        <v>177</v>
      </c>
      <c r="AB212" s="698" t="s">
        <v>5279</v>
      </c>
    </row>
    <row r="213" spans="1:28" s="715" customFormat="1" ht="13.35" customHeight="1" x14ac:dyDescent="0.2">
      <c r="A213" s="698"/>
      <c r="B213" s="698"/>
      <c r="C213" s="696"/>
      <c r="D213" s="698"/>
      <c r="E213" s="696"/>
      <c r="F213" s="696"/>
      <c r="G213" s="698"/>
      <c r="H213" s="698"/>
      <c r="I213" s="698"/>
      <c r="J213" s="698"/>
      <c r="K213" s="698"/>
      <c r="L213" s="698"/>
      <c r="M213" s="698"/>
      <c r="N213" s="698"/>
      <c r="O213" s="698"/>
      <c r="P213" s="698"/>
      <c r="Q213" s="698"/>
      <c r="R213" s="698"/>
      <c r="S213" s="698"/>
      <c r="T213" s="698"/>
      <c r="U213" s="698"/>
      <c r="V213" s="698"/>
      <c r="W213" s="698"/>
      <c r="X213" s="698"/>
      <c r="Y213" s="698" t="s">
        <v>5457</v>
      </c>
      <c r="Z213" s="698">
        <v>1968</v>
      </c>
      <c r="AA213" s="698">
        <v>150</v>
      </c>
      <c r="AB213" s="698" t="s">
        <v>5458</v>
      </c>
    </row>
    <row r="214" spans="1:28" s="715" customFormat="1" ht="13.35" customHeight="1" x14ac:dyDescent="0.2">
      <c r="A214" s="698"/>
      <c r="B214" s="698"/>
      <c r="C214" s="696"/>
      <c r="D214" s="698"/>
      <c r="E214" s="696"/>
      <c r="F214" s="696"/>
      <c r="G214" s="698"/>
      <c r="H214" s="698"/>
      <c r="I214" s="698"/>
      <c r="J214" s="698"/>
      <c r="K214" s="698"/>
      <c r="L214" s="698"/>
      <c r="M214" s="698"/>
      <c r="N214" s="698"/>
      <c r="O214" s="698"/>
      <c r="P214" s="698"/>
      <c r="Q214" s="698"/>
      <c r="R214" s="698"/>
      <c r="S214" s="698"/>
      <c r="T214" s="698"/>
      <c r="U214" s="698"/>
      <c r="V214" s="698"/>
      <c r="W214" s="698"/>
      <c r="X214" s="698"/>
      <c r="Y214" s="698" t="s">
        <v>5459</v>
      </c>
      <c r="Z214" s="698">
        <v>1995</v>
      </c>
      <c r="AA214" s="698">
        <v>300</v>
      </c>
      <c r="AB214" s="698" t="s">
        <v>5458</v>
      </c>
    </row>
    <row r="215" spans="1:28" s="715" customFormat="1" ht="13.35" customHeight="1" x14ac:dyDescent="0.2">
      <c r="A215" s="698"/>
      <c r="B215" s="698"/>
      <c r="C215" s="696"/>
      <c r="D215" s="698"/>
      <c r="E215" s="696"/>
      <c r="F215" s="696"/>
      <c r="G215" s="698"/>
      <c r="H215" s="698"/>
      <c r="I215" s="698"/>
      <c r="J215" s="698"/>
      <c r="K215" s="698"/>
      <c r="L215" s="698"/>
      <c r="M215" s="698"/>
      <c r="N215" s="698"/>
      <c r="O215" s="698"/>
      <c r="P215" s="698"/>
      <c r="Q215" s="698"/>
      <c r="R215" s="698"/>
      <c r="S215" s="698"/>
      <c r="T215" s="698"/>
      <c r="U215" s="698"/>
      <c r="V215" s="698"/>
      <c r="W215" s="698"/>
      <c r="X215" s="698"/>
      <c r="Y215" s="698" t="s">
        <v>5460</v>
      </c>
      <c r="Z215" s="698">
        <v>1968</v>
      </c>
      <c r="AA215" s="698">
        <v>98</v>
      </c>
      <c r="AB215" s="698" t="s">
        <v>5461</v>
      </c>
    </row>
    <row r="216" spans="1:28" s="715" customFormat="1" ht="13.35" customHeight="1" x14ac:dyDescent="0.2">
      <c r="A216" s="698"/>
      <c r="B216" s="698"/>
      <c r="C216" s="696"/>
      <c r="D216" s="698"/>
      <c r="E216" s="696"/>
      <c r="F216" s="696"/>
      <c r="G216" s="698"/>
      <c r="H216" s="698"/>
      <c r="I216" s="698"/>
      <c r="J216" s="698"/>
      <c r="K216" s="698"/>
      <c r="L216" s="698"/>
      <c r="M216" s="698"/>
      <c r="N216" s="698"/>
      <c r="O216" s="698"/>
      <c r="P216" s="698"/>
      <c r="Q216" s="698"/>
      <c r="R216" s="698"/>
      <c r="S216" s="698"/>
      <c r="T216" s="698"/>
      <c r="U216" s="698"/>
      <c r="V216" s="698"/>
      <c r="W216" s="698"/>
      <c r="X216" s="698"/>
      <c r="Y216" s="699" t="s">
        <v>5462</v>
      </c>
      <c r="Z216" s="698">
        <v>1968</v>
      </c>
      <c r="AA216" s="698">
        <v>40</v>
      </c>
      <c r="AB216" s="698" t="s">
        <v>5279</v>
      </c>
    </row>
    <row r="217" spans="1:28" s="715" customFormat="1" ht="13.35" customHeight="1" x14ac:dyDescent="0.2">
      <c r="A217" s="698"/>
      <c r="B217" s="698"/>
      <c r="C217" s="696"/>
      <c r="D217" s="698"/>
      <c r="E217" s="696"/>
      <c r="F217" s="696"/>
      <c r="G217" s="698"/>
      <c r="H217" s="698"/>
      <c r="I217" s="698"/>
      <c r="J217" s="698"/>
      <c r="K217" s="698"/>
      <c r="L217" s="698"/>
      <c r="M217" s="698"/>
      <c r="N217" s="698"/>
      <c r="O217" s="698"/>
      <c r="P217" s="698"/>
      <c r="Q217" s="698"/>
      <c r="R217" s="698"/>
      <c r="S217" s="698"/>
      <c r="T217" s="698"/>
      <c r="U217" s="698"/>
      <c r="V217" s="698"/>
      <c r="W217" s="698"/>
      <c r="X217" s="698"/>
      <c r="Y217" s="698" t="s">
        <v>5463</v>
      </c>
      <c r="Z217" s="698">
        <v>2006</v>
      </c>
      <c r="AA217" s="698">
        <v>300</v>
      </c>
      <c r="AB217" s="698" t="s">
        <v>5464</v>
      </c>
    </row>
    <row r="218" spans="1:28" s="715" customFormat="1" ht="13.35" customHeight="1" x14ac:dyDescent="0.2">
      <c r="A218" s="698"/>
      <c r="B218" s="698"/>
      <c r="C218" s="696"/>
      <c r="D218" s="698"/>
      <c r="E218" s="696"/>
      <c r="F218" s="696"/>
      <c r="G218" s="698"/>
      <c r="H218" s="698"/>
      <c r="I218" s="698"/>
      <c r="J218" s="698"/>
      <c r="K218" s="698"/>
      <c r="L218" s="698"/>
      <c r="M218" s="698"/>
      <c r="N218" s="698"/>
      <c r="O218" s="698"/>
      <c r="P218" s="698"/>
      <c r="Q218" s="698"/>
      <c r="R218" s="698"/>
      <c r="S218" s="698"/>
      <c r="T218" s="698"/>
      <c r="U218" s="698"/>
      <c r="V218" s="698"/>
      <c r="W218" s="698"/>
      <c r="X218" s="698"/>
      <c r="Y218" s="698" t="s">
        <v>5465</v>
      </c>
      <c r="Z218" s="698">
        <v>1968</v>
      </c>
      <c r="AA218" s="698">
        <v>98</v>
      </c>
      <c r="AB218" s="698" t="s">
        <v>5466</v>
      </c>
    </row>
    <row r="219" spans="1:28" s="715" customFormat="1" ht="13.35" customHeight="1" x14ac:dyDescent="0.2">
      <c r="A219" s="698"/>
      <c r="B219" s="698"/>
      <c r="C219" s="696"/>
      <c r="D219" s="698"/>
      <c r="E219" s="696"/>
      <c r="F219" s="696"/>
      <c r="G219" s="698"/>
      <c r="H219" s="698"/>
      <c r="I219" s="698"/>
      <c r="J219" s="698"/>
      <c r="K219" s="698"/>
      <c r="L219" s="698"/>
      <c r="M219" s="698"/>
      <c r="N219" s="698"/>
      <c r="O219" s="698"/>
      <c r="P219" s="698"/>
      <c r="Q219" s="698"/>
      <c r="R219" s="698"/>
      <c r="S219" s="698"/>
      <c r="T219" s="698"/>
      <c r="U219" s="698"/>
      <c r="V219" s="698"/>
      <c r="W219" s="698"/>
      <c r="X219" s="698"/>
      <c r="Y219" s="699" t="s">
        <v>5467</v>
      </c>
      <c r="Z219" s="698">
        <v>1968</v>
      </c>
      <c r="AA219" s="698">
        <v>40</v>
      </c>
      <c r="AB219" s="698" t="s">
        <v>5468</v>
      </c>
    </row>
    <row r="220" spans="1:28" s="715" customFormat="1" ht="13.35" customHeight="1" x14ac:dyDescent="0.2">
      <c r="A220" s="698"/>
      <c r="B220" s="698"/>
      <c r="C220" s="696"/>
      <c r="D220" s="698"/>
      <c r="E220" s="696"/>
      <c r="F220" s="696"/>
      <c r="G220" s="698"/>
      <c r="H220" s="698"/>
      <c r="I220" s="698"/>
      <c r="J220" s="698"/>
      <c r="K220" s="698"/>
      <c r="L220" s="698"/>
      <c r="M220" s="698"/>
      <c r="N220" s="698"/>
      <c r="O220" s="698"/>
      <c r="P220" s="698"/>
      <c r="Q220" s="698"/>
      <c r="R220" s="698"/>
      <c r="S220" s="698"/>
      <c r="T220" s="698"/>
      <c r="U220" s="698"/>
      <c r="V220" s="698"/>
      <c r="W220" s="698"/>
      <c r="X220" s="698"/>
      <c r="Y220" s="698" t="s">
        <v>5469</v>
      </c>
      <c r="Z220" s="698">
        <v>1968</v>
      </c>
      <c r="AA220" s="698">
        <v>150</v>
      </c>
      <c r="AB220" s="698" t="s">
        <v>5458</v>
      </c>
    </row>
    <row r="221" spans="1:28" s="715" customFormat="1" ht="13.35" customHeight="1" x14ac:dyDescent="0.2">
      <c r="A221" s="698"/>
      <c r="B221" s="698"/>
      <c r="C221" s="696"/>
      <c r="D221" s="698"/>
      <c r="E221" s="696"/>
      <c r="F221" s="696"/>
      <c r="G221" s="698"/>
      <c r="H221" s="698"/>
      <c r="I221" s="698"/>
      <c r="J221" s="698"/>
      <c r="K221" s="698"/>
      <c r="L221" s="698"/>
      <c r="M221" s="698"/>
      <c r="N221" s="698"/>
      <c r="O221" s="698"/>
      <c r="P221" s="698"/>
      <c r="Q221" s="698"/>
      <c r="R221" s="698"/>
      <c r="S221" s="698"/>
      <c r="T221" s="698"/>
      <c r="U221" s="698"/>
      <c r="V221" s="698"/>
      <c r="W221" s="698"/>
      <c r="X221" s="698"/>
    </row>
    <row r="222" spans="1:28" s="715" customFormat="1" ht="13.35" customHeight="1" x14ac:dyDescent="0.2">
      <c r="A222" s="698"/>
      <c r="B222" s="698"/>
      <c r="C222" s="696"/>
      <c r="D222" s="698"/>
      <c r="E222" s="696"/>
      <c r="F222" s="696"/>
      <c r="G222" s="698"/>
      <c r="H222" s="698"/>
      <c r="I222" s="698"/>
      <c r="J222" s="698"/>
      <c r="K222" s="698"/>
      <c r="L222" s="698"/>
      <c r="M222" s="698"/>
      <c r="N222" s="698"/>
      <c r="O222" s="698"/>
      <c r="P222" s="698"/>
      <c r="Q222" s="698"/>
      <c r="R222" s="698"/>
      <c r="S222" s="698"/>
      <c r="T222" s="698"/>
      <c r="U222" s="698"/>
      <c r="V222" s="698"/>
      <c r="W222" s="698"/>
      <c r="X222" s="698"/>
      <c r="Y222" s="712"/>
      <c r="Z222" s="714"/>
      <c r="AA222" s="766"/>
      <c r="AB222" s="711"/>
    </row>
    <row r="223" spans="1:28" s="715" customFormat="1" ht="13.5" x14ac:dyDescent="0.2">
      <c r="A223" s="698">
        <v>38</v>
      </c>
      <c r="B223" s="697" t="s">
        <v>5252</v>
      </c>
      <c r="C223" s="696"/>
      <c r="D223" s="697"/>
      <c r="E223" s="696"/>
      <c r="F223" s="696"/>
      <c r="G223" s="697"/>
      <c r="H223" s="697"/>
      <c r="I223" s="697"/>
      <c r="J223" s="697"/>
      <c r="K223" s="697"/>
      <c r="L223" s="697" t="s">
        <v>5470</v>
      </c>
      <c r="M223" s="696">
        <v>650</v>
      </c>
      <c r="N223" s="697" t="s">
        <v>4790</v>
      </c>
      <c r="O223" s="696" t="s">
        <v>5471</v>
      </c>
      <c r="P223" s="696" t="s">
        <v>5472</v>
      </c>
      <c r="Q223" s="696" t="s">
        <v>454</v>
      </c>
      <c r="R223" s="768"/>
      <c r="S223" s="768"/>
      <c r="T223" s="768"/>
      <c r="U223" s="768"/>
      <c r="V223" s="768"/>
      <c r="W223" s="768"/>
      <c r="X223" s="768"/>
    </row>
    <row r="224" spans="1:28" s="715" customFormat="1" ht="15.75" x14ac:dyDescent="0.2">
      <c r="A224" s="698"/>
      <c r="B224" s="697" t="s">
        <v>5154</v>
      </c>
      <c r="C224" s="696"/>
      <c r="D224" s="697"/>
      <c r="E224" s="696"/>
      <c r="F224" s="696"/>
      <c r="G224" s="697"/>
      <c r="H224" s="697"/>
      <c r="I224" s="697"/>
      <c r="J224" s="697"/>
      <c r="K224" s="697"/>
      <c r="L224" s="697" t="s">
        <v>5473</v>
      </c>
      <c r="M224" s="696">
        <v>650</v>
      </c>
      <c r="N224" s="697" t="s">
        <v>4790</v>
      </c>
      <c r="O224" s="697"/>
      <c r="P224" s="697"/>
      <c r="Q224" s="697"/>
      <c r="R224" s="768"/>
      <c r="S224" s="768"/>
      <c r="T224" s="768"/>
      <c r="U224" s="768"/>
      <c r="V224" s="768"/>
      <c r="W224" s="768"/>
      <c r="X224" s="768"/>
      <c r="Y224" s="769"/>
      <c r="Z224" s="769"/>
      <c r="AA224" s="769"/>
      <c r="AB224" s="769"/>
    </row>
    <row r="225" spans="1:28" s="715" customFormat="1" ht="15.75" x14ac:dyDescent="0.2">
      <c r="A225" s="698"/>
      <c r="B225" s="697" t="s">
        <v>5129</v>
      </c>
      <c r="C225" s="696"/>
      <c r="D225" s="697"/>
      <c r="E225" s="696"/>
      <c r="F225" s="696"/>
      <c r="G225" s="697"/>
      <c r="H225" s="697"/>
      <c r="I225" s="697"/>
      <c r="J225" s="697"/>
      <c r="K225" s="697"/>
      <c r="L225" s="697" t="s">
        <v>5474</v>
      </c>
      <c r="M225" s="696">
        <v>1300</v>
      </c>
      <c r="N225" s="697" t="s">
        <v>4790</v>
      </c>
      <c r="O225" s="697"/>
      <c r="P225" s="697"/>
      <c r="Q225" s="697"/>
      <c r="R225" s="768"/>
      <c r="S225" s="768"/>
      <c r="T225" s="768"/>
      <c r="U225" s="768"/>
      <c r="V225" s="768"/>
      <c r="W225" s="768"/>
      <c r="X225" s="770"/>
      <c r="Y225" s="769"/>
      <c r="Z225" s="769"/>
      <c r="AA225" s="769"/>
      <c r="AB225" s="769"/>
    </row>
    <row r="226" spans="1:28" s="715" customFormat="1" ht="15.75" x14ac:dyDescent="0.2">
      <c r="A226" s="698"/>
      <c r="B226" s="697" t="s">
        <v>5475</v>
      </c>
      <c r="C226" s="696"/>
      <c r="D226" s="697"/>
      <c r="E226" s="696"/>
      <c r="F226" s="696"/>
      <c r="G226" s="697"/>
      <c r="H226" s="697"/>
      <c r="I226" s="697"/>
      <c r="J226" s="697"/>
      <c r="K226" s="697"/>
      <c r="L226" s="697" t="s">
        <v>5474</v>
      </c>
      <c r="M226" s="696">
        <v>1300</v>
      </c>
      <c r="N226" s="697" t="s">
        <v>4790</v>
      </c>
      <c r="O226" s="697"/>
      <c r="P226" s="697"/>
      <c r="Q226" s="697"/>
      <c r="R226" s="768"/>
      <c r="S226" s="768"/>
      <c r="T226" s="768"/>
      <c r="U226" s="768"/>
      <c r="V226" s="768"/>
      <c r="W226" s="768"/>
      <c r="X226" s="770"/>
      <c r="Y226" s="769"/>
      <c r="Z226" s="769"/>
      <c r="AA226" s="769"/>
      <c r="AB226" s="769"/>
    </row>
    <row r="227" spans="1:28" s="715" customFormat="1" x14ac:dyDescent="0.2">
      <c r="A227" s="711"/>
      <c r="B227" s="706"/>
      <c r="C227" s="712"/>
      <c r="D227" s="713"/>
      <c r="E227" s="713"/>
      <c r="F227" s="713"/>
      <c r="G227" s="713"/>
      <c r="H227" s="713"/>
      <c r="I227" s="713"/>
      <c r="J227" s="713"/>
      <c r="K227" s="713"/>
      <c r="L227" s="713"/>
      <c r="M227" s="757"/>
      <c r="N227" s="765"/>
      <c r="O227" s="712"/>
      <c r="P227" s="713"/>
      <c r="Q227" s="713"/>
      <c r="R227" s="713"/>
      <c r="S227" s="713"/>
      <c r="T227" s="713"/>
      <c r="U227" s="713"/>
      <c r="V227" s="713"/>
      <c r="W227" s="713"/>
      <c r="X227" s="714"/>
      <c r="Y227" s="712"/>
      <c r="Z227" s="714"/>
      <c r="AA227" s="766"/>
      <c r="AB227" s="711"/>
    </row>
    <row r="228" spans="1:28" s="715" customFormat="1" ht="12.75" customHeight="1" x14ac:dyDescent="0.2">
      <c r="A228" s="698">
        <v>31</v>
      </c>
      <c r="B228" s="697" t="s">
        <v>5154</v>
      </c>
      <c r="C228" s="696"/>
      <c r="D228" s="697"/>
      <c r="E228" s="696"/>
      <c r="F228" s="696"/>
      <c r="G228" s="697"/>
      <c r="H228" s="697"/>
      <c r="I228" s="697"/>
      <c r="J228" s="697"/>
      <c r="K228" s="697"/>
      <c r="L228" s="697" t="s">
        <v>5476</v>
      </c>
      <c r="M228" s="696">
        <v>410</v>
      </c>
      <c r="N228" s="697" t="s">
        <v>42</v>
      </c>
      <c r="O228" s="696" t="s">
        <v>5477</v>
      </c>
      <c r="P228" s="696" t="s">
        <v>5158</v>
      </c>
      <c r="Q228" s="696" t="s">
        <v>5175</v>
      </c>
      <c r="R228" s="768"/>
      <c r="S228" s="768"/>
      <c r="T228" s="768"/>
      <c r="U228" s="768"/>
      <c r="V228" s="768"/>
      <c r="W228" s="768"/>
      <c r="X228" s="768"/>
      <c r="Y228" s="699" t="s">
        <v>5478</v>
      </c>
      <c r="Z228" s="698">
        <v>1971</v>
      </c>
      <c r="AA228" s="698">
        <v>70</v>
      </c>
      <c r="AB228" s="718" t="s">
        <v>5479</v>
      </c>
    </row>
    <row r="229" spans="1:28" s="715" customFormat="1" ht="12.75" customHeight="1" x14ac:dyDescent="0.2">
      <c r="A229" s="698"/>
      <c r="B229" s="698"/>
      <c r="C229" s="698"/>
      <c r="D229" s="698"/>
      <c r="E229" s="698"/>
      <c r="F229" s="698"/>
      <c r="G229" s="698"/>
      <c r="H229" s="698"/>
      <c r="I229" s="698"/>
      <c r="J229" s="698"/>
      <c r="K229" s="698"/>
      <c r="L229" s="698"/>
      <c r="M229" s="698"/>
      <c r="N229" s="697"/>
      <c r="O229" s="696"/>
      <c r="P229" s="696"/>
      <c r="Q229" s="696"/>
      <c r="R229" s="768"/>
      <c r="S229" s="768"/>
      <c r="T229" s="768"/>
      <c r="U229" s="768"/>
      <c r="V229" s="768"/>
      <c r="W229" s="768"/>
      <c r="X229" s="768"/>
      <c r="Y229" s="698" t="s">
        <v>5480</v>
      </c>
      <c r="Z229" s="698">
        <v>1971</v>
      </c>
      <c r="AA229" s="698">
        <v>50</v>
      </c>
      <c r="AB229" s="718" t="s">
        <v>5279</v>
      </c>
    </row>
    <row r="230" spans="1:28" s="715" customFormat="1" ht="12.75" customHeight="1" x14ac:dyDescent="0.2">
      <c r="A230" s="698"/>
      <c r="B230" s="697"/>
      <c r="C230" s="698"/>
      <c r="D230" s="698"/>
      <c r="E230" s="698"/>
      <c r="F230" s="698"/>
      <c r="G230" s="698"/>
      <c r="H230" s="697"/>
      <c r="I230" s="697"/>
      <c r="J230" s="697"/>
      <c r="K230" s="697"/>
      <c r="L230" s="697"/>
      <c r="M230" s="697"/>
      <c r="N230" s="697"/>
      <c r="O230" s="697"/>
      <c r="P230" s="697"/>
      <c r="Q230" s="697"/>
      <c r="R230" s="768"/>
      <c r="S230" s="768"/>
      <c r="T230" s="768"/>
      <c r="U230" s="768"/>
      <c r="V230" s="768"/>
      <c r="W230" s="768"/>
      <c r="X230" s="768"/>
      <c r="Y230" s="699" t="s">
        <v>5481</v>
      </c>
      <c r="Z230" s="698">
        <v>1971</v>
      </c>
      <c r="AA230" s="698">
        <v>70</v>
      </c>
      <c r="AB230" s="718" t="s">
        <v>5279</v>
      </c>
    </row>
    <row r="231" spans="1:28" s="715" customFormat="1" ht="12.75" customHeight="1" x14ac:dyDescent="0.2">
      <c r="A231" s="698"/>
      <c r="B231" s="697"/>
      <c r="C231" s="698"/>
      <c r="D231" s="698"/>
      <c r="E231" s="698"/>
      <c r="F231" s="698"/>
      <c r="G231" s="698"/>
      <c r="H231" s="697"/>
      <c r="I231" s="697"/>
      <c r="J231" s="697"/>
      <c r="K231" s="697"/>
      <c r="L231" s="697"/>
      <c r="M231" s="697"/>
      <c r="N231" s="697"/>
      <c r="O231" s="697"/>
      <c r="P231" s="697"/>
      <c r="Q231" s="697"/>
      <c r="R231" s="768"/>
      <c r="S231" s="768"/>
      <c r="T231" s="768"/>
      <c r="U231" s="768"/>
      <c r="V231" s="768"/>
      <c r="W231" s="768"/>
      <c r="X231" s="768"/>
      <c r="Y231" s="698" t="s">
        <v>5482</v>
      </c>
      <c r="Z231" s="698">
        <v>2013</v>
      </c>
      <c r="AA231" s="698">
        <v>20</v>
      </c>
      <c r="AB231" s="718" t="s">
        <v>5483</v>
      </c>
    </row>
    <row r="232" spans="1:28" s="715" customFormat="1" ht="12.75" customHeight="1" x14ac:dyDescent="0.2">
      <c r="A232" s="698"/>
      <c r="B232" s="697"/>
      <c r="C232" s="698"/>
      <c r="D232" s="698"/>
      <c r="E232" s="698"/>
      <c r="F232" s="698"/>
      <c r="G232" s="698"/>
      <c r="H232" s="697"/>
      <c r="I232" s="697"/>
      <c r="J232" s="697"/>
      <c r="K232" s="697"/>
      <c r="L232" s="697"/>
      <c r="M232" s="697"/>
      <c r="N232" s="697"/>
      <c r="O232" s="697"/>
      <c r="P232" s="697"/>
      <c r="Q232" s="697"/>
      <c r="R232" s="768"/>
      <c r="S232" s="768"/>
      <c r="T232" s="768"/>
      <c r="U232" s="768"/>
      <c r="V232" s="768"/>
      <c r="W232" s="768"/>
      <c r="X232" s="768"/>
      <c r="Y232" s="698" t="s">
        <v>5484</v>
      </c>
      <c r="Z232" s="698">
        <v>2013</v>
      </c>
      <c r="AA232" s="698">
        <v>100</v>
      </c>
      <c r="AB232" s="718" t="s">
        <v>5485</v>
      </c>
    </row>
    <row r="233" spans="1:28" s="715" customFormat="1" ht="12.75" customHeight="1" x14ac:dyDescent="0.2">
      <c r="A233" s="698"/>
      <c r="B233" s="697"/>
      <c r="C233" s="698"/>
      <c r="D233" s="698"/>
      <c r="E233" s="698"/>
      <c r="F233" s="698"/>
      <c r="G233" s="698"/>
      <c r="H233" s="697"/>
      <c r="I233" s="697"/>
      <c r="J233" s="697"/>
      <c r="K233" s="697"/>
      <c r="L233" s="697"/>
      <c r="M233" s="697"/>
      <c r="N233" s="697"/>
      <c r="O233" s="697"/>
      <c r="P233" s="697"/>
      <c r="Q233" s="697"/>
      <c r="R233" s="768"/>
      <c r="S233" s="768"/>
      <c r="T233" s="768"/>
      <c r="U233" s="768"/>
      <c r="V233" s="768"/>
      <c r="W233" s="768"/>
      <c r="X233" s="768"/>
      <c r="Y233" s="698" t="s">
        <v>5486</v>
      </c>
      <c r="Z233" s="698">
        <v>2013</v>
      </c>
      <c r="AA233" s="698">
        <v>100</v>
      </c>
      <c r="AB233" s="718" t="s">
        <v>5485</v>
      </c>
    </row>
    <row r="234" spans="1:28" s="715" customFormat="1" ht="12.75" customHeight="1" x14ac:dyDescent="0.2">
      <c r="A234" s="698"/>
      <c r="B234" s="697"/>
      <c r="C234" s="696"/>
      <c r="D234" s="697"/>
      <c r="E234" s="696"/>
      <c r="F234" s="696"/>
      <c r="G234" s="697"/>
      <c r="H234" s="697"/>
      <c r="I234" s="697"/>
      <c r="J234" s="697"/>
      <c r="K234" s="697"/>
      <c r="L234" s="697"/>
      <c r="M234" s="697"/>
      <c r="N234" s="697"/>
      <c r="O234" s="697"/>
      <c r="P234" s="697"/>
      <c r="Q234" s="697"/>
      <c r="R234" s="768"/>
      <c r="S234" s="768"/>
      <c r="T234" s="768"/>
      <c r="U234" s="768"/>
      <c r="V234" s="768"/>
      <c r="W234" s="768"/>
      <c r="X234" s="768"/>
      <c r="Y234" s="698" t="s">
        <v>5487</v>
      </c>
      <c r="Z234" s="698">
        <v>1971</v>
      </c>
      <c r="AA234" s="698">
        <v>60</v>
      </c>
      <c r="AB234" s="718" t="s">
        <v>5279</v>
      </c>
    </row>
    <row r="235" spans="1:28" s="715" customFormat="1" ht="12.75" customHeight="1" x14ac:dyDescent="0.2">
      <c r="A235" s="698"/>
      <c r="B235" s="697"/>
      <c r="C235" s="696"/>
      <c r="D235" s="697"/>
      <c r="E235" s="696"/>
      <c r="F235" s="696"/>
      <c r="G235" s="697"/>
      <c r="H235" s="697"/>
      <c r="I235" s="697"/>
      <c r="J235" s="697"/>
      <c r="K235" s="697"/>
      <c r="L235" s="697"/>
      <c r="M235" s="697"/>
      <c r="N235" s="697"/>
      <c r="O235" s="697"/>
      <c r="P235" s="697"/>
      <c r="Q235" s="697"/>
      <c r="R235" s="768"/>
      <c r="S235" s="768"/>
      <c r="T235" s="768"/>
      <c r="U235" s="768"/>
      <c r="V235" s="768"/>
      <c r="W235" s="768"/>
      <c r="X235" s="768"/>
      <c r="Y235" s="698" t="s">
        <v>5488</v>
      </c>
      <c r="Z235" s="698">
        <v>1971</v>
      </c>
      <c r="AA235" s="698">
        <v>220</v>
      </c>
      <c r="AB235" s="718" t="s">
        <v>5279</v>
      </c>
    </row>
    <row r="236" spans="1:28" s="715" customFormat="1" ht="12.75" customHeight="1" x14ac:dyDescent="0.2">
      <c r="A236" s="698"/>
      <c r="B236" s="697"/>
      <c r="C236" s="696"/>
      <c r="D236" s="697"/>
      <c r="E236" s="696"/>
      <c r="F236" s="696"/>
      <c r="G236" s="697"/>
      <c r="H236" s="697"/>
      <c r="I236" s="697"/>
      <c r="J236" s="697"/>
      <c r="K236" s="697"/>
      <c r="L236" s="697"/>
      <c r="M236" s="697"/>
      <c r="N236" s="697"/>
      <c r="O236" s="697"/>
      <c r="P236" s="697"/>
      <c r="Q236" s="697"/>
      <c r="R236" s="768"/>
      <c r="S236" s="768"/>
      <c r="T236" s="768"/>
      <c r="U236" s="768"/>
      <c r="V236" s="768"/>
      <c r="W236" s="768"/>
      <c r="X236" s="768"/>
      <c r="Y236" s="698" t="s">
        <v>5489</v>
      </c>
      <c r="Z236" s="698">
        <v>1971</v>
      </c>
      <c r="AA236" s="698">
        <v>80</v>
      </c>
      <c r="AB236" s="718" t="s">
        <v>5279</v>
      </c>
    </row>
    <row r="237" spans="1:28" s="715" customFormat="1" ht="12.75" customHeight="1" x14ac:dyDescent="0.2">
      <c r="A237" s="698"/>
      <c r="B237" s="697"/>
      <c r="C237" s="696"/>
      <c r="D237" s="697"/>
      <c r="E237" s="696"/>
      <c r="F237" s="696"/>
      <c r="G237" s="697"/>
      <c r="H237" s="697"/>
      <c r="I237" s="697"/>
      <c r="J237" s="697"/>
      <c r="K237" s="697"/>
      <c r="L237" s="697"/>
      <c r="M237" s="697"/>
      <c r="N237" s="697"/>
      <c r="O237" s="697"/>
      <c r="P237" s="697"/>
      <c r="Q237" s="697"/>
      <c r="R237" s="768"/>
      <c r="S237" s="768"/>
      <c r="T237" s="768"/>
      <c r="U237" s="768"/>
      <c r="V237" s="768"/>
      <c r="W237" s="768"/>
      <c r="X237" s="768"/>
      <c r="Y237" s="698" t="s">
        <v>5490</v>
      </c>
      <c r="Z237" s="698">
        <v>1971</v>
      </c>
      <c r="AA237" s="698">
        <v>80</v>
      </c>
      <c r="AB237" s="718" t="s">
        <v>5279</v>
      </c>
    </row>
    <row r="238" spans="1:28" s="715" customFormat="1" ht="12.75" customHeight="1" x14ac:dyDescent="0.2">
      <c r="A238" s="698"/>
      <c r="B238" s="697"/>
      <c r="C238" s="696"/>
      <c r="D238" s="697"/>
      <c r="E238" s="696"/>
      <c r="F238" s="696"/>
      <c r="G238" s="697"/>
      <c r="H238" s="697"/>
      <c r="I238" s="697"/>
      <c r="J238" s="697"/>
      <c r="K238" s="697"/>
      <c r="L238" s="697"/>
      <c r="M238" s="697"/>
      <c r="N238" s="697"/>
      <c r="O238" s="697"/>
      <c r="P238" s="697"/>
      <c r="Q238" s="697"/>
      <c r="R238" s="768"/>
      <c r="S238" s="768"/>
      <c r="T238" s="768"/>
      <c r="U238" s="768"/>
      <c r="V238" s="768"/>
      <c r="W238" s="768"/>
      <c r="X238" s="768"/>
      <c r="Y238" s="698" t="s">
        <v>5491</v>
      </c>
      <c r="Z238" s="698">
        <v>1971</v>
      </c>
      <c r="AA238" s="698">
        <v>180</v>
      </c>
      <c r="AB238" s="718" t="s">
        <v>5279</v>
      </c>
    </row>
    <row r="239" spans="1:28" s="715" customFormat="1" ht="12.75" customHeight="1" x14ac:dyDescent="0.2">
      <c r="A239" s="698"/>
      <c r="B239" s="697"/>
      <c r="C239" s="696"/>
      <c r="D239" s="697"/>
      <c r="E239" s="696"/>
      <c r="F239" s="696"/>
      <c r="G239" s="697"/>
      <c r="H239" s="697"/>
      <c r="I239" s="697"/>
      <c r="J239" s="697"/>
      <c r="K239" s="697"/>
      <c r="L239" s="697"/>
      <c r="M239" s="697"/>
      <c r="N239" s="697"/>
      <c r="O239" s="697"/>
      <c r="P239" s="697"/>
      <c r="Q239" s="697"/>
      <c r="R239" s="768"/>
      <c r="S239" s="768"/>
      <c r="T239" s="768"/>
      <c r="U239" s="768"/>
      <c r="V239" s="768"/>
      <c r="W239" s="768"/>
      <c r="X239" s="768"/>
      <c r="Y239" s="698" t="s">
        <v>5492</v>
      </c>
      <c r="Z239" s="698">
        <v>2013</v>
      </c>
      <c r="AA239" s="698">
        <v>20</v>
      </c>
      <c r="AB239" s="718" t="s">
        <v>5483</v>
      </c>
    </row>
    <row r="240" spans="1:28" s="715" customFormat="1" ht="12.75" customHeight="1" x14ac:dyDescent="0.2">
      <c r="A240" s="698"/>
      <c r="B240" s="697"/>
      <c r="C240" s="696"/>
      <c r="D240" s="697"/>
      <c r="E240" s="696"/>
      <c r="F240" s="696"/>
      <c r="G240" s="697"/>
      <c r="H240" s="697"/>
      <c r="I240" s="697"/>
      <c r="J240" s="697"/>
      <c r="K240" s="697"/>
      <c r="L240" s="697"/>
      <c r="M240" s="697"/>
      <c r="N240" s="697"/>
      <c r="O240" s="697"/>
      <c r="P240" s="697"/>
      <c r="Q240" s="697"/>
      <c r="R240" s="768"/>
      <c r="S240" s="768"/>
      <c r="T240" s="768"/>
      <c r="U240" s="768"/>
      <c r="V240" s="768"/>
      <c r="W240" s="768"/>
      <c r="X240" s="768"/>
      <c r="Y240" s="698" t="s">
        <v>5493</v>
      </c>
      <c r="Z240" s="698">
        <v>2012</v>
      </c>
      <c r="AA240" s="698">
        <v>240</v>
      </c>
      <c r="AB240" s="698" t="s">
        <v>5494</v>
      </c>
    </row>
    <row r="241" spans="1:28" s="715" customFormat="1" ht="12.75" customHeight="1" x14ac:dyDescent="0.2">
      <c r="A241" s="698"/>
      <c r="B241" s="697"/>
      <c r="C241" s="696"/>
      <c r="D241" s="697"/>
      <c r="E241" s="696"/>
      <c r="F241" s="696"/>
      <c r="G241" s="697"/>
      <c r="H241" s="697"/>
      <c r="I241" s="697"/>
      <c r="J241" s="697"/>
      <c r="K241" s="697"/>
      <c r="L241" s="697"/>
      <c r="M241" s="697"/>
      <c r="N241" s="697"/>
      <c r="O241" s="697"/>
      <c r="P241" s="697"/>
      <c r="Q241" s="697"/>
      <c r="R241" s="768"/>
      <c r="S241" s="768"/>
      <c r="T241" s="768"/>
      <c r="U241" s="768"/>
      <c r="V241" s="768"/>
      <c r="W241" s="768"/>
      <c r="X241" s="768"/>
      <c r="Y241" s="712"/>
      <c r="Z241" s="714"/>
      <c r="AA241" s="766"/>
      <c r="AB241" s="711"/>
    </row>
    <row r="242" spans="1:28" s="715" customFormat="1" ht="12" customHeight="1" x14ac:dyDescent="0.2">
      <c r="A242" s="698">
        <v>35</v>
      </c>
      <c r="B242" s="697" t="s">
        <v>5154</v>
      </c>
      <c r="C242" s="698"/>
      <c r="D242" s="698"/>
      <c r="E242" s="696"/>
      <c r="F242" s="696"/>
      <c r="G242" s="698"/>
      <c r="H242" s="697"/>
      <c r="I242" s="697"/>
      <c r="J242" s="697"/>
      <c r="K242" s="697"/>
      <c r="L242" s="697" t="s">
        <v>5495</v>
      </c>
      <c r="M242" s="696">
        <v>885</v>
      </c>
      <c r="N242" s="697" t="s">
        <v>42</v>
      </c>
      <c r="O242" s="696" t="s">
        <v>5496</v>
      </c>
      <c r="P242" s="696" t="s">
        <v>5158</v>
      </c>
      <c r="Q242" s="696" t="s">
        <v>5175</v>
      </c>
      <c r="R242" s="768"/>
      <c r="S242" s="768"/>
      <c r="T242" s="768"/>
      <c r="U242" s="768"/>
      <c r="V242" s="768"/>
      <c r="W242" s="768"/>
      <c r="X242" s="768"/>
      <c r="Y242" s="698" t="s">
        <v>5497</v>
      </c>
      <c r="Z242" s="698">
        <v>1970</v>
      </c>
      <c r="AA242" s="698">
        <v>200</v>
      </c>
      <c r="AB242" s="698" t="s">
        <v>5498</v>
      </c>
    </row>
    <row r="243" spans="1:28" s="715" customFormat="1" ht="12" customHeight="1" x14ac:dyDescent="0.2">
      <c r="A243" s="698"/>
      <c r="B243" s="697"/>
      <c r="C243" s="696"/>
      <c r="D243" s="697"/>
      <c r="E243" s="696"/>
      <c r="F243" s="696"/>
      <c r="G243" s="697"/>
      <c r="H243" s="697"/>
      <c r="I243" s="697"/>
      <c r="J243" s="697"/>
      <c r="K243" s="697"/>
      <c r="L243" s="697" t="s">
        <v>5499</v>
      </c>
      <c r="M243" s="696">
        <v>700</v>
      </c>
      <c r="N243" s="697" t="s">
        <v>42</v>
      </c>
      <c r="O243" s="696"/>
      <c r="P243" s="696"/>
      <c r="Q243" s="696"/>
      <c r="R243" s="768"/>
      <c r="S243" s="768"/>
      <c r="T243" s="768"/>
      <c r="U243" s="768"/>
      <c r="V243" s="768"/>
      <c r="W243" s="768"/>
      <c r="X243" s="768"/>
      <c r="Y243" s="698" t="s">
        <v>5500</v>
      </c>
      <c r="Z243" s="698">
        <v>2006</v>
      </c>
      <c r="AA243" s="698">
        <v>238</v>
      </c>
      <c r="AB243" s="698" t="s">
        <v>5501</v>
      </c>
    </row>
    <row r="244" spans="1:28" s="715" customFormat="1" ht="12" customHeight="1" x14ac:dyDescent="0.2">
      <c r="A244" s="698"/>
      <c r="B244" s="698"/>
      <c r="C244" s="698"/>
      <c r="D244" s="698"/>
      <c r="E244" s="698"/>
      <c r="F244" s="698"/>
      <c r="G244" s="698"/>
      <c r="H244" s="698"/>
      <c r="I244" s="698"/>
      <c r="J244" s="698"/>
      <c r="K244" s="698"/>
      <c r="L244" s="698"/>
      <c r="N244" s="697"/>
      <c r="O244" s="696"/>
      <c r="P244" s="696"/>
      <c r="Q244" s="696"/>
      <c r="R244" s="768"/>
      <c r="S244" s="768"/>
      <c r="T244" s="768"/>
      <c r="U244" s="768"/>
      <c r="V244" s="768"/>
      <c r="W244" s="768"/>
      <c r="X244" s="768"/>
      <c r="Y244" s="698" t="s">
        <v>5502</v>
      </c>
      <c r="Z244" s="698">
        <v>1970</v>
      </c>
      <c r="AA244" s="698">
        <v>83</v>
      </c>
      <c r="AB244" s="698" t="s">
        <v>5279</v>
      </c>
    </row>
    <row r="245" spans="1:28" s="715" customFormat="1" ht="12" customHeight="1" x14ac:dyDescent="0.2">
      <c r="A245" s="698"/>
      <c r="B245" s="697"/>
      <c r="C245" s="696"/>
      <c r="D245" s="697"/>
      <c r="E245" s="696"/>
      <c r="F245" s="696"/>
      <c r="G245" s="697"/>
      <c r="H245" s="697"/>
      <c r="I245" s="697"/>
      <c r="J245" s="697"/>
      <c r="K245" s="697"/>
      <c r="L245" s="697"/>
      <c r="M245" s="697"/>
      <c r="N245" s="697"/>
      <c r="O245" s="696"/>
      <c r="P245" s="696"/>
      <c r="Q245" s="696"/>
      <c r="R245" s="768"/>
      <c r="S245" s="768"/>
      <c r="T245" s="768"/>
      <c r="U245" s="768"/>
      <c r="V245" s="768"/>
      <c r="W245" s="768"/>
      <c r="X245" s="768"/>
      <c r="Y245" s="698" t="s">
        <v>5503</v>
      </c>
      <c r="Z245" s="698">
        <v>2016</v>
      </c>
      <c r="AA245" s="698">
        <v>100</v>
      </c>
      <c r="AB245" s="698" t="s">
        <v>5504</v>
      </c>
    </row>
    <row r="246" spans="1:28" s="715" customFormat="1" ht="12" customHeight="1" x14ac:dyDescent="0.2">
      <c r="A246" s="698"/>
      <c r="B246" s="697"/>
      <c r="C246" s="696"/>
      <c r="D246" s="697"/>
      <c r="E246" s="696"/>
      <c r="F246" s="696"/>
      <c r="G246" s="697"/>
      <c r="H246" s="697"/>
      <c r="I246" s="697"/>
      <c r="J246" s="697"/>
      <c r="K246" s="697"/>
      <c r="L246" s="697"/>
      <c r="M246" s="697"/>
      <c r="N246" s="697"/>
      <c r="O246" s="696"/>
      <c r="P246" s="696"/>
      <c r="Q246" s="696"/>
      <c r="R246" s="768"/>
      <c r="S246" s="768"/>
      <c r="T246" s="768"/>
      <c r="U246" s="768"/>
      <c r="V246" s="768"/>
      <c r="W246" s="768"/>
      <c r="X246" s="768"/>
      <c r="Y246" s="699" t="s">
        <v>5505</v>
      </c>
      <c r="Z246" s="698">
        <v>1971</v>
      </c>
      <c r="AA246" s="698">
        <v>72</v>
      </c>
      <c r="AB246" s="698" t="s">
        <v>5279</v>
      </c>
    </row>
    <row r="247" spans="1:28" s="715" customFormat="1" ht="12" customHeight="1" x14ac:dyDescent="0.2">
      <c r="A247" s="698"/>
      <c r="B247" s="697"/>
      <c r="C247" s="696"/>
      <c r="D247" s="697"/>
      <c r="E247" s="696"/>
      <c r="F247" s="696"/>
      <c r="G247" s="697"/>
      <c r="H247" s="697"/>
      <c r="I247" s="697"/>
      <c r="J247" s="697"/>
      <c r="K247" s="697"/>
      <c r="L247" s="697"/>
      <c r="M247" s="697"/>
      <c r="N247" s="697"/>
      <c r="O247" s="696"/>
      <c r="P247" s="696"/>
      <c r="Q247" s="696"/>
      <c r="R247" s="768"/>
      <c r="S247" s="768"/>
      <c r="T247" s="768"/>
      <c r="U247" s="768"/>
      <c r="V247" s="768"/>
      <c r="W247" s="768"/>
      <c r="X247" s="768"/>
      <c r="Y247" s="698" t="s">
        <v>5506</v>
      </c>
      <c r="Z247" s="698">
        <v>1971</v>
      </c>
      <c r="AA247" s="715">
        <v>120</v>
      </c>
      <c r="AB247" s="698" t="s">
        <v>5279</v>
      </c>
    </row>
    <row r="248" spans="1:28" s="715" customFormat="1" ht="12" customHeight="1" x14ac:dyDescent="0.2">
      <c r="A248" s="698"/>
      <c r="B248" s="697"/>
      <c r="C248" s="696"/>
      <c r="D248" s="697"/>
      <c r="E248" s="696"/>
      <c r="F248" s="696"/>
      <c r="G248" s="697"/>
      <c r="H248" s="697"/>
      <c r="I248" s="697"/>
      <c r="J248" s="697"/>
      <c r="K248" s="697"/>
      <c r="L248" s="697"/>
      <c r="M248" s="697"/>
      <c r="N248" s="697"/>
      <c r="O248" s="696"/>
      <c r="P248" s="696"/>
      <c r="Q248" s="696"/>
      <c r="R248" s="768"/>
      <c r="S248" s="768"/>
      <c r="T248" s="768"/>
      <c r="U248" s="768"/>
      <c r="V248" s="768"/>
      <c r="W248" s="768"/>
      <c r="X248" s="768"/>
      <c r="Y248" s="698" t="s">
        <v>5507</v>
      </c>
      <c r="Z248" s="698">
        <v>1970</v>
      </c>
      <c r="AA248" s="698">
        <v>120</v>
      </c>
      <c r="AB248" s="698" t="s">
        <v>5279</v>
      </c>
    </row>
    <row r="249" spans="1:28" s="715" customFormat="1" ht="12" customHeight="1" x14ac:dyDescent="0.2">
      <c r="A249" s="698"/>
      <c r="B249" s="697"/>
      <c r="C249" s="696"/>
      <c r="D249" s="697"/>
      <c r="E249" s="696"/>
      <c r="F249" s="696"/>
      <c r="G249" s="697"/>
      <c r="H249" s="697"/>
      <c r="I249" s="697"/>
      <c r="J249" s="697"/>
      <c r="K249" s="697"/>
      <c r="L249" s="697"/>
      <c r="M249" s="697"/>
      <c r="N249" s="697"/>
      <c r="O249" s="696"/>
      <c r="P249" s="696"/>
      <c r="Q249" s="696"/>
      <c r="R249" s="768"/>
      <c r="S249" s="768"/>
      <c r="T249" s="768"/>
      <c r="U249" s="768"/>
      <c r="V249" s="768"/>
      <c r="W249" s="768"/>
      <c r="X249" s="768"/>
      <c r="Y249" s="698" t="s">
        <v>5508</v>
      </c>
      <c r="Z249" s="698">
        <v>1970</v>
      </c>
      <c r="AA249" s="715">
        <v>110</v>
      </c>
      <c r="AB249" s="698" t="s">
        <v>5279</v>
      </c>
    </row>
    <row r="250" spans="1:28" s="715" customFormat="1" ht="12" customHeight="1" x14ac:dyDescent="0.2">
      <c r="A250" s="698"/>
      <c r="B250" s="697"/>
      <c r="C250" s="696"/>
      <c r="D250" s="697"/>
      <c r="E250" s="696"/>
      <c r="F250" s="696"/>
      <c r="G250" s="697"/>
      <c r="H250" s="697"/>
      <c r="I250" s="697"/>
      <c r="J250" s="697"/>
      <c r="K250" s="697"/>
      <c r="L250" s="697"/>
      <c r="M250" s="697"/>
      <c r="N250" s="697"/>
      <c r="O250" s="696"/>
      <c r="P250" s="696"/>
      <c r="Q250" s="696"/>
      <c r="R250" s="768"/>
      <c r="S250" s="768"/>
      <c r="T250" s="768"/>
      <c r="U250" s="768"/>
      <c r="V250" s="768"/>
      <c r="W250" s="768"/>
      <c r="X250" s="768"/>
      <c r="Y250" s="698" t="s">
        <v>5509</v>
      </c>
      <c r="Z250" s="698">
        <v>1970</v>
      </c>
      <c r="AA250" s="715">
        <v>115</v>
      </c>
      <c r="AB250" s="698" t="s">
        <v>5279</v>
      </c>
    </row>
    <row r="251" spans="1:28" s="715" customFormat="1" ht="12" customHeight="1" x14ac:dyDescent="0.2">
      <c r="A251" s="698"/>
      <c r="B251" s="697"/>
      <c r="C251" s="696"/>
      <c r="D251" s="697"/>
      <c r="E251" s="696"/>
      <c r="F251" s="696"/>
      <c r="G251" s="697"/>
      <c r="H251" s="697"/>
      <c r="I251" s="697"/>
      <c r="J251" s="697"/>
      <c r="K251" s="697"/>
      <c r="L251" s="697"/>
      <c r="M251" s="697"/>
      <c r="N251" s="697"/>
      <c r="O251" s="696"/>
      <c r="P251" s="696"/>
      <c r="Q251" s="696"/>
      <c r="R251" s="768"/>
      <c r="S251" s="768"/>
      <c r="T251" s="768"/>
      <c r="U251" s="768"/>
      <c r="V251" s="768"/>
      <c r="W251" s="768"/>
      <c r="X251" s="768"/>
      <c r="Y251" s="698" t="s">
        <v>5510</v>
      </c>
      <c r="Z251" s="698">
        <v>1970</v>
      </c>
      <c r="AA251" s="715">
        <v>120</v>
      </c>
      <c r="AB251" s="698" t="s">
        <v>5279</v>
      </c>
    </row>
    <row r="252" spans="1:28" s="715" customFormat="1" ht="12" customHeight="1" x14ac:dyDescent="0.2">
      <c r="A252" s="698"/>
      <c r="B252" s="697"/>
      <c r="C252" s="696"/>
      <c r="D252" s="697"/>
      <c r="E252" s="696"/>
      <c r="F252" s="696"/>
      <c r="G252" s="697"/>
      <c r="H252" s="697"/>
      <c r="I252" s="697"/>
      <c r="J252" s="697"/>
      <c r="K252" s="697"/>
      <c r="L252" s="697"/>
      <c r="M252" s="697"/>
      <c r="N252" s="697"/>
      <c r="O252" s="696"/>
      <c r="P252" s="696"/>
      <c r="Q252" s="696"/>
      <c r="R252" s="768"/>
      <c r="S252" s="768"/>
      <c r="T252" s="768"/>
      <c r="U252" s="768"/>
      <c r="V252" s="768"/>
      <c r="W252" s="768"/>
      <c r="X252" s="768"/>
      <c r="Y252" s="698" t="s">
        <v>5511</v>
      </c>
      <c r="Z252" s="698">
        <v>2012</v>
      </c>
      <c r="AA252" s="698">
        <v>240</v>
      </c>
      <c r="AB252" s="698" t="s">
        <v>5169</v>
      </c>
    </row>
    <row r="253" spans="1:28" s="715" customFormat="1" ht="12" customHeight="1" x14ac:dyDescent="0.2">
      <c r="A253" s="698"/>
      <c r="B253" s="697"/>
      <c r="C253" s="696"/>
      <c r="D253" s="697"/>
      <c r="E253" s="696"/>
      <c r="F253" s="696"/>
      <c r="G253" s="697"/>
      <c r="H253" s="697"/>
      <c r="I253" s="697"/>
      <c r="J253" s="697"/>
      <c r="K253" s="697"/>
      <c r="L253" s="697"/>
      <c r="M253" s="697"/>
      <c r="N253" s="697"/>
      <c r="O253" s="696"/>
      <c r="P253" s="696"/>
      <c r="Q253" s="696"/>
      <c r="R253" s="768"/>
      <c r="S253" s="768"/>
      <c r="T253" s="768"/>
      <c r="U253" s="768"/>
      <c r="V253" s="768"/>
      <c r="W253" s="768"/>
      <c r="X253" s="768"/>
      <c r="Y253" s="698" t="s">
        <v>5512</v>
      </c>
      <c r="Z253" s="698">
        <v>1970</v>
      </c>
      <c r="AA253" s="698">
        <v>74</v>
      </c>
      <c r="AB253" s="698" t="s">
        <v>5279</v>
      </c>
    </row>
    <row r="254" spans="1:28" s="715" customFormat="1" ht="12" customHeight="1" x14ac:dyDescent="0.2">
      <c r="A254" s="698"/>
      <c r="B254" s="697"/>
      <c r="C254" s="696"/>
      <c r="D254" s="697"/>
      <c r="E254" s="696"/>
      <c r="F254" s="696"/>
      <c r="G254" s="697"/>
      <c r="H254" s="697"/>
      <c r="I254" s="697"/>
      <c r="J254" s="697"/>
      <c r="K254" s="697"/>
      <c r="L254" s="697"/>
      <c r="M254" s="697"/>
      <c r="N254" s="697"/>
      <c r="O254" s="696"/>
      <c r="P254" s="696"/>
      <c r="Q254" s="696"/>
      <c r="R254" s="768"/>
      <c r="S254" s="768"/>
      <c r="T254" s="768"/>
      <c r="U254" s="768"/>
      <c r="V254" s="768"/>
      <c r="W254" s="768"/>
      <c r="X254" s="768"/>
      <c r="Y254" s="699" t="s">
        <v>5513</v>
      </c>
      <c r="Z254" s="698">
        <v>2007</v>
      </c>
      <c r="AA254" s="698"/>
      <c r="AB254" s="698" t="s">
        <v>5514</v>
      </c>
    </row>
    <row r="255" spans="1:28" s="715" customFormat="1" ht="12" customHeight="1" x14ac:dyDescent="0.2">
      <c r="A255" s="698"/>
      <c r="B255" s="697"/>
      <c r="C255" s="696"/>
      <c r="D255" s="697"/>
      <c r="E255" s="696"/>
      <c r="F255" s="696"/>
      <c r="G255" s="697"/>
      <c r="H255" s="697"/>
      <c r="I255" s="697"/>
      <c r="J255" s="697"/>
      <c r="K255" s="697"/>
      <c r="L255" s="697"/>
      <c r="M255" s="697"/>
      <c r="N255" s="697"/>
      <c r="O255" s="696"/>
      <c r="P255" s="696"/>
      <c r="Q255" s="696"/>
      <c r="R255" s="768"/>
      <c r="S255" s="768"/>
      <c r="T255" s="768"/>
      <c r="U255" s="768"/>
      <c r="V255" s="768"/>
      <c r="W255" s="768"/>
      <c r="X255" s="768"/>
      <c r="Y255" s="699" t="s">
        <v>5515</v>
      </c>
      <c r="Z255" s="698">
        <v>2009</v>
      </c>
      <c r="AA255" s="698"/>
      <c r="AB255" s="698" t="s">
        <v>5516</v>
      </c>
    </row>
    <row r="256" spans="1:28" s="715" customFormat="1" ht="12" customHeight="1" x14ac:dyDescent="0.2">
      <c r="A256" s="698"/>
      <c r="B256" s="697"/>
      <c r="C256" s="696"/>
      <c r="D256" s="697"/>
      <c r="E256" s="696"/>
      <c r="F256" s="696"/>
      <c r="G256" s="697"/>
      <c r="H256" s="697"/>
      <c r="I256" s="697"/>
      <c r="J256" s="697"/>
      <c r="K256" s="697"/>
      <c r="L256" s="697"/>
      <c r="M256" s="697"/>
      <c r="N256" s="697"/>
      <c r="O256" s="696"/>
      <c r="P256" s="696"/>
      <c r="Q256" s="696"/>
      <c r="R256" s="768"/>
      <c r="S256" s="768"/>
      <c r="T256" s="768"/>
      <c r="U256" s="768"/>
      <c r="V256" s="768"/>
      <c r="W256" s="768"/>
      <c r="X256" s="768"/>
      <c r="Y256" s="699" t="s">
        <v>5517</v>
      </c>
      <c r="Z256" s="698">
        <v>2012</v>
      </c>
      <c r="AA256" s="698"/>
      <c r="AB256" s="698" t="s">
        <v>604</v>
      </c>
    </row>
    <row r="257" spans="1:28" s="715" customFormat="1" ht="12" customHeight="1" x14ac:dyDescent="0.2">
      <c r="A257" s="698"/>
      <c r="B257" s="697"/>
      <c r="C257" s="696"/>
      <c r="D257" s="697"/>
      <c r="E257" s="696"/>
      <c r="F257" s="696"/>
      <c r="G257" s="697"/>
      <c r="H257" s="697"/>
      <c r="I257" s="697"/>
      <c r="J257" s="697"/>
      <c r="K257" s="697"/>
      <c r="L257" s="697"/>
      <c r="M257" s="697"/>
      <c r="N257" s="697"/>
      <c r="O257" s="696"/>
      <c r="P257" s="696"/>
      <c r="Q257" s="696"/>
      <c r="R257" s="768"/>
      <c r="S257" s="768"/>
      <c r="T257" s="768"/>
      <c r="U257" s="768"/>
      <c r="V257" s="768"/>
      <c r="W257" s="768"/>
      <c r="X257" s="768"/>
      <c r="Y257" s="699" t="s">
        <v>5518</v>
      </c>
      <c r="Z257" s="698">
        <v>2012</v>
      </c>
      <c r="AA257" s="698"/>
      <c r="AB257" s="698" t="s">
        <v>604</v>
      </c>
    </row>
    <row r="258" spans="1:28" s="715" customFormat="1" x14ac:dyDescent="0.2">
      <c r="A258" s="711"/>
      <c r="B258" s="706"/>
      <c r="C258" s="712"/>
      <c r="D258" s="713"/>
      <c r="E258" s="713"/>
      <c r="F258" s="713"/>
      <c r="G258" s="713"/>
      <c r="H258" s="713"/>
      <c r="I258" s="713"/>
      <c r="J258" s="713"/>
      <c r="K258" s="713"/>
      <c r="L258" s="713"/>
      <c r="M258" s="757"/>
      <c r="N258" s="765"/>
      <c r="O258" s="712"/>
      <c r="P258" s="713"/>
      <c r="Q258" s="713"/>
      <c r="R258" s="713"/>
      <c r="S258" s="713"/>
      <c r="T258" s="713"/>
      <c r="U258" s="713"/>
      <c r="V258" s="713"/>
      <c r="W258" s="713"/>
      <c r="X258" s="714"/>
      <c r="Y258" s="712"/>
      <c r="Z258" s="714"/>
      <c r="AA258" s="766"/>
      <c r="AB258" s="711"/>
    </row>
    <row r="259" spans="1:28" s="715" customFormat="1" ht="12.75" customHeight="1" x14ac:dyDescent="0.2">
      <c r="A259" s="698">
        <v>34</v>
      </c>
      <c r="B259" s="697" t="s">
        <v>5154</v>
      </c>
      <c r="D259" s="698"/>
      <c r="E259" s="696"/>
      <c r="F259" s="696"/>
      <c r="G259" s="698"/>
      <c r="H259" s="697"/>
      <c r="I259" s="697"/>
      <c r="J259" s="697"/>
      <c r="K259" s="697"/>
      <c r="L259" s="697" t="s">
        <v>5519</v>
      </c>
      <c r="M259" s="696">
        <v>925</v>
      </c>
      <c r="N259" s="697" t="s">
        <v>55</v>
      </c>
      <c r="O259" s="696" t="s">
        <v>5520</v>
      </c>
      <c r="P259" s="696" t="s">
        <v>5158</v>
      </c>
      <c r="Q259" s="696" t="s">
        <v>5195</v>
      </c>
      <c r="R259" s="768"/>
      <c r="S259" s="768"/>
      <c r="T259" s="768"/>
      <c r="U259" s="768"/>
      <c r="V259" s="768"/>
      <c r="W259" s="768"/>
      <c r="X259" s="768"/>
      <c r="Y259" s="699" t="s">
        <v>5521</v>
      </c>
      <c r="Z259" s="698">
        <v>2006</v>
      </c>
      <c r="AA259" s="698"/>
      <c r="AB259" s="698" t="s">
        <v>5291</v>
      </c>
    </row>
    <row r="260" spans="1:28" s="715" customFormat="1" ht="12.75" customHeight="1" x14ac:dyDescent="0.2">
      <c r="A260" s="698"/>
      <c r="B260" s="697"/>
      <c r="C260" s="698"/>
      <c r="D260" s="698"/>
      <c r="E260" s="698"/>
      <c r="F260" s="698"/>
      <c r="G260" s="698"/>
      <c r="H260" s="697"/>
      <c r="I260" s="697"/>
      <c r="J260" s="697"/>
      <c r="K260" s="697"/>
      <c r="L260" s="697"/>
      <c r="M260" s="697"/>
      <c r="N260" s="697"/>
      <c r="O260" s="696"/>
      <c r="P260" s="696"/>
      <c r="Q260" s="696"/>
      <c r="R260" s="768"/>
      <c r="S260" s="768"/>
      <c r="T260" s="768"/>
      <c r="U260" s="768"/>
      <c r="V260" s="768"/>
      <c r="W260" s="768"/>
      <c r="X260" s="768"/>
      <c r="Y260" s="698" t="s">
        <v>5522</v>
      </c>
      <c r="Z260" s="698">
        <v>1970</v>
      </c>
      <c r="AA260" s="698">
        <v>217</v>
      </c>
      <c r="AB260" s="698" t="s">
        <v>5279</v>
      </c>
    </row>
    <row r="261" spans="1:28" s="715" customFormat="1" ht="12.75" customHeight="1" x14ac:dyDescent="0.2">
      <c r="A261" s="698"/>
      <c r="B261" s="697"/>
      <c r="C261" s="696"/>
      <c r="D261" s="698"/>
      <c r="E261" s="696"/>
      <c r="F261" s="696"/>
      <c r="G261" s="698"/>
      <c r="H261" s="698"/>
      <c r="I261" s="698"/>
      <c r="J261" s="698"/>
      <c r="K261" s="698"/>
      <c r="L261" s="698"/>
      <c r="M261" s="698"/>
      <c r="N261" s="698"/>
      <c r="O261" s="697"/>
      <c r="P261" s="697"/>
      <c r="Q261" s="697"/>
      <c r="R261" s="768"/>
      <c r="S261" s="768"/>
      <c r="T261" s="768"/>
      <c r="U261" s="768"/>
      <c r="V261" s="768"/>
      <c r="W261" s="768"/>
      <c r="X261" s="768"/>
      <c r="Y261" s="698" t="s">
        <v>5523</v>
      </c>
      <c r="Z261" s="698">
        <v>1970</v>
      </c>
      <c r="AA261" s="698">
        <v>760</v>
      </c>
      <c r="AB261" s="698" t="s">
        <v>5524</v>
      </c>
    </row>
    <row r="262" spans="1:28" s="715" customFormat="1" ht="12.75" customHeight="1" x14ac:dyDescent="0.2">
      <c r="A262" s="698"/>
      <c r="B262" s="697"/>
      <c r="C262" s="696"/>
      <c r="D262" s="698"/>
      <c r="E262" s="696"/>
      <c r="F262" s="696"/>
      <c r="G262" s="698"/>
      <c r="H262" s="698"/>
      <c r="I262" s="698"/>
      <c r="J262" s="698"/>
      <c r="K262" s="698"/>
      <c r="L262" s="698"/>
      <c r="M262" s="698"/>
      <c r="N262" s="698"/>
      <c r="O262" s="697"/>
      <c r="P262" s="697"/>
      <c r="Q262" s="697"/>
      <c r="R262" s="768"/>
      <c r="S262" s="768"/>
      <c r="T262" s="768"/>
      <c r="U262" s="768"/>
      <c r="V262" s="768"/>
      <c r="W262" s="768"/>
      <c r="X262" s="768"/>
      <c r="Y262" s="698" t="s">
        <v>5525</v>
      </c>
      <c r="Z262" s="698">
        <v>1970</v>
      </c>
      <c r="AA262" s="698">
        <v>73</v>
      </c>
      <c r="AB262" s="698" t="s">
        <v>5376</v>
      </c>
    </row>
    <row r="263" spans="1:28" s="715" customFormat="1" ht="12.75" customHeight="1" x14ac:dyDescent="0.2">
      <c r="A263" s="698"/>
      <c r="B263" s="697"/>
      <c r="C263" s="696"/>
      <c r="D263" s="698"/>
      <c r="E263" s="696"/>
      <c r="F263" s="696"/>
      <c r="G263" s="698"/>
      <c r="H263" s="698"/>
      <c r="I263" s="698"/>
      <c r="J263" s="698"/>
      <c r="K263" s="698"/>
      <c r="L263" s="698"/>
      <c r="M263" s="698"/>
      <c r="N263" s="698"/>
      <c r="O263" s="697"/>
      <c r="P263" s="697"/>
      <c r="Q263" s="697"/>
      <c r="R263" s="768"/>
      <c r="S263" s="768"/>
      <c r="T263" s="768"/>
      <c r="U263" s="768"/>
      <c r="V263" s="768"/>
      <c r="W263" s="768"/>
      <c r="X263" s="768"/>
      <c r="Y263" s="698" t="s">
        <v>5526</v>
      </c>
      <c r="Z263" s="698">
        <v>1970</v>
      </c>
      <c r="AA263" s="698">
        <v>87</v>
      </c>
      <c r="AB263" s="698" t="s">
        <v>5376</v>
      </c>
    </row>
    <row r="264" spans="1:28" s="715" customFormat="1" ht="12.75" customHeight="1" x14ac:dyDescent="0.2">
      <c r="A264" s="698"/>
      <c r="B264" s="697"/>
      <c r="C264" s="696"/>
      <c r="D264" s="698"/>
      <c r="E264" s="696"/>
      <c r="F264" s="696"/>
      <c r="G264" s="698"/>
      <c r="H264" s="698"/>
      <c r="I264" s="698"/>
      <c r="J264" s="698"/>
      <c r="K264" s="698"/>
      <c r="L264" s="698"/>
      <c r="M264" s="698"/>
      <c r="N264" s="698"/>
      <c r="O264" s="697"/>
      <c r="P264" s="697"/>
      <c r="Q264" s="697"/>
      <c r="R264" s="768"/>
      <c r="S264" s="768"/>
      <c r="T264" s="768"/>
      <c r="U264" s="768"/>
      <c r="V264" s="768"/>
      <c r="W264" s="768"/>
      <c r="X264" s="768"/>
      <c r="Y264" s="698" t="s">
        <v>5527</v>
      </c>
      <c r="Z264" s="698">
        <v>1970</v>
      </c>
      <c r="AA264" s="715">
        <v>89</v>
      </c>
      <c r="AB264" s="698" t="s">
        <v>5528</v>
      </c>
    </row>
    <row r="265" spans="1:28" s="715" customFormat="1" ht="12.75" customHeight="1" x14ac:dyDescent="0.2">
      <c r="A265" s="698"/>
      <c r="B265" s="697"/>
      <c r="C265" s="696"/>
      <c r="D265" s="698"/>
      <c r="E265" s="696"/>
      <c r="F265" s="696"/>
      <c r="G265" s="698"/>
      <c r="H265" s="698"/>
      <c r="I265" s="698"/>
      <c r="J265" s="698"/>
      <c r="K265" s="698"/>
      <c r="L265" s="698"/>
      <c r="M265" s="698"/>
      <c r="N265" s="698"/>
      <c r="O265" s="697"/>
      <c r="P265" s="697"/>
      <c r="Q265" s="697"/>
      <c r="R265" s="768"/>
      <c r="S265" s="768"/>
      <c r="T265" s="768"/>
      <c r="U265" s="768"/>
      <c r="V265" s="768"/>
      <c r="W265" s="768"/>
      <c r="X265" s="768"/>
      <c r="Y265" s="698" t="s">
        <v>5529</v>
      </c>
      <c r="Z265" s="698">
        <v>1970</v>
      </c>
      <c r="AA265" s="715">
        <v>320</v>
      </c>
      <c r="AB265" s="698" t="s">
        <v>5528</v>
      </c>
    </row>
    <row r="266" spans="1:28" s="715" customFormat="1" ht="12.75" customHeight="1" x14ac:dyDescent="0.2">
      <c r="A266" s="698"/>
      <c r="B266" s="697"/>
      <c r="C266" s="696"/>
      <c r="D266" s="698"/>
      <c r="E266" s="696"/>
      <c r="F266" s="696"/>
      <c r="G266" s="698"/>
      <c r="H266" s="698"/>
      <c r="I266" s="698"/>
      <c r="J266" s="698"/>
      <c r="K266" s="698"/>
      <c r="L266" s="698"/>
      <c r="M266" s="698"/>
      <c r="N266" s="698"/>
      <c r="O266" s="697"/>
      <c r="P266" s="697"/>
      <c r="Q266" s="697"/>
      <c r="R266" s="768"/>
      <c r="S266" s="768"/>
      <c r="T266" s="768"/>
      <c r="U266" s="768"/>
      <c r="V266" s="768"/>
      <c r="W266" s="768"/>
      <c r="X266" s="768"/>
      <c r="Y266" s="699" t="s">
        <v>5530</v>
      </c>
      <c r="Z266" s="698">
        <v>1970</v>
      </c>
      <c r="AA266" s="698"/>
      <c r="AB266" s="698" t="s">
        <v>5279</v>
      </c>
    </row>
    <row r="267" spans="1:28" s="715" customFormat="1" ht="12.75" customHeight="1" x14ac:dyDescent="0.2">
      <c r="A267" s="698"/>
      <c r="B267" s="697"/>
      <c r="C267" s="696"/>
      <c r="D267" s="698"/>
      <c r="E267" s="696"/>
      <c r="F267" s="696"/>
      <c r="G267" s="698"/>
      <c r="H267" s="698"/>
      <c r="I267" s="698"/>
      <c r="J267" s="698"/>
      <c r="K267" s="698"/>
      <c r="L267" s="698"/>
      <c r="M267" s="698"/>
      <c r="N267" s="698"/>
      <c r="O267" s="697"/>
      <c r="P267" s="697"/>
      <c r="Q267" s="697"/>
      <c r="R267" s="768"/>
      <c r="S267" s="768"/>
      <c r="T267" s="768"/>
      <c r="U267" s="768"/>
      <c r="V267" s="768"/>
      <c r="W267" s="768"/>
      <c r="X267" s="768"/>
      <c r="Y267" s="698" t="s">
        <v>5531</v>
      </c>
      <c r="Z267" s="698">
        <v>1970</v>
      </c>
      <c r="AA267" s="698">
        <v>67</v>
      </c>
      <c r="AB267" s="698" t="s">
        <v>5279</v>
      </c>
    </row>
    <row r="268" spans="1:28" s="715" customFormat="1" ht="12.75" customHeight="1" x14ac:dyDescent="0.2">
      <c r="A268" s="698"/>
      <c r="B268" s="697"/>
      <c r="C268" s="696"/>
      <c r="D268" s="698"/>
      <c r="E268" s="696"/>
      <c r="F268" s="696"/>
      <c r="G268" s="698"/>
      <c r="H268" s="698"/>
      <c r="I268" s="698"/>
      <c r="J268" s="698"/>
      <c r="K268" s="698"/>
      <c r="L268" s="698"/>
      <c r="M268" s="698"/>
      <c r="N268" s="698"/>
      <c r="O268" s="697"/>
      <c r="P268" s="697"/>
      <c r="Q268" s="697"/>
      <c r="R268" s="768"/>
      <c r="S268" s="768"/>
      <c r="T268" s="768"/>
      <c r="U268" s="768"/>
      <c r="V268" s="768"/>
      <c r="W268" s="768"/>
      <c r="X268" s="768"/>
      <c r="Y268" s="698" t="s">
        <v>5532</v>
      </c>
      <c r="Z268" s="698">
        <v>1970</v>
      </c>
      <c r="AA268" s="698">
        <v>120</v>
      </c>
      <c r="AB268" s="698" t="s">
        <v>5279</v>
      </c>
    </row>
    <row r="269" spans="1:28" s="715" customFormat="1" ht="12.75" customHeight="1" x14ac:dyDescent="0.2">
      <c r="A269" s="698"/>
      <c r="B269" s="697"/>
      <c r="C269" s="696"/>
      <c r="D269" s="698"/>
      <c r="E269" s="696"/>
      <c r="F269" s="696"/>
      <c r="G269" s="698"/>
      <c r="H269" s="698"/>
      <c r="I269" s="698"/>
      <c r="J269" s="698"/>
      <c r="K269" s="698"/>
      <c r="L269" s="698"/>
      <c r="M269" s="698"/>
      <c r="N269" s="698"/>
      <c r="O269" s="697"/>
      <c r="P269" s="697"/>
      <c r="Q269" s="697"/>
      <c r="R269" s="768"/>
      <c r="S269" s="768"/>
      <c r="T269" s="768"/>
      <c r="U269" s="768"/>
      <c r="V269" s="768"/>
      <c r="W269" s="768"/>
      <c r="X269" s="768"/>
      <c r="Y269" s="698" t="s">
        <v>5533</v>
      </c>
      <c r="Z269" s="698">
        <v>1970</v>
      </c>
      <c r="AA269" s="698">
        <v>43</v>
      </c>
      <c r="AB269" s="698" t="s">
        <v>5279</v>
      </c>
    </row>
    <row r="270" spans="1:28" s="715" customFormat="1" ht="12.75" customHeight="1" x14ac:dyDescent="0.2">
      <c r="A270" s="698"/>
      <c r="B270" s="697"/>
      <c r="C270" s="696"/>
      <c r="D270" s="698"/>
      <c r="E270" s="696"/>
      <c r="F270" s="696"/>
      <c r="G270" s="698"/>
      <c r="H270" s="698"/>
      <c r="I270" s="698"/>
      <c r="J270" s="698"/>
      <c r="K270" s="698"/>
      <c r="L270" s="698"/>
      <c r="M270" s="698"/>
      <c r="N270" s="698"/>
      <c r="O270" s="697"/>
      <c r="P270" s="697"/>
      <c r="Q270" s="697"/>
      <c r="R270" s="768"/>
      <c r="S270" s="768"/>
      <c r="T270" s="768"/>
      <c r="U270" s="768"/>
      <c r="V270" s="768"/>
      <c r="W270" s="768"/>
      <c r="X270" s="768"/>
      <c r="Y270" s="698" t="s">
        <v>5534</v>
      </c>
      <c r="Z270" s="698">
        <v>1970</v>
      </c>
      <c r="AA270" s="715">
        <v>117</v>
      </c>
      <c r="AB270" s="698" t="s">
        <v>5279</v>
      </c>
    </row>
    <row r="271" spans="1:28" s="715" customFormat="1" ht="12.75" customHeight="1" x14ac:dyDescent="0.2">
      <c r="A271" s="698"/>
      <c r="B271" s="697"/>
      <c r="C271" s="696"/>
      <c r="D271" s="698"/>
      <c r="E271" s="696"/>
      <c r="F271" s="696"/>
      <c r="G271" s="698"/>
      <c r="H271" s="698"/>
      <c r="I271" s="698"/>
      <c r="J271" s="698"/>
      <c r="K271" s="698"/>
      <c r="L271" s="698"/>
      <c r="M271" s="698"/>
      <c r="N271" s="698"/>
      <c r="O271" s="697"/>
      <c r="P271" s="697"/>
      <c r="Q271" s="697"/>
      <c r="R271" s="768"/>
      <c r="S271" s="768"/>
      <c r="T271" s="768"/>
      <c r="U271" s="768"/>
      <c r="V271" s="768"/>
      <c r="W271" s="768"/>
      <c r="X271" s="768"/>
      <c r="Y271" s="698" t="s">
        <v>5535</v>
      </c>
      <c r="Z271" s="698">
        <v>1970</v>
      </c>
      <c r="AA271" s="698">
        <v>154</v>
      </c>
      <c r="AB271" s="698" t="s">
        <v>5279</v>
      </c>
    </row>
    <row r="272" spans="1:28" s="715" customFormat="1" ht="12.75" customHeight="1" x14ac:dyDescent="0.2">
      <c r="A272" s="698"/>
      <c r="B272" s="697"/>
      <c r="C272" s="696"/>
      <c r="D272" s="698"/>
      <c r="E272" s="696"/>
      <c r="F272" s="696"/>
      <c r="G272" s="698"/>
      <c r="H272" s="698"/>
      <c r="I272" s="698"/>
      <c r="J272" s="698"/>
      <c r="K272" s="698"/>
      <c r="L272" s="698"/>
      <c r="M272" s="698"/>
      <c r="N272" s="698"/>
      <c r="O272" s="697"/>
      <c r="P272" s="697"/>
      <c r="Q272" s="697"/>
      <c r="R272" s="768"/>
      <c r="S272" s="768"/>
      <c r="T272" s="768"/>
      <c r="U272" s="768"/>
      <c r="V272" s="768"/>
      <c r="W272" s="768"/>
      <c r="X272" s="768"/>
      <c r="Y272" s="698" t="s">
        <v>5536</v>
      </c>
      <c r="Z272" s="698">
        <v>1970</v>
      </c>
      <c r="AA272" s="715">
        <v>116</v>
      </c>
      <c r="AB272" s="698" t="s">
        <v>5279</v>
      </c>
    </row>
    <row r="273" spans="1:28" s="715" customFormat="1" ht="12.75" customHeight="1" x14ac:dyDescent="0.2">
      <c r="A273" s="698"/>
      <c r="B273" s="697"/>
      <c r="C273" s="696"/>
      <c r="D273" s="698"/>
      <c r="E273" s="696"/>
      <c r="F273" s="696"/>
      <c r="G273" s="698"/>
      <c r="H273" s="698"/>
      <c r="I273" s="698"/>
      <c r="J273" s="698"/>
      <c r="K273" s="698"/>
      <c r="L273" s="698"/>
      <c r="M273" s="698"/>
      <c r="N273" s="698"/>
      <c r="O273" s="697"/>
      <c r="P273" s="697"/>
      <c r="Q273" s="697"/>
      <c r="R273" s="768"/>
      <c r="S273" s="768"/>
      <c r="T273" s="768"/>
      <c r="U273" s="768"/>
      <c r="V273" s="768"/>
      <c r="W273" s="768"/>
      <c r="X273" s="768"/>
      <c r="Y273" s="698" t="s">
        <v>5537</v>
      </c>
      <c r="Z273" s="698">
        <v>1970</v>
      </c>
      <c r="AA273" s="698">
        <v>76</v>
      </c>
      <c r="AB273" s="698" t="s">
        <v>5279</v>
      </c>
    </row>
    <row r="274" spans="1:28" s="715" customFormat="1" ht="12.75" customHeight="1" x14ac:dyDescent="0.2">
      <c r="A274" s="698"/>
      <c r="B274" s="697"/>
      <c r="C274" s="696"/>
      <c r="D274" s="698"/>
      <c r="E274" s="696"/>
      <c r="F274" s="696"/>
      <c r="G274" s="698"/>
      <c r="H274" s="698"/>
      <c r="I274" s="698"/>
      <c r="J274" s="698"/>
      <c r="K274" s="698"/>
      <c r="L274" s="698"/>
      <c r="M274" s="698"/>
      <c r="N274" s="698"/>
      <c r="O274" s="697"/>
      <c r="P274" s="697"/>
      <c r="Q274" s="697"/>
      <c r="R274" s="768"/>
      <c r="S274" s="768"/>
      <c r="T274" s="768"/>
      <c r="U274" s="768"/>
      <c r="V274" s="768"/>
      <c r="W274" s="768"/>
      <c r="X274" s="768"/>
      <c r="Y274" s="699" t="s">
        <v>5538</v>
      </c>
      <c r="Z274" s="698">
        <v>2003</v>
      </c>
      <c r="AA274" s="698"/>
      <c r="AB274" s="698"/>
    </row>
    <row r="275" spans="1:28" s="715" customFormat="1" x14ac:dyDescent="0.2">
      <c r="A275" s="711"/>
      <c r="B275" s="706"/>
      <c r="C275" s="712"/>
      <c r="D275" s="713"/>
      <c r="E275" s="713"/>
      <c r="F275" s="713"/>
      <c r="G275" s="713"/>
      <c r="H275" s="713"/>
      <c r="I275" s="713"/>
      <c r="J275" s="713"/>
      <c r="K275" s="713"/>
      <c r="L275" s="713"/>
      <c r="M275" s="757"/>
      <c r="N275" s="765"/>
      <c r="O275" s="712"/>
      <c r="P275" s="713"/>
      <c r="Q275" s="713"/>
      <c r="R275" s="713"/>
      <c r="S275" s="713"/>
      <c r="T275" s="713"/>
      <c r="U275" s="713"/>
      <c r="V275" s="713"/>
      <c r="W275" s="713"/>
      <c r="X275" s="714"/>
      <c r="Y275" s="712"/>
      <c r="Z275" s="714"/>
      <c r="AA275" s="766"/>
      <c r="AB275" s="711"/>
    </row>
    <row r="276" spans="1:28" s="715" customFormat="1" ht="12.75" customHeight="1" x14ac:dyDescent="0.2">
      <c r="A276" s="698">
        <v>37</v>
      </c>
      <c r="B276" s="697" t="s">
        <v>5252</v>
      </c>
      <c r="C276" s="698"/>
      <c r="D276" s="698"/>
      <c r="E276" s="696"/>
      <c r="F276" s="696"/>
      <c r="G276" s="698"/>
      <c r="H276" s="697"/>
      <c r="I276" s="697"/>
      <c r="J276" s="697"/>
      <c r="K276" s="697"/>
      <c r="L276" s="697" t="s">
        <v>5539</v>
      </c>
      <c r="M276" s="696">
        <v>345</v>
      </c>
      <c r="N276" s="697" t="s">
        <v>42</v>
      </c>
      <c r="O276" s="696" t="s">
        <v>5540</v>
      </c>
      <c r="P276" s="696" t="s">
        <v>5158</v>
      </c>
      <c r="Q276" s="696" t="s">
        <v>5175</v>
      </c>
      <c r="R276" s="768"/>
      <c r="S276" s="768"/>
      <c r="T276" s="768"/>
      <c r="U276" s="768"/>
      <c r="V276" s="768"/>
      <c r="W276" s="768"/>
      <c r="X276" s="768"/>
      <c r="Y276" s="699" t="s">
        <v>5541</v>
      </c>
      <c r="Z276" s="698">
        <v>2004</v>
      </c>
      <c r="AB276" s="698" t="s">
        <v>5542</v>
      </c>
    </row>
    <row r="277" spans="1:28" s="715" customFormat="1" ht="12.75" customHeight="1" x14ac:dyDescent="0.2">
      <c r="A277" s="698"/>
      <c r="B277" s="697"/>
      <c r="C277" s="698"/>
      <c r="D277" s="698"/>
      <c r="E277" s="696"/>
      <c r="F277" s="696"/>
      <c r="G277" s="698"/>
      <c r="H277" s="697"/>
      <c r="I277" s="697"/>
      <c r="J277" s="697"/>
      <c r="K277" s="697"/>
      <c r="L277" s="697" t="s">
        <v>5543</v>
      </c>
      <c r="M277" s="696">
        <v>240</v>
      </c>
      <c r="N277" s="697" t="s">
        <v>42</v>
      </c>
      <c r="O277" s="697"/>
      <c r="P277" s="697"/>
      <c r="Q277" s="697"/>
      <c r="R277" s="768"/>
      <c r="S277" s="768"/>
      <c r="T277" s="768"/>
      <c r="U277" s="768"/>
      <c r="V277" s="768"/>
      <c r="W277" s="768"/>
      <c r="X277" s="768"/>
      <c r="Y277" s="698" t="s">
        <v>5544</v>
      </c>
      <c r="Z277" s="698">
        <v>1975</v>
      </c>
      <c r="AA277" s="698">
        <v>90</v>
      </c>
      <c r="AB277" s="698" t="s">
        <v>5279</v>
      </c>
    </row>
    <row r="278" spans="1:28" s="715" customFormat="1" ht="12.75" customHeight="1" x14ac:dyDescent="0.2">
      <c r="A278" s="698"/>
      <c r="B278" s="697"/>
      <c r="C278" s="697"/>
      <c r="D278" s="697"/>
      <c r="E278" s="696"/>
      <c r="F278" s="696"/>
      <c r="G278" s="697"/>
      <c r="H278" s="697"/>
      <c r="I278" s="697"/>
      <c r="J278" s="697"/>
      <c r="K278" s="697"/>
      <c r="L278" s="697"/>
      <c r="M278" s="697"/>
      <c r="N278" s="697"/>
      <c r="O278" s="697"/>
      <c r="P278" s="697"/>
      <c r="Q278" s="697"/>
      <c r="R278" s="768"/>
      <c r="S278" s="768"/>
      <c r="T278" s="768"/>
      <c r="U278" s="768"/>
      <c r="V278" s="768"/>
      <c r="W278" s="768"/>
      <c r="X278" s="768"/>
      <c r="Y278" s="699" t="s">
        <v>5545</v>
      </c>
      <c r="Z278" s="698">
        <v>2007</v>
      </c>
      <c r="AA278" s="698"/>
      <c r="AB278" s="698" t="s">
        <v>5546</v>
      </c>
    </row>
    <row r="279" spans="1:28" s="715" customFormat="1" ht="12.75" customHeight="1" x14ac:dyDescent="0.2">
      <c r="A279" s="698"/>
      <c r="B279" s="697"/>
      <c r="C279" s="697"/>
      <c r="D279" s="697"/>
      <c r="E279" s="696"/>
      <c r="F279" s="696"/>
      <c r="G279" s="697"/>
      <c r="H279" s="697"/>
      <c r="I279" s="697"/>
      <c r="J279" s="697"/>
      <c r="K279" s="697"/>
      <c r="L279" s="697"/>
      <c r="M279" s="697"/>
      <c r="N279" s="697"/>
      <c r="O279" s="697"/>
      <c r="P279" s="697"/>
      <c r="Q279" s="697"/>
      <c r="R279" s="768"/>
      <c r="S279" s="768"/>
      <c r="T279" s="768"/>
      <c r="U279" s="768"/>
      <c r="V279" s="768"/>
      <c r="W279" s="768"/>
      <c r="X279" s="768"/>
      <c r="Y279" s="699" t="s">
        <v>5547</v>
      </c>
      <c r="Z279" s="698">
        <v>2007</v>
      </c>
      <c r="AA279" s="698"/>
      <c r="AB279" s="698" t="s">
        <v>5548</v>
      </c>
    </row>
    <row r="280" spans="1:28" s="715" customFormat="1" ht="12.75" customHeight="1" x14ac:dyDescent="0.2">
      <c r="A280" s="698"/>
      <c r="B280" s="697"/>
      <c r="C280" s="697"/>
      <c r="D280" s="697"/>
      <c r="E280" s="696"/>
      <c r="F280" s="696"/>
      <c r="G280" s="697"/>
      <c r="H280" s="697"/>
      <c r="I280" s="697"/>
      <c r="J280" s="697"/>
      <c r="K280" s="697"/>
      <c r="L280" s="697"/>
      <c r="M280" s="697"/>
      <c r="N280" s="697"/>
      <c r="O280" s="697"/>
      <c r="P280" s="697"/>
      <c r="Q280" s="697"/>
      <c r="R280" s="768"/>
      <c r="S280" s="768"/>
      <c r="T280" s="768"/>
      <c r="U280" s="768"/>
      <c r="V280" s="768"/>
      <c r="W280" s="768"/>
      <c r="X280" s="768"/>
      <c r="Y280" s="698" t="s">
        <v>5549</v>
      </c>
      <c r="Z280" s="698">
        <v>2007</v>
      </c>
      <c r="AA280" s="698">
        <v>140</v>
      </c>
      <c r="AB280" s="698" t="s">
        <v>5279</v>
      </c>
    </row>
    <row r="281" spans="1:28" s="715" customFormat="1" ht="12.75" customHeight="1" x14ac:dyDescent="0.2">
      <c r="A281" s="698"/>
      <c r="B281" s="697"/>
      <c r="C281" s="697"/>
      <c r="D281" s="697"/>
      <c r="E281" s="696"/>
      <c r="F281" s="696"/>
      <c r="G281" s="697"/>
      <c r="H281" s="697"/>
      <c r="I281" s="697"/>
      <c r="J281" s="697"/>
      <c r="K281" s="697"/>
      <c r="L281" s="697"/>
      <c r="M281" s="697"/>
      <c r="N281" s="697"/>
      <c r="O281" s="697"/>
      <c r="P281" s="697"/>
      <c r="Q281" s="697"/>
      <c r="R281" s="768"/>
      <c r="S281" s="768"/>
      <c r="T281" s="768"/>
      <c r="U281" s="768"/>
      <c r="V281" s="768"/>
      <c r="W281" s="768"/>
      <c r="X281" s="768"/>
      <c r="Y281" s="698" t="s">
        <v>5550</v>
      </c>
      <c r="Z281" s="698">
        <v>1972</v>
      </c>
      <c r="AA281" s="698">
        <v>25</v>
      </c>
      <c r="AB281" s="698" t="s">
        <v>5279</v>
      </c>
    </row>
    <row r="282" spans="1:28" s="715" customFormat="1" ht="12.75" customHeight="1" x14ac:dyDescent="0.2">
      <c r="A282" s="698"/>
      <c r="B282" s="697"/>
      <c r="C282" s="697"/>
      <c r="D282" s="697"/>
      <c r="E282" s="696"/>
      <c r="F282" s="696"/>
      <c r="G282" s="697"/>
      <c r="H282" s="697"/>
      <c r="I282" s="697"/>
      <c r="J282" s="697"/>
      <c r="K282" s="697"/>
      <c r="L282" s="697"/>
      <c r="M282" s="697"/>
      <c r="N282" s="697"/>
      <c r="O282" s="697"/>
      <c r="P282" s="697"/>
      <c r="Q282" s="697"/>
      <c r="R282" s="768"/>
      <c r="S282" s="768"/>
      <c r="T282" s="768"/>
      <c r="U282" s="768"/>
      <c r="V282" s="768"/>
      <c r="W282" s="768"/>
      <c r="X282" s="768"/>
      <c r="Y282" s="698" t="s">
        <v>5551</v>
      </c>
      <c r="Z282" s="698">
        <v>1972</v>
      </c>
      <c r="AA282" s="715">
        <v>152</v>
      </c>
      <c r="AB282" s="698" t="s">
        <v>5279</v>
      </c>
    </row>
    <row r="283" spans="1:28" s="715" customFormat="1" ht="12.75" customHeight="1" x14ac:dyDescent="0.2">
      <c r="A283" s="698"/>
      <c r="B283" s="697"/>
      <c r="C283" s="697"/>
      <c r="D283" s="697"/>
      <c r="E283" s="696"/>
      <c r="F283" s="696"/>
      <c r="G283" s="697"/>
      <c r="H283" s="697"/>
      <c r="I283" s="697"/>
      <c r="J283" s="697"/>
      <c r="K283" s="697"/>
      <c r="L283" s="697"/>
      <c r="M283" s="697"/>
      <c r="N283" s="697"/>
      <c r="O283" s="697"/>
      <c r="P283" s="697"/>
      <c r="Q283" s="697"/>
      <c r="R283" s="768"/>
      <c r="S283" s="768"/>
      <c r="T283" s="768"/>
      <c r="U283" s="768"/>
      <c r="V283" s="768"/>
      <c r="W283" s="768"/>
      <c r="X283" s="768"/>
      <c r="Y283" s="698" t="s">
        <v>5552</v>
      </c>
      <c r="Z283" s="715">
        <v>2010</v>
      </c>
      <c r="AA283" s="715">
        <v>80</v>
      </c>
      <c r="AB283" s="698" t="s">
        <v>321</v>
      </c>
    </row>
    <row r="284" spans="1:28" s="715" customFormat="1" ht="12.75" customHeight="1" x14ac:dyDescent="0.2">
      <c r="A284" s="698"/>
      <c r="B284" s="697"/>
      <c r="C284" s="697"/>
      <c r="D284" s="697"/>
      <c r="E284" s="696"/>
      <c r="F284" s="696"/>
      <c r="G284" s="697"/>
      <c r="H284" s="697"/>
      <c r="I284" s="697"/>
      <c r="J284" s="697"/>
      <c r="K284" s="697"/>
      <c r="L284" s="697"/>
      <c r="M284" s="697"/>
      <c r="N284" s="697"/>
      <c r="O284" s="697"/>
      <c r="P284" s="697"/>
      <c r="Q284" s="697"/>
      <c r="R284" s="768"/>
      <c r="S284" s="768"/>
      <c r="T284" s="768"/>
      <c r="U284" s="768"/>
      <c r="V284" s="768"/>
      <c r="W284" s="768"/>
      <c r="X284" s="768"/>
      <c r="Y284" s="698" t="s">
        <v>5553</v>
      </c>
      <c r="Z284" s="698">
        <v>1970</v>
      </c>
      <c r="AA284" s="698">
        <v>140</v>
      </c>
      <c r="AB284" s="698" t="s">
        <v>5279</v>
      </c>
    </row>
    <row r="285" spans="1:28" s="715" customFormat="1" ht="12.75" customHeight="1" x14ac:dyDescent="0.2">
      <c r="A285" s="698"/>
      <c r="B285" s="697"/>
      <c r="C285" s="697"/>
      <c r="D285" s="697"/>
      <c r="E285" s="696"/>
      <c r="F285" s="696"/>
      <c r="G285" s="697"/>
      <c r="H285" s="697"/>
      <c r="I285" s="697"/>
      <c r="J285" s="697"/>
      <c r="K285" s="697"/>
      <c r="L285" s="697"/>
      <c r="M285" s="697"/>
      <c r="N285" s="697"/>
      <c r="O285" s="697"/>
      <c r="P285" s="697"/>
      <c r="Q285" s="697"/>
      <c r="R285" s="768"/>
      <c r="S285" s="768"/>
      <c r="T285" s="768"/>
      <c r="U285" s="768"/>
      <c r="V285" s="768"/>
      <c r="W285" s="768"/>
      <c r="X285" s="768"/>
      <c r="Y285" s="698" t="s">
        <v>5554</v>
      </c>
      <c r="Z285" s="698">
        <v>1970</v>
      </c>
      <c r="AA285" s="698">
        <v>152</v>
      </c>
      <c r="AB285" s="698" t="s">
        <v>5279</v>
      </c>
    </row>
    <row r="286" spans="1:28" s="715" customFormat="1" ht="12.75" customHeight="1" x14ac:dyDescent="0.2">
      <c r="A286" s="698"/>
      <c r="B286" s="697"/>
      <c r="C286" s="697"/>
      <c r="D286" s="697"/>
      <c r="E286" s="696"/>
      <c r="F286" s="696"/>
      <c r="G286" s="697"/>
      <c r="H286" s="697"/>
      <c r="I286" s="697"/>
      <c r="J286" s="697"/>
      <c r="K286" s="697"/>
      <c r="L286" s="697"/>
      <c r="M286" s="697"/>
      <c r="N286" s="697"/>
      <c r="O286" s="697"/>
      <c r="P286" s="697"/>
      <c r="Q286" s="697"/>
      <c r="R286" s="768"/>
      <c r="S286" s="768"/>
      <c r="T286" s="768"/>
      <c r="U286" s="768"/>
      <c r="V286" s="768"/>
      <c r="W286" s="768"/>
      <c r="X286" s="768"/>
      <c r="Y286" s="698" t="s">
        <v>5555</v>
      </c>
      <c r="Z286" s="698">
        <v>2005</v>
      </c>
      <c r="AA286" s="698">
        <v>250</v>
      </c>
      <c r="AB286" s="698" t="s">
        <v>321</v>
      </c>
    </row>
    <row r="287" spans="1:28" s="715" customFormat="1" ht="12.75" customHeight="1" x14ac:dyDescent="0.2">
      <c r="A287" s="698"/>
      <c r="B287" s="697"/>
      <c r="C287" s="697"/>
      <c r="D287" s="697"/>
      <c r="E287" s="696"/>
      <c r="F287" s="696"/>
      <c r="G287" s="697"/>
      <c r="H287" s="697"/>
      <c r="I287" s="697"/>
      <c r="J287" s="697"/>
      <c r="K287" s="697"/>
      <c r="L287" s="697"/>
      <c r="M287" s="697"/>
      <c r="N287" s="697"/>
      <c r="O287" s="697"/>
      <c r="P287" s="697"/>
      <c r="Q287" s="697"/>
      <c r="R287" s="768"/>
      <c r="S287" s="768"/>
      <c r="T287" s="768"/>
      <c r="U287" s="768"/>
      <c r="V287" s="768"/>
      <c r="W287" s="768"/>
      <c r="X287" s="768"/>
      <c r="Y287" s="698" t="s">
        <v>5556</v>
      </c>
      <c r="Z287" s="698">
        <v>1975</v>
      </c>
      <c r="AA287" s="698">
        <v>90</v>
      </c>
      <c r="AB287" s="698" t="s">
        <v>5279</v>
      </c>
    </row>
    <row r="288" spans="1:28" s="715" customFormat="1" ht="12.75" customHeight="1" x14ac:dyDescent="0.2">
      <c r="A288" s="698"/>
      <c r="B288" s="697"/>
      <c r="C288" s="697"/>
      <c r="D288" s="697"/>
      <c r="E288" s="696"/>
      <c r="F288" s="696"/>
      <c r="G288" s="697"/>
      <c r="H288" s="697"/>
      <c r="I288" s="697"/>
      <c r="J288" s="697"/>
      <c r="K288" s="697"/>
      <c r="L288" s="697"/>
      <c r="M288" s="697"/>
      <c r="N288" s="697"/>
      <c r="O288" s="697"/>
      <c r="P288" s="697"/>
      <c r="Q288" s="697"/>
      <c r="R288" s="768"/>
      <c r="S288" s="768"/>
      <c r="T288" s="768"/>
      <c r="U288" s="768"/>
      <c r="V288" s="768"/>
      <c r="W288" s="768"/>
      <c r="X288" s="768"/>
      <c r="Y288" s="698" t="s">
        <v>5557</v>
      </c>
      <c r="Z288" s="698">
        <v>2006</v>
      </c>
      <c r="AA288" s="698">
        <v>214</v>
      </c>
      <c r="AB288" s="698" t="s">
        <v>5558</v>
      </c>
    </row>
    <row r="289" spans="1:28" s="715" customFormat="1" ht="12.75" customHeight="1" x14ac:dyDescent="0.2">
      <c r="A289" s="698"/>
      <c r="B289" s="697"/>
      <c r="C289" s="697"/>
      <c r="D289" s="697"/>
      <c r="E289" s="696"/>
      <c r="F289" s="696"/>
      <c r="G289" s="697"/>
      <c r="H289" s="697"/>
      <c r="I289" s="697"/>
      <c r="J289" s="697"/>
      <c r="K289" s="697"/>
      <c r="L289" s="697"/>
      <c r="M289" s="697"/>
      <c r="N289" s="697"/>
      <c r="O289" s="697"/>
      <c r="P289" s="697"/>
      <c r="Q289" s="697"/>
      <c r="R289" s="768"/>
      <c r="S289" s="768"/>
      <c r="T289" s="768"/>
      <c r="U289" s="768"/>
      <c r="V289" s="768"/>
      <c r="W289" s="768"/>
      <c r="X289" s="768"/>
      <c r="Y289" s="699" t="s">
        <v>5559</v>
      </c>
      <c r="Z289" s="698">
        <v>1975</v>
      </c>
      <c r="AA289" s="698">
        <v>25</v>
      </c>
      <c r="AB289" s="698" t="s">
        <v>5279</v>
      </c>
    </row>
    <row r="290" spans="1:28" s="715" customFormat="1" ht="12.75" customHeight="1" x14ac:dyDescent="0.2">
      <c r="A290" s="698"/>
      <c r="B290" s="697"/>
      <c r="C290" s="697"/>
      <c r="D290" s="697"/>
      <c r="E290" s="696"/>
      <c r="F290" s="696"/>
      <c r="G290" s="697"/>
      <c r="H290" s="697"/>
      <c r="I290" s="697"/>
      <c r="J290" s="697"/>
      <c r="K290" s="697"/>
      <c r="L290" s="697"/>
      <c r="M290" s="697"/>
      <c r="N290" s="697"/>
      <c r="O290" s="697"/>
      <c r="P290" s="697"/>
      <c r="Q290" s="697"/>
      <c r="R290" s="768"/>
      <c r="S290" s="768"/>
      <c r="T290" s="768"/>
      <c r="U290" s="768"/>
      <c r="V290" s="768"/>
      <c r="W290" s="768"/>
      <c r="X290" s="768"/>
      <c r="Y290" s="699" t="s">
        <v>5560</v>
      </c>
      <c r="Z290" s="698">
        <v>2004</v>
      </c>
      <c r="AA290" s="698">
        <v>60</v>
      </c>
      <c r="AB290" s="698" t="s">
        <v>5279</v>
      </c>
    </row>
    <row r="291" spans="1:28" s="715" customFormat="1" x14ac:dyDescent="0.2">
      <c r="A291" s="711"/>
      <c r="B291" s="706"/>
      <c r="C291" s="712"/>
      <c r="D291" s="713"/>
      <c r="E291" s="713"/>
      <c r="F291" s="713"/>
      <c r="G291" s="713"/>
      <c r="H291" s="713"/>
      <c r="I291" s="713"/>
      <c r="J291" s="713"/>
      <c r="K291" s="713"/>
      <c r="L291" s="713"/>
      <c r="M291" s="757"/>
      <c r="N291" s="765"/>
      <c r="O291" s="712"/>
      <c r="P291" s="713"/>
      <c r="Q291" s="713"/>
      <c r="R291" s="713"/>
      <c r="S291" s="713"/>
      <c r="T291" s="713"/>
      <c r="U291" s="713"/>
      <c r="V291" s="713"/>
      <c r="W291" s="713"/>
      <c r="X291" s="714"/>
    </row>
    <row r="292" spans="1:28" s="715" customFormat="1" x14ac:dyDescent="0.2">
      <c r="A292" s="698">
        <v>64</v>
      </c>
      <c r="B292" s="697" t="s">
        <v>5561</v>
      </c>
      <c r="C292" s="698"/>
      <c r="D292" s="698"/>
      <c r="E292" s="696"/>
      <c r="F292" s="696"/>
      <c r="G292" s="698"/>
      <c r="H292" s="697"/>
      <c r="I292" s="697"/>
      <c r="J292" s="697"/>
      <c r="K292" s="697"/>
      <c r="L292" s="698" t="s">
        <v>5562</v>
      </c>
      <c r="M292" s="719">
        <v>774</v>
      </c>
      <c r="N292" s="698" t="s">
        <v>38</v>
      </c>
      <c r="O292" s="696" t="s">
        <v>5563</v>
      </c>
      <c r="P292" s="696" t="s">
        <v>5158</v>
      </c>
      <c r="Q292" s="696" t="s">
        <v>5175</v>
      </c>
      <c r="R292" s="698"/>
      <c r="S292" s="698"/>
      <c r="T292" s="698"/>
      <c r="U292" s="698"/>
      <c r="V292" s="698"/>
      <c r="W292" s="698"/>
      <c r="X292" s="698"/>
      <c r="Y292" s="698" t="s">
        <v>5564</v>
      </c>
      <c r="Z292" s="698">
        <v>1984</v>
      </c>
      <c r="AA292" s="698">
        <v>40</v>
      </c>
      <c r="AB292" s="698" t="s">
        <v>5565</v>
      </c>
    </row>
    <row r="293" spans="1:28" s="715" customFormat="1" ht="12.75" customHeight="1" x14ac:dyDescent="0.2">
      <c r="A293" s="698"/>
      <c r="B293" s="697"/>
      <c r="C293" s="698"/>
      <c r="D293" s="698"/>
      <c r="E293" s="696"/>
      <c r="F293" s="696"/>
      <c r="G293" s="698"/>
      <c r="H293" s="697"/>
      <c r="I293" s="697"/>
      <c r="J293" s="697"/>
      <c r="K293" s="752"/>
      <c r="L293" s="698" t="s">
        <v>5566</v>
      </c>
      <c r="M293" s="696">
        <v>500</v>
      </c>
      <c r="O293" s="697"/>
      <c r="P293" s="697"/>
      <c r="Q293" s="697"/>
      <c r="R293" s="768"/>
      <c r="S293" s="768"/>
      <c r="T293" s="768"/>
      <c r="U293" s="768"/>
      <c r="V293" s="768"/>
      <c r="W293" s="768"/>
      <c r="X293" s="768"/>
      <c r="Y293" s="698" t="s">
        <v>5567</v>
      </c>
      <c r="Z293" s="698">
        <v>1984</v>
      </c>
      <c r="AA293" s="698">
        <v>170</v>
      </c>
      <c r="AB293" s="698" t="s">
        <v>5568</v>
      </c>
    </row>
    <row r="294" spans="1:28" s="715" customFormat="1" ht="12.75" customHeight="1" x14ac:dyDescent="0.2">
      <c r="A294" s="698"/>
      <c r="B294" s="697"/>
      <c r="C294" s="697"/>
      <c r="D294" s="697"/>
      <c r="E294" s="696"/>
      <c r="F294" s="696"/>
      <c r="G294" s="697"/>
      <c r="H294" s="697"/>
      <c r="I294" s="697"/>
      <c r="J294" s="697"/>
      <c r="K294" s="697"/>
      <c r="L294" s="698"/>
      <c r="M294" s="698"/>
      <c r="N294" s="697"/>
      <c r="O294" s="697"/>
      <c r="P294" s="697"/>
      <c r="Q294" s="697"/>
      <c r="R294" s="768"/>
      <c r="S294" s="768"/>
      <c r="T294" s="768"/>
      <c r="U294" s="768"/>
      <c r="V294" s="768"/>
      <c r="W294" s="768"/>
      <c r="X294" s="768"/>
      <c r="Y294" s="697" t="s">
        <v>5569</v>
      </c>
      <c r="Z294" s="708">
        <v>1984</v>
      </c>
      <c r="AA294" s="708">
        <v>40</v>
      </c>
      <c r="AB294" s="698" t="s">
        <v>5565</v>
      </c>
    </row>
    <row r="295" spans="1:28" s="715" customFormat="1" ht="12.75" customHeight="1" x14ac:dyDescent="0.2">
      <c r="A295" s="698"/>
      <c r="B295" s="697"/>
      <c r="C295" s="697"/>
      <c r="D295" s="697"/>
      <c r="E295" s="696"/>
      <c r="F295" s="696"/>
      <c r="G295" s="697"/>
      <c r="H295" s="697"/>
      <c r="I295" s="697"/>
      <c r="J295" s="697"/>
      <c r="K295" s="697"/>
      <c r="L295" s="697"/>
      <c r="M295" s="697"/>
      <c r="N295" s="697"/>
      <c r="O295" s="697"/>
      <c r="P295" s="697"/>
      <c r="Q295" s="697"/>
      <c r="R295" s="768"/>
      <c r="S295" s="768"/>
      <c r="T295" s="768"/>
      <c r="U295" s="768"/>
      <c r="V295" s="768"/>
      <c r="W295" s="768"/>
      <c r="X295" s="768"/>
      <c r="Y295" s="698" t="s">
        <v>5570</v>
      </c>
      <c r="Z295" s="698">
        <v>1983</v>
      </c>
      <c r="AA295" s="698">
        <v>120</v>
      </c>
      <c r="AB295" s="698" t="s">
        <v>5571</v>
      </c>
    </row>
    <row r="296" spans="1:28" s="715" customFormat="1" ht="12.75" customHeight="1" x14ac:dyDescent="0.2">
      <c r="A296" s="698"/>
      <c r="B296" s="697"/>
      <c r="C296" s="697"/>
      <c r="D296" s="697"/>
      <c r="E296" s="696"/>
      <c r="F296" s="696"/>
      <c r="G296" s="697"/>
      <c r="H296" s="697"/>
      <c r="I296" s="697"/>
      <c r="J296" s="697"/>
      <c r="K296" s="697"/>
      <c r="L296" s="697"/>
      <c r="M296" s="697"/>
      <c r="N296" s="697"/>
      <c r="O296" s="697"/>
      <c r="P296" s="697"/>
      <c r="Q296" s="697"/>
      <c r="R296" s="768"/>
      <c r="S296" s="768"/>
      <c r="T296" s="768"/>
      <c r="U296" s="768"/>
      <c r="V296" s="768"/>
      <c r="W296" s="768"/>
      <c r="X296" s="768"/>
      <c r="Y296" s="698" t="s">
        <v>5572</v>
      </c>
      <c r="Z296" s="698">
        <v>1983</v>
      </c>
      <c r="AA296" s="698">
        <v>75</v>
      </c>
      <c r="AB296" s="698" t="s">
        <v>5407</v>
      </c>
    </row>
    <row r="297" spans="1:28" s="715" customFormat="1" ht="12.75" customHeight="1" x14ac:dyDescent="0.2">
      <c r="A297" s="698"/>
      <c r="B297" s="697"/>
      <c r="C297" s="697"/>
      <c r="D297" s="697"/>
      <c r="E297" s="696"/>
      <c r="F297" s="696"/>
      <c r="G297" s="697"/>
      <c r="H297" s="697"/>
      <c r="I297" s="697"/>
      <c r="J297" s="697"/>
      <c r="K297" s="697"/>
      <c r="L297" s="697"/>
      <c r="M297" s="697"/>
      <c r="N297" s="697"/>
      <c r="O297" s="697"/>
      <c r="P297" s="697"/>
      <c r="Q297" s="697"/>
      <c r="R297" s="768"/>
      <c r="S297" s="768"/>
      <c r="T297" s="768"/>
      <c r="U297" s="768"/>
      <c r="V297" s="768"/>
      <c r="W297" s="768"/>
      <c r="X297" s="768"/>
      <c r="Y297" s="698" t="s">
        <v>5573</v>
      </c>
      <c r="Z297" s="698">
        <v>1983</v>
      </c>
      <c r="AA297" s="698">
        <v>75</v>
      </c>
      <c r="AB297" s="698" t="s">
        <v>5407</v>
      </c>
    </row>
    <row r="298" spans="1:28" s="715" customFormat="1" x14ac:dyDescent="0.2">
      <c r="A298" s="711"/>
      <c r="B298" s="706"/>
      <c r="C298" s="712"/>
      <c r="D298" s="713"/>
      <c r="E298" s="713"/>
      <c r="F298" s="713"/>
      <c r="G298" s="713"/>
      <c r="H298" s="713"/>
      <c r="I298" s="713"/>
      <c r="J298" s="713"/>
      <c r="K298" s="713"/>
      <c r="L298" s="713"/>
      <c r="M298" s="757"/>
      <c r="N298" s="765"/>
      <c r="O298" s="712"/>
      <c r="P298" s="713"/>
      <c r="Q298" s="713"/>
      <c r="R298" s="713"/>
      <c r="S298" s="713"/>
      <c r="T298" s="713"/>
      <c r="U298" s="713"/>
      <c r="V298" s="713"/>
      <c r="W298" s="713"/>
      <c r="X298" s="714"/>
      <c r="Y298" s="712"/>
      <c r="Z298" s="714"/>
      <c r="AA298" s="766"/>
      <c r="AB298" s="711"/>
    </row>
    <row r="299" spans="1:28" s="715" customFormat="1" x14ac:dyDescent="0.2">
      <c r="A299" s="698">
        <v>63</v>
      </c>
      <c r="B299" s="698" t="s">
        <v>5561</v>
      </c>
      <c r="C299" s="698"/>
      <c r="D299" s="698"/>
      <c r="E299" s="696"/>
      <c r="F299" s="696"/>
      <c r="G299" s="698"/>
      <c r="H299" s="697"/>
      <c r="I299" s="697"/>
      <c r="J299" s="697"/>
      <c r="K299" s="697"/>
      <c r="L299" s="697" t="s">
        <v>5574</v>
      </c>
      <c r="M299" s="696">
        <v>347</v>
      </c>
      <c r="N299" s="697" t="s">
        <v>38</v>
      </c>
      <c r="O299" s="696" t="s">
        <v>5575</v>
      </c>
      <c r="P299" s="696" t="s">
        <v>5158</v>
      </c>
      <c r="Q299" s="696" t="s">
        <v>5195</v>
      </c>
      <c r="R299" s="698"/>
      <c r="S299" s="698"/>
      <c r="T299" s="698"/>
      <c r="U299" s="698"/>
      <c r="V299" s="698"/>
      <c r="W299" s="698"/>
      <c r="X299" s="698"/>
      <c r="Y299" s="698" t="s">
        <v>5576</v>
      </c>
      <c r="Z299" s="698">
        <v>1986</v>
      </c>
      <c r="AA299" s="698">
        <v>77</v>
      </c>
      <c r="AB299" s="698" t="s">
        <v>5577</v>
      </c>
    </row>
    <row r="300" spans="1:28" s="715" customFormat="1" x14ac:dyDescent="0.2">
      <c r="A300" s="698"/>
      <c r="B300" s="753"/>
      <c r="C300" s="698"/>
      <c r="D300" s="698"/>
      <c r="E300" s="696"/>
      <c r="F300" s="696"/>
      <c r="G300" s="698"/>
      <c r="H300" s="697"/>
      <c r="I300" s="697"/>
      <c r="J300" s="697"/>
      <c r="K300" s="697"/>
      <c r="L300" s="697" t="s">
        <v>5578</v>
      </c>
      <c r="M300" s="696">
        <v>170</v>
      </c>
      <c r="N300" s="697" t="s">
        <v>59</v>
      </c>
      <c r="O300" s="696"/>
      <c r="P300" s="696"/>
      <c r="Q300" s="696"/>
      <c r="R300" s="698"/>
      <c r="S300" s="698"/>
      <c r="T300" s="698"/>
      <c r="U300" s="698"/>
      <c r="V300" s="698"/>
      <c r="W300" s="698"/>
      <c r="X300" s="698"/>
      <c r="Y300" s="697" t="s">
        <v>5579</v>
      </c>
      <c r="Z300" s="708">
        <v>1986</v>
      </c>
      <c r="AA300" s="708">
        <v>77</v>
      </c>
      <c r="AB300" s="697" t="s">
        <v>5577</v>
      </c>
    </row>
    <row r="301" spans="1:28" s="715" customFormat="1" x14ac:dyDescent="0.2">
      <c r="A301" s="698"/>
      <c r="B301" s="697"/>
      <c r="C301" s="696"/>
      <c r="D301" s="697"/>
      <c r="E301" s="696"/>
      <c r="F301" s="696"/>
      <c r="G301" s="697"/>
      <c r="H301" s="697"/>
      <c r="I301" s="697"/>
      <c r="J301" s="697"/>
      <c r="K301" s="697"/>
      <c r="O301" s="697"/>
      <c r="P301" s="697"/>
      <c r="Q301" s="697"/>
      <c r="R301" s="698"/>
      <c r="S301" s="698"/>
      <c r="T301" s="698"/>
      <c r="U301" s="698"/>
      <c r="V301" s="698"/>
      <c r="W301" s="698"/>
      <c r="X301" s="698"/>
      <c r="Y301" s="698" t="s">
        <v>5580</v>
      </c>
      <c r="Z301" s="698">
        <v>1986</v>
      </c>
      <c r="AA301" s="698">
        <v>77</v>
      </c>
      <c r="AB301" s="698" t="s">
        <v>5577</v>
      </c>
    </row>
    <row r="302" spans="1:28" s="715" customFormat="1" x14ac:dyDescent="0.2">
      <c r="A302" s="698"/>
      <c r="B302" s="697"/>
      <c r="C302" s="696"/>
      <c r="D302" s="697"/>
      <c r="E302" s="696"/>
      <c r="F302" s="696"/>
      <c r="G302" s="697"/>
      <c r="H302" s="697"/>
      <c r="I302" s="697"/>
      <c r="J302" s="697"/>
      <c r="K302" s="697"/>
      <c r="L302" s="697"/>
      <c r="M302" s="696"/>
      <c r="N302" s="697"/>
      <c r="O302" s="697"/>
      <c r="P302" s="697"/>
      <c r="Q302" s="697"/>
      <c r="R302" s="698"/>
      <c r="S302" s="698"/>
      <c r="T302" s="698"/>
      <c r="U302" s="698"/>
      <c r="V302" s="698"/>
      <c r="W302" s="698"/>
      <c r="X302" s="698"/>
      <c r="Y302" s="698" t="s">
        <v>5581</v>
      </c>
      <c r="Z302" s="698">
        <v>1987</v>
      </c>
      <c r="AA302" s="698">
        <v>62</v>
      </c>
      <c r="AB302" s="698" t="s">
        <v>5407</v>
      </c>
    </row>
    <row r="303" spans="1:28" s="715" customFormat="1" x14ac:dyDescent="0.2">
      <c r="A303" s="698"/>
      <c r="B303" s="697"/>
      <c r="C303" s="696"/>
      <c r="D303" s="697"/>
      <c r="E303" s="696"/>
      <c r="F303" s="696"/>
      <c r="G303" s="697"/>
      <c r="H303" s="697"/>
      <c r="I303" s="697"/>
      <c r="J303" s="697"/>
      <c r="K303" s="697"/>
      <c r="L303" s="697"/>
      <c r="M303" s="696"/>
      <c r="N303" s="697"/>
      <c r="O303" s="697"/>
      <c r="P303" s="697"/>
      <c r="Q303" s="697"/>
      <c r="R303" s="698"/>
      <c r="S303" s="698"/>
      <c r="T303" s="698"/>
      <c r="U303" s="698"/>
      <c r="V303" s="698"/>
      <c r="W303" s="698"/>
      <c r="X303" s="698"/>
      <c r="Y303" s="698" t="s">
        <v>5582</v>
      </c>
      <c r="Z303" s="698">
        <v>1986</v>
      </c>
      <c r="AA303" s="698">
        <v>106</v>
      </c>
      <c r="AB303" s="698" t="s">
        <v>5407</v>
      </c>
    </row>
    <row r="304" spans="1:28" s="715" customFormat="1" x14ac:dyDescent="0.2">
      <c r="A304" s="698"/>
      <c r="B304" s="697"/>
      <c r="C304" s="696"/>
      <c r="D304" s="697"/>
      <c r="E304" s="696"/>
      <c r="F304" s="696"/>
      <c r="G304" s="697"/>
      <c r="H304" s="697"/>
      <c r="I304" s="697"/>
      <c r="J304" s="697"/>
      <c r="K304" s="697"/>
      <c r="L304" s="697"/>
      <c r="M304" s="697"/>
      <c r="N304" s="697"/>
      <c r="O304" s="697"/>
      <c r="P304" s="697"/>
      <c r="Q304" s="697"/>
      <c r="R304" s="698"/>
      <c r="S304" s="698"/>
      <c r="T304" s="698"/>
      <c r="U304" s="698"/>
      <c r="V304" s="698"/>
      <c r="W304" s="698"/>
      <c r="X304" s="698"/>
      <c r="Y304" s="699" t="s">
        <v>5583</v>
      </c>
      <c r="Z304" s="698">
        <v>1986</v>
      </c>
      <c r="AA304" s="715">
        <v>93</v>
      </c>
      <c r="AB304" s="715" t="s">
        <v>5584</v>
      </c>
    </row>
    <row r="305" spans="1:28" s="715" customFormat="1" x14ac:dyDescent="0.2">
      <c r="A305" s="698"/>
      <c r="B305" s="697"/>
      <c r="C305" s="696"/>
      <c r="D305" s="697"/>
      <c r="E305" s="696"/>
      <c r="F305" s="696"/>
      <c r="G305" s="697"/>
      <c r="H305" s="697"/>
      <c r="I305" s="697"/>
      <c r="J305" s="697"/>
      <c r="K305" s="697"/>
      <c r="L305" s="697"/>
      <c r="M305" s="697"/>
      <c r="N305" s="697"/>
      <c r="O305" s="697"/>
      <c r="P305" s="697"/>
      <c r="Q305" s="697"/>
      <c r="R305" s="698"/>
      <c r="S305" s="698"/>
      <c r="T305" s="698"/>
      <c r="U305" s="698"/>
      <c r="V305" s="698"/>
      <c r="W305" s="698"/>
      <c r="X305" s="698"/>
      <c r="Y305" s="698" t="s">
        <v>5585</v>
      </c>
      <c r="Z305" s="698">
        <v>1983</v>
      </c>
      <c r="AA305" s="698">
        <v>82</v>
      </c>
      <c r="AB305" s="698" t="s">
        <v>5407</v>
      </c>
    </row>
    <row r="306" spans="1:28" s="715" customFormat="1" x14ac:dyDescent="0.2">
      <c r="A306" s="698"/>
      <c r="B306" s="697"/>
      <c r="C306" s="696"/>
      <c r="D306" s="697"/>
      <c r="E306" s="696"/>
      <c r="F306" s="696"/>
      <c r="G306" s="697"/>
      <c r="H306" s="697"/>
      <c r="I306" s="697"/>
      <c r="J306" s="697"/>
      <c r="K306" s="697"/>
      <c r="L306" s="697"/>
      <c r="M306" s="697"/>
      <c r="N306" s="697"/>
      <c r="O306" s="697"/>
      <c r="P306" s="697"/>
      <c r="Q306" s="697"/>
      <c r="R306" s="698"/>
      <c r="S306" s="698"/>
      <c r="T306" s="698"/>
      <c r="U306" s="698"/>
      <c r="V306" s="698"/>
      <c r="W306" s="698"/>
      <c r="X306" s="698"/>
      <c r="Y306" s="698" t="s">
        <v>5586</v>
      </c>
      <c r="Z306" s="698">
        <v>1983</v>
      </c>
      <c r="AA306" s="698">
        <v>82</v>
      </c>
      <c r="AB306" s="698" t="s">
        <v>5571</v>
      </c>
    </row>
    <row r="307" spans="1:28" s="715" customFormat="1" x14ac:dyDescent="0.2">
      <c r="A307" s="698"/>
      <c r="B307" s="697"/>
      <c r="C307" s="696"/>
      <c r="D307" s="697"/>
      <c r="E307" s="696"/>
      <c r="F307" s="696"/>
      <c r="G307" s="697"/>
      <c r="H307" s="697"/>
      <c r="I307" s="697"/>
      <c r="J307" s="697"/>
      <c r="K307" s="697"/>
      <c r="L307" s="697"/>
      <c r="M307" s="697"/>
      <c r="N307" s="697"/>
      <c r="O307" s="697"/>
      <c r="P307" s="697"/>
      <c r="Q307" s="697"/>
      <c r="R307" s="698"/>
      <c r="S307" s="698"/>
      <c r="T307" s="698"/>
      <c r="U307" s="698"/>
      <c r="V307" s="698"/>
      <c r="W307" s="698"/>
      <c r="X307" s="698"/>
      <c r="Y307" s="698" t="s">
        <v>5587</v>
      </c>
      <c r="Z307" s="698">
        <v>1986</v>
      </c>
      <c r="AA307" s="715">
        <v>120</v>
      </c>
      <c r="AB307" s="698" t="s">
        <v>5588</v>
      </c>
    </row>
    <row r="308" spans="1:28" s="715" customFormat="1" x14ac:dyDescent="0.2">
      <c r="A308" s="711"/>
      <c r="B308" s="706"/>
      <c r="C308" s="712"/>
      <c r="D308" s="713"/>
      <c r="E308" s="713"/>
      <c r="F308" s="713"/>
      <c r="G308" s="713"/>
      <c r="H308" s="713"/>
      <c r="I308" s="713"/>
      <c r="J308" s="713"/>
      <c r="K308" s="713"/>
      <c r="L308" s="713"/>
      <c r="M308" s="757"/>
      <c r="N308" s="765"/>
      <c r="O308" s="712"/>
      <c r="P308" s="713"/>
      <c r="Q308" s="713"/>
      <c r="R308" s="713"/>
      <c r="S308" s="713"/>
      <c r="T308" s="713"/>
      <c r="U308" s="713"/>
      <c r="V308" s="713"/>
      <c r="W308" s="713"/>
      <c r="X308" s="714"/>
      <c r="Y308" s="712"/>
      <c r="Z308" s="714"/>
      <c r="AA308" s="766"/>
      <c r="AB308" s="711"/>
    </row>
    <row r="309" spans="1:28" s="715" customFormat="1" ht="13.35" customHeight="1" x14ac:dyDescent="0.2">
      <c r="A309" s="698">
        <v>11</v>
      </c>
      <c r="B309" s="754" t="s">
        <v>5589</v>
      </c>
      <c r="C309" s="698"/>
      <c r="D309" s="698"/>
      <c r="E309" s="696"/>
      <c r="F309" s="696"/>
      <c r="G309" s="698"/>
      <c r="H309" s="698"/>
      <c r="I309" s="698"/>
      <c r="J309" s="698"/>
      <c r="K309" s="697"/>
      <c r="L309" s="698" t="s">
        <v>5590</v>
      </c>
      <c r="M309" s="696">
        <v>212</v>
      </c>
      <c r="N309" s="697" t="s">
        <v>38</v>
      </c>
      <c r="O309" s="696" t="s">
        <v>5591</v>
      </c>
      <c r="P309" s="696" t="s">
        <v>5158</v>
      </c>
      <c r="Q309" s="696" t="s">
        <v>5175</v>
      </c>
      <c r="R309" s="698"/>
      <c r="S309" s="698"/>
      <c r="T309" s="698"/>
      <c r="U309" s="698"/>
      <c r="V309" s="698"/>
      <c r="W309" s="698"/>
      <c r="X309" s="698"/>
      <c r="Y309" s="698" t="s">
        <v>5592</v>
      </c>
      <c r="Z309" s="698">
        <v>1985</v>
      </c>
      <c r="AA309" s="698">
        <v>214</v>
      </c>
      <c r="AB309" s="698" t="s">
        <v>5593</v>
      </c>
    </row>
    <row r="310" spans="1:28" s="715" customFormat="1" ht="13.35" customHeight="1" x14ac:dyDescent="0.2">
      <c r="A310" s="698"/>
      <c r="B310" s="754" t="s">
        <v>5594</v>
      </c>
      <c r="C310" s="698"/>
      <c r="D310" s="698"/>
      <c r="E310" s="696"/>
      <c r="F310" s="696"/>
      <c r="G310" s="698"/>
      <c r="H310" s="698"/>
      <c r="I310" s="698"/>
      <c r="J310" s="698"/>
      <c r="K310" s="698"/>
      <c r="L310" s="697" t="s">
        <v>5595</v>
      </c>
      <c r="M310" s="696">
        <v>815</v>
      </c>
      <c r="N310" s="697" t="s">
        <v>52</v>
      </c>
      <c r="O310" s="698"/>
      <c r="P310" s="698"/>
      <c r="Q310" s="698"/>
      <c r="R310" s="698"/>
      <c r="S310" s="698"/>
      <c r="T310" s="698"/>
      <c r="U310" s="698"/>
      <c r="V310" s="698"/>
      <c r="W310" s="698"/>
      <c r="X310" s="698"/>
      <c r="Y310" s="698" t="s">
        <v>5596</v>
      </c>
      <c r="Z310" s="698">
        <v>1985</v>
      </c>
      <c r="AA310" s="698">
        <v>170</v>
      </c>
      <c r="AB310" s="698" t="s">
        <v>5565</v>
      </c>
    </row>
    <row r="311" spans="1:28" s="715" customFormat="1" ht="13.35" customHeight="1" x14ac:dyDescent="0.2">
      <c r="A311" s="698"/>
      <c r="B311" s="698"/>
      <c r="C311" s="696"/>
      <c r="D311" s="698"/>
      <c r="E311" s="696"/>
      <c r="F311" s="696"/>
      <c r="G311" s="698"/>
      <c r="H311" s="698"/>
      <c r="I311" s="698"/>
      <c r="J311" s="698"/>
      <c r="K311" s="698"/>
      <c r="L311" s="698"/>
      <c r="M311" s="698"/>
      <c r="N311" s="698"/>
      <c r="O311" s="698"/>
      <c r="P311" s="698"/>
      <c r="Q311" s="698"/>
      <c r="R311" s="698"/>
      <c r="S311" s="698"/>
      <c r="T311" s="698"/>
      <c r="U311" s="698"/>
      <c r="V311" s="698"/>
      <c r="W311" s="698"/>
      <c r="X311" s="698"/>
      <c r="Y311" s="698" t="s">
        <v>5597</v>
      </c>
      <c r="Z311" s="698">
        <v>1985</v>
      </c>
      <c r="AA311" s="715">
        <v>125</v>
      </c>
      <c r="AB311" s="698" t="s">
        <v>5565</v>
      </c>
    </row>
    <row r="312" spans="1:28" s="715" customFormat="1" ht="13.35" customHeight="1" x14ac:dyDescent="0.2">
      <c r="A312" s="698"/>
      <c r="B312" s="698"/>
      <c r="C312" s="696"/>
      <c r="D312" s="698"/>
      <c r="E312" s="696"/>
      <c r="F312" s="696"/>
      <c r="G312" s="698"/>
      <c r="H312" s="698"/>
      <c r="I312" s="698"/>
      <c r="J312" s="698"/>
      <c r="K312" s="698"/>
      <c r="L312" s="698"/>
      <c r="M312" s="698"/>
      <c r="N312" s="698"/>
      <c r="O312" s="698"/>
      <c r="P312" s="698"/>
      <c r="Q312" s="698"/>
      <c r="R312" s="698"/>
      <c r="S312" s="698"/>
      <c r="T312" s="698"/>
      <c r="U312" s="698"/>
      <c r="V312" s="698"/>
      <c r="W312" s="698"/>
      <c r="X312" s="698"/>
      <c r="Y312" s="698" t="s">
        <v>5598</v>
      </c>
      <c r="Z312" s="698">
        <v>1985</v>
      </c>
      <c r="AA312" s="698">
        <v>214</v>
      </c>
      <c r="AB312" s="698" t="s">
        <v>5599</v>
      </c>
    </row>
    <row r="313" spans="1:28" s="715" customFormat="1" ht="13.35" customHeight="1" x14ac:dyDescent="0.2">
      <c r="A313" s="698"/>
      <c r="B313" s="698"/>
      <c r="C313" s="696"/>
      <c r="D313" s="698"/>
      <c r="E313" s="696"/>
      <c r="F313" s="696"/>
      <c r="G313" s="698"/>
      <c r="H313" s="698"/>
      <c r="I313" s="698"/>
      <c r="J313" s="698"/>
      <c r="K313" s="698"/>
      <c r="L313" s="698"/>
      <c r="M313" s="698"/>
      <c r="N313" s="698"/>
      <c r="O313" s="698"/>
      <c r="P313" s="698"/>
      <c r="Q313" s="698"/>
      <c r="R313" s="698"/>
      <c r="S313" s="698"/>
      <c r="T313" s="698"/>
      <c r="U313" s="698"/>
      <c r="V313" s="698"/>
      <c r="W313" s="698"/>
      <c r="X313" s="698"/>
      <c r="Y313" s="698" t="s">
        <v>5600</v>
      </c>
      <c r="Z313" s="698">
        <v>1985</v>
      </c>
      <c r="AA313" s="698">
        <v>316</v>
      </c>
      <c r="AB313" s="698" t="s">
        <v>5279</v>
      </c>
    </row>
    <row r="314" spans="1:28" s="715" customFormat="1" ht="13.35" customHeight="1" x14ac:dyDescent="0.2">
      <c r="A314" s="698"/>
      <c r="B314" s="698"/>
      <c r="C314" s="696"/>
      <c r="D314" s="698"/>
      <c r="E314" s="696"/>
      <c r="F314" s="696"/>
      <c r="G314" s="698"/>
      <c r="H314" s="698"/>
      <c r="I314" s="698"/>
      <c r="J314" s="698"/>
      <c r="K314" s="698"/>
      <c r="L314" s="698"/>
      <c r="M314" s="698"/>
      <c r="N314" s="698"/>
      <c r="O314" s="698"/>
      <c r="P314" s="698"/>
      <c r="Q314" s="698"/>
      <c r="R314" s="698"/>
      <c r="S314" s="698"/>
      <c r="T314" s="698"/>
      <c r="U314" s="698"/>
      <c r="V314" s="698"/>
      <c r="W314" s="698"/>
      <c r="X314" s="698"/>
      <c r="Y314" s="698" t="s">
        <v>5601</v>
      </c>
      <c r="Z314" s="698">
        <v>1987</v>
      </c>
      <c r="AA314" s="715">
        <v>175</v>
      </c>
      <c r="AB314" s="698" t="s">
        <v>5461</v>
      </c>
    </row>
    <row r="315" spans="1:28" s="715" customFormat="1" ht="13.35" customHeight="1" x14ac:dyDescent="0.2">
      <c r="A315" s="698"/>
      <c r="B315" s="698"/>
      <c r="C315" s="696"/>
      <c r="D315" s="698"/>
      <c r="E315" s="696"/>
      <c r="F315" s="696"/>
      <c r="G315" s="698"/>
      <c r="H315" s="698"/>
      <c r="I315" s="698"/>
      <c r="J315" s="698"/>
      <c r="K315" s="698"/>
      <c r="L315" s="698"/>
      <c r="M315" s="698"/>
      <c r="N315" s="698"/>
      <c r="O315" s="698"/>
      <c r="P315" s="698"/>
      <c r="Q315" s="698"/>
      <c r="R315" s="698"/>
      <c r="S315" s="698"/>
      <c r="T315" s="698"/>
      <c r="U315" s="698"/>
      <c r="V315" s="698"/>
      <c r="W315" s="698"/>
      <c r="X315" s="698"/>
      <c r="Y315" s="698" t="s">
        <v>5602</v>
      </c>
      <c r="Z315" s="698">
        <v>1987</v>
      </c>
      <c r="AA315" s="698">
        <v>75</v>
      </c>
      <c r="AB315" s="698" t="s">
        <v>5407</v>
      </c>
    </row>
    <row r="316" spans="1:28" s="715" customFormat="1" ht="13.35" customHeight="1" x14ac:dyDescent="0.2">
      <c r="A316" s="698"/>
      <c r="B316" s="698"/>
      <c r="C316" s="696"/>
      <c r="D316" s="698"/>
      <c r="E316" s="696"/>
      <c r="F316" s="696"/>
      <c r="G316" s="698"/>
      <c r="H316" s="698"/>
      <c r="I316" s="698"/>
      <c r="J316" s="698"/>
      <c r="K316" s="698"/>
      <c r="L316" s="698"/>
      <c r="M316" s="698"/>
      <c r="N316" s="698"/>
      <c r="O316" s="698"/>
      <c r="P316" s="698"/>
      <c r="Q316" s="698"/>
      <c r="R316" s="698"/>
      <c r="S316" s="698"/>
      <c r="T316" s="698"/>
      <c r="U316" s="698"/>
      <c r="V316" s="698"/>
      <c r="W316" s="698"/>
      <c r="X316" s="698"/>
      <c r="Y316" s="698" t="s">
        <v>5603</v>
      </c>
      <c r="Z316" s="698">
        <v>1987</v>
      </c>
      <c r="AA316" s="715">
        <v>125</v>
      </c>
      <c r="AB316" s="698" t="s">
        <v>5407</v>
      </c>
    </row>
    <row r="317" spans="1:28" s="715" customFormat="1" ht="13.35" customHeight="1" x14ac:dyDescent="0.2">
      <c r="A317" s="698"/>
      <c r="B317" s="698"/>
      <c r="C317" s="696"/>
      <c r="D317" s="698"/>
      <c r="E317" s="696"/>
      <c r="F317" s="696"/>
      <c r="G317" s="698"/>
      <c r="H317" s="698"/>
      <c r="I317" s="698"/>
      <c r="J317" s="698"/>
      <c r="K317" s="698"/>
      <c r="L317" s="698"/>
      <c r="M317" s="698"/>
      <c r="N317" s="698"/>
      <c r="O317" s="698"/>
      <c r="P317" s="698"/>
      <c r="Q317" s="698"/>
      <c r="R317" s="698"/>
      <c r="S317" s="698"/>
      <c r="T317" s="698"/>
      <c r="U317" s="698"/>
      <c r="V317" s="698"/>
      <c r="W317" s="698"/>
      <c r="X317" s="698"/>
      <c r="Y317" s="698" t="s">
        <v>5604</v>
      </c>
      <c r="Z317" s="707">
        <v>1987</v>
      </c>
      <c r="AA317" s="715">
        <v>60</v>
      </c>
      <c r="AB317" s="707" t="s">
        <v>5407</v>
      </c>
    </row>
    <row r="318" spans="1:28" s="715" customFormat="1" ht="13.35" customHeight="1" x14ac:dyDescent="0.2">
      <c r="A318" s="698"/>
      <c r="B318" s="698"/>
      <c r="C318" s="696"/>
      <c r="D318" s="698"/>
      <c r="E318" s="696"/>
      <c r="F318" s="696"/>
      <c r="G318" s="698"/>
      <c r="H318" s="698"/>
      <c r="I318" s="698"/>
      <c r="J318" s="698"/>
      <c r="K318" s="698"/>
      <c r="L318" s="698"/>
      <c r="M318" s="698"/>
      <c r="N318" s="698"/>
      <c r="O318" s="698"/>
      <c r="P318" s="698"/>
      <c r="Q318" s="698"/>
      <c r="R318" s="698"/>
      <c r="S318" s="698"/>
      <c r="T318" s="698"/>
      <c r="U318" s="698"/>
      <c r="V318" s="698"/>
      <c r="W318" s="698"/>
      <c r="X318" s="698"/>
      <c r="Y318" s="698" t="s">
        <v>5605</v>
      </c>
      <c r="Z318" s="698">
        <v>1987</v>
      </c>
      <c r="AA318" s="698">
        <v>168</v>
      </c>
      <c r="AB318" s="698" t="s">
        <v>5407</v>
      </c>
    </row>
    <row r="319" spans="1:28" s="715" customFormat="1" ht="13.35" customHeight="1" x14ac:dyDescent="0.2">
      <c r="A319" s="698"/>
      <c r="B319" s="698"/>
      <c r="C319" s="696"/>
      <c r="D319" s="698"/>
      <c r="E319" s="696"/>
      <c r="F319" s="696"/>
      <c r="G319" s="698"/>
      <c r="H319" s="698"/>
      <c r="I319" s="698"/>
      <c r="J319" s="698"/>
      <c r="K319" s="698"/>
      <c r="L319" s="698"/>
      <c r="M319" s="698"/>
      <c r="N319" s="698"/>
      <c r="O319" s="698"/>
      <c r="P319" s="698"/>
      <c r="Q319" s="698"/>
      <c r="R319" s="698"/>
      <c r="S319" s="698"/>
      <c r="T319" s="698"/>
      <c r="U319" s="698"/>
      <c r="V319" s="698"/>
      <c r="W319" s="698"/>
      <c r="X319" s="698"/>
      <c r="Y319" s="698" t="s">
        <v>5606</v>
      </c>
      <c r="Z319" s="698">
        <v>1987</v>
      </c>
      <c r="AA319" s="698">
        <v>168</v>
      </c>
      <c r="AB319" s="698" t="s">
        <v>5571</v>
      </c>
    </row>
    <row r="320" spans="1:28" s="715" customFormat="1" ht="13.35" customHeight="1" x14ac:dyDescent="0.2">
      <c r="A320" s="698"/>
      <c r="B320" s="698"/>
      <c r="C320" s="698"/>
      <c r="D320" s="698"/>
      <c r="E320" s="696"/>
      <c r="F320" s="696"/>
      <c r="G320" s="698"/>
      <c r="H320" s="698"/>
      <c r="I320" s="698"/>
      <c r="J320" s="698"/>
      <c r="K320" s="698"/>
      <c r="L320" s="698"/>
      <c r="M320" s="698"/>
      <c r="N320" s="698"/>
      <c r="O320" s="698"/>
      <c r="P320" s="698"/>
      <c r="Q320" s="698"/>
      <c r="R320" s="698"/>
      <c r="S320" s="698"/>
      <c r="T320" s="698"/>
      <c r="U320" s="698"/>
      <c r="V320" s="698"/>
      <c r="W320" s="698"/>
      <c r="X320" s="698"/>
      <c r="Y320" s="698" t="s">
        <v>5607</v>
      </c>
      <c r="Z320" s="698">
        <v>1987</v>
      </c>
      <c r="AA320" s="698">
        <v>300</v>
      </c>
      <c r="AB320" s="698" t="s">
        <v>5461</v>
      </c>
    </row>
    <row r="321" spans="1:28" s="715" customFormat="1" ht="13.35" customHeight="1" x14ac:dyDescent="0.2">
      <c r="A321" s="711"/>
      <c r="B321" s="706"/>
      <c r="C321" s="712"/>
      <c r="D321" s="713"/>
      <c r="E321" s="713"/>
      <c r="F321" s="713"/>
      <c r="G321" s="713"/>
      <c r="H321" s="713"/>
      <c r="I321" s="713"/>
      <c r="J321" s="713"/>
      <c r="K321" s="713"/>
      <c r="L321" s="713"/>
      <c r="M321" s="713"/>
      <c r="N321" s="712"/>
      <c r="O321" s="712"/>
      <c r="P321" s="713"/>
      <c r="Q321" s="713"/>
      <c r="R321" s="713"/>
      <c r="S321" s="713"/>
      <c r="T321" s="713"/>
      <c r="U321" s="713"/>
      <c r="V321" s="713"/>
      <c r="W321" s="713"/>
      <c r="X321" s="714"/>
      <c r="Y321" s="698" t="s">
        <v>5608</v>
      </c>
      <c r="Z321" s="698">
        <v>1987</v>
      </c>
      <c r="AA321" s="698">
        <v>95</v>
      </c>
      <c r="AB321" s="698" t="s">
        <v>5279</v>
      </c>
    </row>
    <row r="322" spans="1:28" s="715" customFormat="1" ht="13.35" customHeight="1" x14ac:dyDescent="0.2">
      <c r="A322" s="711"/>
      <c r="B322" s="706"/>
      <c r="C322" s="712"/>
      <c r="D322" s="713"/>
      <c r="E322" s="713"/>
      <c r="F322" s="713"/>
      <c r="G322" s="713"/>
      <c r="H322" s="713"/>
      <c r="I322" s="713"/>
      <c r="J322" s="713"/>
      <c r="K322" s="713"/>
      <c r="L322" s="771"/>
      <c r="M322" s="771"/>
      <c r="N322" s="712"/>
      <c r="O322" s="712"/>
      <c r="P322" s="713"/>
      <c r="Q322" s="713"/>
      <c r="R322" s="713"/>
      <c r="S322" s="713"/>
      <c r="T322" s="713"/>
      <c r="U322" s="713"/>
      <c r="V322" s="713"/>
      <c r="W322" s="713"/>
      <c r="X322" s="714"/>
      <c r="Y322" s="712"/>
      <c r="Z322" s="714"/>
      <c r="AA322" s="766"/>
      <c r="AB322" s="711"/>
    </row>
    <row r="323" spans="1:28" s="715" customFormat="1" ht="13.35" customHeight="1" x14ac:dyDescent="0.2">
      <c r="A323" s="698">
        <v>12</v>
      </c>
      <c r="B323" s="698" t="s">
        <v>5609</v>
      </c>
      <c r="C323" s="698"/>
      <c r="D323" s="698"/>
      <c r="E323" s="696"/>
      <c r="F323" s="696"/>
      <c r="G323" s="698"/>
      <c r="H323" s="698"/>
      <c r="I323" s="698"/>
      <c r="J323" s="698"/>
      <c r="K323" s="697"/>
      <c r="L323" s="698" t="s">
        <v>5610</v>
      </c>
      <c r="M323" s="696">
        <v>280</v>
      </c>
      <c r="N323" s="698" t="s">
        <v>38</v>
      </c>
      <c r="O323" s="696" t="s">
        <v>5611</v>
      </c>
      <c r="P323" s="698" t="s">
        <v>5158</v>
      </c>
      <c r="Q323" s="698" t="s">
        <v>5195</v>
      </c>
      <c r="R323" s="698"/>
      <c r="S323" s="698"/>
      <c r="T323" s="698"/>
      <c r="U323" s="698"/>
      <c r="V323" s="698"/>
      <c r="W323" s="698"/>
      <c r="X323" s="698"/>
      <c r="Y323" s="698" t="s">
        <v>5612</v>
      </c>
      <c r="Z323" s="698">
        <v>1986</v>
      </c>
      <c r="AA323" s="698">
        <v>80</v>
      </c>
      <c r="AB323" s="698" t="s">
        <v>5613</v>
      </c>
    </row>
    <row r="324" spans="1:28" s="715" customFormat="1" ht="13.35" customHeight="1" x14ac:dyDescent="0.2">
      <c r="A324" s="698"/>
      <c r="B324" s="698"/>
      <c r="C324" s="696"/>
      <c r="D324" s="698"/>
      <c r="E324" s="696"/>
      <c r="F324" s="696"/>
      <c r="G324" s="698"/>
      <c r="H324" s="698"/>
      <c r="I324" s="698"/>
      <c r="J324" s="698"/>
      <c r="K324" s="698"/>
      <c r="N324" s="698"/>
      <c r="O324" s="698"/>
      <c r="P324" s="698"/>
      <c r="Q324" s="698"/>
      <c r="R324" s="698"/>
      <c r="S324" s="698"/>
      <c r="T324" s="698"/>
      <c r="U324" s="698"/>
      <c r="V324" s="698"/>
      <c r="W324" s="698"/>
      <c r="X324" s="698"/>
      <c r="Y324" s="699" t="s">
        <v>5614</v>
      </c>
      <c r="Z324" s="698">
        <v>2004</v>
      </c>
      <c r="AA324" s="698"/>
      <c r="AB324" s="698" t="s">
        <v>5615</v>
      </c>
    </row>
    <row r="325" spans="1:28" s="715" customFormat="1" ht="13.35" customHeight="1" x14ac:dyDescent="0.2">
      <c r="A325" s="698"/>
      <c r="B325" s="698"/>
      <c r="C325" s="696"/>
      <c r="D325" s="698"/>
      <c r="E325" s="696"/>
      <c r="F325" s="696"/>
      <c r="G325" s="698"/>
      <c r="H325" s="698"/>
      <c r="I325" s="698"/>
      <c r="J325" s="698"/>
      <c r="K325" s="698"/>
      <c r="L325" s="698"/>
      <c r="M325" s="698"/>
      <c r="N325" s="698"/>
      <c r="O325" s="698"/>
      <c r="P325" s="698"/>
      <c r="Q325" s="698"/>
      <c r="R325" s="698"/>
      <c r="S325" s="698"/>
      <c r="T325" s="698"/>
      <c r="U325" s="698"/>
      <c r="V325" s="698"/>
      <c r="W325" s="698"/>
      <c r="X325" s="698"/>
      <c r="Y325" s="698" t="s">
        <v>5616</v>
      </c>
      <c r="Z325" s="698">
        <v>1986</v>
      </c>
      <c r="AA325" s="698">
        <v>88</v>
      </c>
      <c r="AB325" s="698" t="s">
        <v>5613</v>
      </c>
    </row>
    <row r="326" spans="1:28" s="715" customFormat="1" ht="13.35" customHeight="1" x14ac:dyDescent="0.2">
      <c r="A326" s="698"/>
      <c r="B326" s="698"/>
      <c r="C326" s="696"/>
      <c r="D326" s="698"/>
      <c r="E326" s="696"/>
      <c r="F326" s="696"/>
      <c r="G326" s="698"/>
      <c r="H326" s="698"/>
      <c r="I326" s="698"/>
      <c r="J326" s="698"/>
      <c r="K326" s="698"/>
      <c r="L326" s="698"/>
      <c r="M326" s="698"/>
      <c r="N326" s="698"/>
      <c r="O326" s="698"/>
      <c r="P326" s="698"/>
      <c r="Q326" s="698"/>
      <c r="R326" s="698"/>
      <c r="S326" s="698"/>
      <c r="T326" s="698"/>
      <c r="U326" s="698"/>
      <c r="V326" s="698"/>
      <c r="W326" s="698"/>
      <c r="X326" s="698"/>
      <c r="Y326" s="698" t="s">
        <v>5617</v>
      </c>
      <c r="Z326" s="698">
        <v>1986</v>
      </c>
      <c r="AA326" s="698">
        <v>36</v>
      </c>
      <c r="AB326" s="698" t="s">
        <v>5613</v>
      </c>
    </row>
    <row r="327" spans="1:28" s="715" customFormat="1" ht="13.35" customHeight="1" x14ac:dyDescent="0.2">
      <c r="A327" s="698"/>
      <c r="B327" s="698"/>
      <c r="C327" s="696"/>
      <c r="D327" s="698"/>
      <c r="E327" s="696"/>
      <c r="F327" s="696"/>
      <c r="G327" s="698"/>
      <c r="H327" s="698"/>
      <c r="I327" s="698"/>
      <c r="J327" s="698"/>
      <c r="K327" s="698"/>
      <c r="L327" s="698"/>
      <c r="M327" s="698"/>
      <c r="N327" s="698"/>
      <c r="O327" s="698"/>
      <c r="P327" s="698"/>
      <c r="Q327" s="698"/>
      <c r="R327" s="698"/>
      <c r="S327" s="698"/>
      <c r="T327" s="698"/>
      <c r="U327" s="698"/>
      <c r="V327" s="698"/>
      <c r="W327" s="698"/>
      <c r="X327" s="698"/>
      <c r="Y327" s="698" t="s">
        <v>5618</v>
      </c>
      <c r="Z327" s="698">
        <v>1986</v>
      </c>
      <c r="AA327" s="698">
        <v>253</v>
      </c>
      <c r="AB327" s="698" t="s">
        <v>5613</v>
      </c>
    </row>
    <row r="328" spans="1:28" s="715" customFormat="1" ht="13.35" customHeight="1" x14ac:dyDescent="0.2">
      <c r="A328" s="698"/>
      <c r="B328" s="698"/>
      <c r="C328" s="696"/>
      <c r="D328" s="698"/>
      <c r="E328" s="696"/>
      <c r="F328" s="696"/>
      <c r="G328" s="698"/>
      <c r="H328" s="698"/>
      <c r="I328" s="698"/>
      <c r="J328" s="698"/>
      <c r="K328" s="698"/>
      <c r="L328" s="698"/>
      <c r="M328" s="698"/>
      <c r="N328" s="698"/>
      <c r="O328" s="698"/>
      <c r="P328" s="698"/>
      <c r="Q328" s="698"/>
      <c r="R328" s="698"/>
      <c r="S328" s="698"/>
      <c r="T328" s="698"/>
      <c r="U328" s="698"/>
      <c r="V328" s="698"/>
      <c r="W328" s="698"/>
      <c r="X328" s="698"/>
      <c r="Y328" s="698" t="s">
        <v>5619</v>
      </c>
      <c r="Z328" s="698">
        <v>1986</v>
      </c>
      <c r="AA328" s="698">
        <v>159</v>
      </c>
      <c r="AB328" s="698" t="s">
        <v>5613</v>
      </c>
    </row>
    <row r="329" spans="1:28" s="715" customFormat="1" ht="13.35" customHeight="1" x14ac:dyDescent="0.2">
      <c r="A329" s="698"/>
      <c r="B329" s="698"/>
      <c r="C329" s="696"/>
      <c r="D329" s="698"/>
      <c r="E329" s="696"/>
      <c r="F329" s="696"/>
      <c r="G329" s="698"/>
      <c r="H329" s="698"/>
      <c r="I329" s="698"/>
      <c r="J329" s="698"/>
      <c r="K329" s="698"/>
      <c r="L329" s="698"/>
      <c r="M329" s="698"/>
      <c r="N329" s="698"/>
      <c r="O329" s="698"/>
      <c r="P329" s="698"/>
      <c r="Q329" s="698"/>
      <c r="R329" s="698"/>
      <c r="S329" s="698"/>
      <c r="T329" s="698"/>
      <c r="U329" s="698"/>
      <c r="V329" s="698"/>
      <c r="W329" s="698"/>
      <c r="X329" s="698"/>
      <c r="Y329" s="698" t="s">
        <v>5620</v>
      </c>
      <c r="Z329" s="698">
        <v>1986</v>
      </c>
      <c r="AA329" s="698">
        <v>160</v>
      </c>
      <c r="AB329" s="698" t="s">
        <v>5613</v>
      </c>
    </row>
    <row r="330" spans="1:28" s="715" customFormat="1" ht="13.35" customHeight="1" x14ac:dyDescent="0.2">
      <c r="A330" s="711"/>
      <c r="B330" s="706" t="s">
        <v>5189</v>
      </c>
      <c r="C330" s="712" t="s">
        <v>5190</v>
      </c>
      <c r="D330" s="713"/>
      <c r="E330" s="713"/>
      <c r="F330" s="713"/>
      <c r="G330" s="713"/>
      <c r="H330" s="713"/>
      <c r="I330" s="713"/>
      <c r="J330" s="713"/>
      <c r="K330" s="713"/>
      <c r="L330" s="713"/>
      <c r="M330" s="757"/>
      <c r="N330" s="712" t="s">
        <v>5191</v>
      </c>
      <c r="O330" s="712"/>
      <c r="P330" s="713"/>
      <c r="Q330" s="713"/>
      <c r="R330" s="713"/>
      <c r="S330" s="713"/>
      <c r="T330" s="713"/>
      <c r="U330" s="713"/>
      <c r="V330" s="713"/>
      <c r="W330" s="713"/>
      <c r="X330" s="714"/>
    </row>
    <row r="331" spans="1:28" s="715" customFormat="1" ht="13.35" customHeight="1" x14ac:dyDescent="0.2">
      <c r="A331" s="698">
        <v>13</v>
      </c>
      <c r="B331" s="754" t="s">
        <v>5621</v>
      </c>
      <c r="C331" s="698"/>
      <c r="D331" s="698"/>
      <c r="E331" s="696"/>
      <c r="F331" s="696"/>
      <c r="G331" s="698"/>
      <c r="H331" s="698"/>
      <c r="I331" s="698"/>
      <c r="J331" s="698"/>
      <c r="K331" s="697"/>
      <c r="L331" s="698" t="s">
        <v>5622</v>
      </c>
      <c r="M331" s="696">
        <v>618</v>
      </c>
      <c r="N331" s="698" t="s">
        <v>55</v>
      </c>
      <c r="O331" s="696" t="s">
        <v>5623</v>
      </c>
      <c r="P331" s="696" t="s">
        <v>5158</v>
      </c>
      <c r="Q331" s="696" t="s">
        <v>506</v>
      </c>
      <c r="R331" s="698"/>
      <c r="S331" s="698"/>
      <c r="T331" s="698"/>
      <c r="U331" s="698"/>
      <c r="V331" s="698"/>
      <c r="W331" s="698"/>
      <c r="X331" s="698"/>
      <c r="Y331" s="699" t="s">
        <v>5624</v>
      </c>
      <c r="Z331" s="698">
        <v>1992</v>
      </c>
      <c r="AA331" s="698"/>
      <c r="AB331" s="698" t="s">
        <v>5625</v>
      </c>
    </row>
    <row r="332" spans="1:28" s="715" customFormat="1" ht="13.35" customHeight="1" x14ac:dyDescent="0.2">
      <c r="A332" s="698"/>
      <c r="B332" s="755" t="s">
        <v>5626</v>
      </c>
      <c r="C332" s="698"/>
      <c r="D332" s="698"/>
      <c r="E332" s="696"/>
      <c r="F332" s="696"/>
      <c r="G332" s="698"/>
      <c r="H332" s="698"/>
      <c r="I332" s="698"/>
      <c r="J332" s="698"/>
      <c r="K332" s="698"/>
      <c r="L332" s="698" t="s">
        <v>5627</v>
      </c>
      <c r="M332" s="696">
        <v>140</v>
      </c>
      <c r="N332" s="698" t="s">
        <v>59</v>
      </c>
      <c r="O332" s="698"/>
      <c r="P332" s="698"/>
      <c r="Q332" s="698"/>
      <c r="R332" s="698"/>
      <c r="S332" s="698"/>
      <c r="T332" s="698"/>
      <c r="U332" s="698"/>
      <c r="V332" s="698"/>
      <c r="W332" s="698"/>
      <c r="X332" s="698"/>
      <c r="Y332" s="699" t="s">
        <v>5628</v>
      </c>
      <c r="Z332" s="698">
        <v>1992</v>
      </c>
      <c r="AA332" s="698"/>
      <c r="AB332" s="698" t="s">
        <v>5629</v>
      </c>
    </row>
    <row r="333" spans="1:28" s="715" customFormat="1" ht="13.35" customHeight="1" x14ac:dyDescent="0.2">
      <c r="A333" s="698"/>
      <c r="B333" s="755" t="s">
        <v>5626</v>
      </c>
      <c r="C333" s="698"/>
      <c r="D333" s="698"/>
      <c r="E333" s="696"/>
      <c r="F333" s="696"/>
      <c r="G333" s="698"/>
      <c r="H333" s="698"/>
      <c r="I333" s="698"/>
      <c r="J333" s="698"/>
      <c r="K333" s="698"/>
      <c r="L333" s="698" t="s">
        <v>5630</v>
      </c>
      <c r="M333" s="696">
        <v>140</v>
      </c>
      <c r="N333" s="698" t="s">
        <v>59</v>
      </c>
      <c r="O333" s="698"/>
      <c r="P333" s="698"/>
      <c r="Q333" s="698"/>
      <c r="R333" s="698"/>
      <c r="S333" s="698"/>
      <c r="T333" s="698"/>
      <c r="U333" s="698"/>
      <c r="V333" s="698"/>
      <c r="W333" s="698"/>
      <c r="X333" s="698"/>
      <c r="Y333" s="699" t="s">
        <v>5631</v>
      </c>
      <c r="Z333" s="698">
        <v>1992</v>
      </c>
      <c r="AA333" s="698"/>
      <c r="AB333" s="698" t="s">
        <v>5625</v>
      </c>
    </row>
    <row r="334" spans="1:28" s="715" customFormat="1" ht="13.35" customHeight="1" x14ac:dyDescent="0.2">
      <c r="A334" s="698"/>
      <c r="B334" s="755" t="s">
        <v>5632</v>
      </c>
      <c r="C334" s="698"/>
      <c r="D334" s="698"/>
      <c r="E334" s="696"/>
      <c r="F334" s="696"/>
      <c r="G334" s="698"/>
      <c r="H334" s="698"/>
      <c r="I334" s="698"/>
      <c r="J334" s="698"/>
      <c r="K334" s="698"/>
      <c r="L334" s="698" t="s">
        <v>5633</v>
      </c>
      <c r="M334" s="719">
        <v>320</v>
      </c>
      <c r="N334" s="698" t="s">
        <v>55</v>
      </c>
      <c r="O334" s="698"/>
      <c r="P334" s="698"/>
      <c r="Q334" s="698"/>
      <c r="R334" s="698"/>
      <c r="S334" s="698"/>
      <c r="T334" s="698"/>
      <c r="U334" s="698"/>
      <c r="V334" s="698"/>
      <c r="W334" s="698"/>
      <c r="X334" s="698"/>
      <c r="Y334" s="699" t="s">
        <v>5634</v>
      </c>
      <c r="Z334" s="698">
        <v>1993</v>
      </c>
      <c r="AA334" s="698"/>
      <c r="AB334" s="698" t="s">
        <v>5635</v>
      </c>
    </row>
    <row r="335" spans="1:28" s="715" customFormat="1" ht="13.35" customHeight="1" x14ac:dyDescent="0.2">
      <c r="A335" s="698"/>
      <c r="B335" s="753"/>
      <c r="C335" s="698"/>
      <c r="D335" s="698"/>
      <c r="E335" s="696"/>
      <c r="F335" s="696"/>
      <c r="G335" s="698"/>
      <c r="H335" s="698"/>
      <c r="I335" s="698"/>
      <c r="J335" s="698"/>
      <c r="K335" s="698"/>
      <c r="O335" s="698"/>
      <c r="P335" s="698"/>
      <c r="Q335" s="698"/>
      <c r="R335" s="698"/>
      <c r="S335" s="698"/>
      <c r="T335" s="698"/>
      <c r="U335" s="698"/>
      <c r="V335" s="698"/>
      <c r="W335" s="698"/>
      <c r="X335" s="698"/>
      <c r="Y335" s="699" t="s">
        <v>5636</v>
      </c>
      <c r="Z335" s="698">
        <v>2013</v>
      </c>
      <c r="AA335" s="698"/>
      <c r="AB335" s="698" t="s">
        <v>5548</v>
      </c>
    </row>
    <row r="336" spans="1:28" s="715" customFormat="1" ht="13.35" customHeight="1" x14ac:dyDescent="0.2">
      <c r="A336" s="711"/>
      <c r="B336" s="706"/>
      <c r="C336" s="712"/>
      <c r="D336" s="713"/>
      <c r="E336" s="713"/>
      <c r="F336" s="713"/>
      <c r="G336" s="713"/>
      <c r="H336" s="713"/>
      <c r="I336" s="713"/>
      <c r="J336" s="713"/>
      <c r="K336" s="713"/>
      <c r="L336" s="713"/>
      <c r="M336" s="757"/>
      <c r="N336" s="712"/>
      <c r="O336" s="712"/>
      <c r="P336" s="713"/>
      <c r="Q336" s="713"/>
      <c r="R336" s="713"/>
      <c r="S336" s="713"/>
      <c r="T336" s="713"/>
      <c r="U336" s="713"/>
      <c r="V336" s="713"/>
      <c r="W336" s="713"/>
      <c r="X336" s="714"/>
      <c r="Y336" s="712"/>
      <c r="Z336" s="714"/>
      <c r="AA336" s="766"/>
      <c r="AB336" s="711"/>
    </row>
    <row r="337" spans="1:28" s="715" customFormat="1" ht="13.35" customHeight="1" x14ac:dyDescent="0.2">
      <c r="A337" s="698">
        <v>14</v>
      </c>
      <c r="B337" s="698" t="s">
        <v>5252</v>
      </c>
      <c r="C337" s="698"/>
      <c r="D337" s="698"/>
      <c r="E337" s="696"/>
      <c r="F337" s="696"/>
      <c r="G337" s="698"/>
      <c r="H337" s="698"/>
      <c r="I337" s="698"/>
      <c r="J337" s="698"/>
      <c r="K337" s="697"/>
      <c r="L337" s="698" t="s">
        <v>5637</v>
      </c>
      <c r="M337" s="696">
        <v>525</v>
      </c>
      <c r="N337" s="698" t="s">
        <v>54</v>
      </c>
      <c r="O337" s="696" t="s">
        <v>5638</v>
      </c>
      <c r="P337" s="696" t="s">
        <v>5158</v>
      </c>
      <c r="Q337" s="696" t="s">
        <v>246</v>
      </c>
      <c r="R337" s="698"/>
      <c r="S337" s="698"/>
      <c r="T337" s="698"/>
      <c r="U337" s="698"/>
      <c r="V337" s="698"/>
      <c r="W337" s="698"/>
      <c r="X337" s="698"/>
      <c r="Y337" s="698" t="s">
        <v>5639</v>
      </c>
      <c r="Z337" s="698">
        <v>1993</v>
      </c>
      <c r="AA337" s="698">
        <v>135</v>
      </c>
      <c r="AB337" s="698" t="s">
        <v>5407</v>
      </c>
    </row>
    <row r="338" spans="1:28" s="715" customFormat="1" ht="13.35" customHeight="1" x14ac:dyDescent="0.2">
      <c r="A338" s="698"/>
      <c r="B338" s="698" t="s">
        <v>5244</v>
      </c>
      <c r="C338" s="698"/>
      <c r="D338" s="698"/>
      <c r="E338" s="696"/>
      <c r="F338" s="696"/>
      <c r="G338" s="698"/>
      <c r="H338" s="698"/>
      <c r="I338" s="698"/>
      <c r="J338" s="698"/>
      <c r="K338" s="698"/>
      <c r="L338" s="698" t="s">
        <v>5640</v>
      </c>
      <c r="M338" s="696">
        <v>515</v>
      </c>
      <c r="N338" s="698" t="s">
        <v>54</v>
      </c>
      <c r="O338" s="698"/>
      <c r="P338" s="698"/>
      <c r="Q338" s="698"/>
      <c r="R338" s="698"/>
      <c r="S338" s="698"/>
      <c r="T338" s="698"/>
      <c r="U338" s="698"/>
      <c r="V338" s="698"/>
      <c r="W338" s="698"/>
      <c r="X338" s="698"/>
      <c r="Y338" s="698" t="s">
        <v>5641</v>
      </c>
      <c r="Z338" s="698">
        <v>1997</v>
      </c>
      <c r="AA338" s="698">
        <v>580</v>
      </c>
      <c r="AB338" s="698" t="s">
        <v>5642</v>
      </c>
    </row>
    <row r="339" spans="1:28" s="715" customFormat="1" ht="13.35" customHeight="1" x14ac:dyDescent="0.2">
      <c r="A339" s="698"/>
      <c r="B339" s="698"/>
      <c r="C339" s="696"/>
      <c r="D339" s="698"/>
      <c r="E339" s="696"/>
      <c r="F339" s="696"/>
      <c r="G339" s="698"/>
      <c r="H339" s="698"/>
      <c r="I339" s="698"/>
      <c r="J339" s="698"/>
      <c r="K339" s="698"/>
      <c r="L339" s="698"/>
      <c r="M339" s="698"/>
      <c r="N339" s="698"/>
      <c r="O339" s="698"/>
      <c r="P339" s="698"/>
      <c r="Q339" s="698"/>
      <c r="R339" s="698"/>
      <c r="S339" s="698"/>
      <c r="T339" s="698"/>
      <c r="U339" s="698"/>
      <c r="V339" s="698"/>
      <c r="W339" s="698"/>
      <c r="X339" s="698"/>
      <c r="Y339" s="698" t="s">
        <v>5643</v>
      </c>
      <c r="Z339" s="698">
        <v>1998</v>
      </c>
      <c r="AA339" s="698">
        <v>135</v>
      </c>
      <c r="AB339" s="698" t="s">
        <v>5407</v>
      </c>
    </row>
    <row r="340" spans="1:28" s="715" customFormat="1" ht="13.35" customHeight="1" x14ac:dyDescent="0.2">
      <c r="A340" s="698"/>
      <c r="B340" s="698"/>
      <c r="C340" s="696"/>
      <c r="D340" s="698"/>
      <c r="E340" s="696"/>
      <c r="F340" s="696"/>
      <c r="G340" s="698"/>
      <c r="H340" s="698"/>
      <c r="I340" s="698"/>
      <c r="J340" s="698"/>
      <c r="K340" s="698"/>
      <c r="L340" s="698"/>
      <c r="M340" s="698"/>
      <c r="N340" s="698"/>
      <c r="O340" s="698"/>
      <c r="P340" s="698"/>
      <c r="Q340" s="698"/>
      <c r="R340" s="698"/>
      <c r="S340" s="698"/>
      <c r="T340" s="698"/>
      <c r="U340" s="698"/>
      <c r="V340" s="698"/>
      <c r="W340" s="698"/>
      <c r="X340" s="698"/>
      <c r="Y340" s="698" t="s">
        <v>5644</v>
      </c>
      <c r="Z340" s="698">
        <v>1997</v>
      </c>
      <c r="AA340" s="698">
        <v>580</v>
      </c>
      <c r="AB340" s="698" t="s">
        <v>5642</v>
      </c>
    </row>
    <row r="341" spans="1:28" s="715" customFormat="1" ht="13.35" customHeight="1" x14ac:dyDescent="0.2">
      <c r="A341" s="698"/>
      <c r="B341" s="698"/>
      <c r="C341" s="696"/>
      <c r="D341" s="698"/>
      <c r="E341" s="696"/>
      <c r="F341" s="696"/>
      <c r="G341" s="698"/>
      <c r="H341" s="698"/>
      <c r="I341" s="698"/>
      <c r="J341" s="698"/>
      <c r="K341" s="698"/>
      <c r="L341" s="698"/>
      <c r="M341" s="698"/>
      <c r="N341" s="698"/>
      <c r="O341" s="698"/>
      <c r="P341" s="698"/>
      <c r="Q341" s="698"/>
      <c r="R341" s="698"/>
      <c r="S341" s="698"/>
      <c r="T341" s="698"/>
      <c r="U341" s="698"/>
      <c r="V341" s="698"/>
      <c r="W341" s="698"/>
      <c r="X341" s="698"/>
      <c r="Y341" s="699" t="s">
        <v>5645</v>
      </c>
      <c r="Z341" s="698">
        <v>2001</v>
      </c>
      <c r="AA341" s="698">
        <v>630</v>
      </c>
      <c r="AB341" s="698" t="s">
        <v>5646</v>
      </c>
    </row>
    <row r="342" spans="1:28" s="715" customFormat="1" ht="13.35" customHeight="1" x14ac:dyDescent="0.2">
      <c r="A342" s="698"/>
      <c r="B342" s="698"/>
      <c r="C342" s="696"/>
      <c r="D342" s="698"/>
      <c r="E342" s="696"/>
      <c r="F342" s="696"/>
      <c r="G342" s="698"/>
      <c r="H342" s="698"/>
      <c r="I342" s="698"/>
      <c r="J342" s="698"/>
      <c r="K342" s="698"/>
      <c r="L342" s="698"/>
      <c r="M342" s="698"/>
      <c r="N342" s="698"/>
      <c r="O342" s="698"/>
      <c r="P342" s="698"/>
      <c r="Q342" s="698"/>
      <c r="R342" s="698"/>
      <c r="S342" s="698"/>
      <c r="T342" s="698"/>
      <c r="U342" s="698"/>
      <c r="V342" s="698"/>
      <c r="W342" s="698"/>
      <c r="X342" s="698"/>
      <c r="Y342" s="698" t="s">
        <v>5647</v>
      </c>
      <c r="Z342" s="698">
        <v>1998</v>
      </c>
      <c r="AA342" s="698">
        <v>76</v>
      </c>
      <c r="AB342" s="698" t="s">
        <v>5407</v>
      </c>
    </row>
    <row r="343" spans="1:28" s="715" customFormat="1" ht="13.35" customHeight="1" x14ac:dyDescent="0.2">
      <c r="A343" s="698"/>
      <c r="B343" s="698"/>
      <c r="C343" s="696"/>
      <c r="D343" s="698"/>
      <c r="E343" s="696"/>
      <c r="F343" s="696"/>
      <c r="G343" s="698"/>
      <c r="H343" s="698"/>
      <c r="I343" s="698"/>
      <c r="J343" s="698"/>
      <c r="K343" s="698"/>
      <c r="L343" s="698"/>
      <c r="M343" s="698"/>
      <c r="N343" s="698"/>
      <c r="O343" s="698"/>
      <c r="P343" s="698"/>
      <c r="Q343" s="698"/>
      <c r="R343" s="698"/>
      <c r="S343" s="698"/>
      <c r="T343" s="698"/>
      <c r="U343" s="698"/>
      <c r="V343" s="698"/>
      <c r="W343" s="698"/>
      <c r="X343" s="698"/>
      <c r="Y343" s="698" t="s">
        <v>5648</v>
      </c>
      <c r="Z343" s="698">
        <v>1993</v>
      </c>
      <c r="AA343" s="698">
        <v>175</v>
      </c>
      <c r="AB343" s="698" t="s">
        <v>5613</v>
      </c>
    </row>
    <row r="344" spans="1:28" s="715" customFormat="1" ht="13.35" customHeight="1" x14ac:dyDescent="0.2">
      <c r="A344" s="698"/>
      <c r="B344" s="698"/>
      <c r="C344" s="696"/>
      <c r="D344" s="698"/>
      <c r="E344" s="696"/>
      <c r="F344" s="696"/>
      <c r="G344" s="698"/>
      <c r="H344" s="698"/>
      <c r="I344" s="698"/>
      <c r="J344" s="698"/>
      <c r="K344" s="698"/>
      <c r="L344" s="698"/>
      <c r="M344" s="698"/>
      <c r="N344" s="698"/>
      <c r="O344" s="698"/>
      <c r="P344" s="698"/>
      <c r="Q344" s="698"/>
      <c r="R344" s="698"/>
      <c r="S344" s="698"/>
      <c r="T344" s="698"/>
      <c r="U344" s="698"/>
      <c r="V344" s="698"/>
      <c r="W344" s="698"/>
      <c r="X344" s="698"/>
      <c r="Y344" s="698" t="s">
        <v>5649</v>
      </c>
      <c r="Z344" s="698">
        <v>1993</v>
      </c>
      <c r="AA344" s="698">
        <v>135</v>
      </c>
      <c r="AB344" s="698" t="s">
        <v>5407</v>
      </c>
    </row>
    <row r="345" spans="1:28" s="715" customFormat="1" ht="13.35" customHeight="1" x14ac:dyDescent="0.2">
      <c r="A345" s="698"/>
      <c r="B345" s="698"/>
      <c r="C345" s="696"/>
      <c r="D345" s="698"/>
      <c r="E345" s="696"/>
      <c r="F345" s="696"/>
      <c r="G345" s="698"/>
      <c r="H345" s="698"/>
      <c r="I345" s="698"/>
      <c r="J345" s="698"/>
      <c r="K345" s="698"/>
      <c r="L345" s="698"/>
      <c r="M345" s="698"/>
      <c r="N345" s="698"/>
      <c r="O345" s="698"/>
      <c r="P345" s="698"/>
      <c r="Q345" s="698"/>
      <c r="R345" s="698"/>
      <c r="S345" s="698"/>
      <c r="T345" s="698"/>
      <c r="U345" s="698"/>
      <c r="V345" s="698"/>
      <c r="W345" s="698"/>
      <c r="X345" s="698"/>
      <c r="Y345" s="698" t="s">
        <v>5650</v>
      </c>
      <c r="Z345" s="698">
        <v>1993</v>
      </c>
      <c r="AA345" s="698">
        <v>580</v>
      </c>
      <c r="AB345" s="698" t="s">
        <v>5642</v>
      </c>
    </row>
    <row r="346" spans="1:28" s="715" customFormat="1" ht="13.35" customHeight="1" x14ac:dyDescent="0.2">
      <c r="A346" s="698"/>
      <c r="B346" s="698"/>
      <c r="C346" s="696"/>
      <c r="D346" s="698"/>
      <c r="E346" s="696"/>
      <c r="F346" s="696"/>
      <c r="G346" s="698"/>
      <c r="H346" s="698"/>
      <c r="I346" s="698"/>
      <c r="J346" s="698"/>
      <c r="K346" s="698"/>
      <c r="L346" s="698"/>
      <c r="M346" s="698"/>
      <c r="N346" s="698"/>
      <c r="O346" s="698"/>
      <c r="P346" s="698"/>
      <c r="Q346" s="698"/>
      <c r="R346" s="698"/>
      <c r="S346" s="698"/>
      <c r="T346" s="698"/>
      <c r="U346" s="698"/>
      <c r="V346" s="698"/>
      <c r="W346" s="698"/>
      <c r="X346" s="698"/>
      <c r="Y346" s="698" t="s">
        <v>5651</v>
      </c>
      <c r="Z346" s="698">
        <v>1998</v>
      </c>
      <c r="AA346" s="698">
        <v>135</v>
      </c>
      <c r="AB346" s="698" t="s">
        <v>5652</v>
      </c>
    </row>
    <row r="347" spans="1:28" s="715" customFormat="1" ht="13.35" customHeight="1" x14ac:dyDescent="0.2">
      <c r="A347" s="698"/>
      <c r="B347" s="698"/>
      <c r="C347" s="696"/>
      <c r="D347" s="698"/>
      <c r="E347" s="696"/>
      <c r="F347" s="696"/>
      <c r="G347" s="698"/>
      <c r="H347" s="698"/>
      <c r="I347" s="698"/>
      <c r="J347" s="698"/>
      <c r="K347" s="698"/>
      <c r="L347" s="698"/>
      <c r="M347" s="698"/>
      <c r="N347" s="698"/>
      <c r="O347" s="698"/>
      <c r="P347" s="698"/>
      <c r="Q347" s="698"/>
      <c r="R347" s="698"/>
      <c r="S347" s="698"/>
      <c r="T347" s="698"/>
      <c r="U347" s="698"/>
      <c r="V347" s="698"/>
      <c r="W347" s="698"/>
      <c r="X347" s="698"/>
      <c r="Y347" s="698" t="s">
        <v>5653</v>
      </c>
      <c r="Z347" s="698">
        <v>1997</v>
      </c>
      <c r="AA347" s="698">
        <v>580</v>
      </c>
      <c r="AB347" s="698" t="s">
        <v>5642</v>
      </c>
    </row>
    <row r="348" spans="1:28" s="715" customFormat="1" ht="13.35" customHeight="1" x14ac:dyDescent="0.2">
      <c r="A348" s="698"/>
      <c r="B348" s="698"/>
      <c r="C348" s="696"/>
      <c r="D348" s="698"/>
      <c r="E348" s="696"/>
      <c r="F348" s="696"/>
      <c r="G348" s="698"/>
      <c r="H348" s="698"/>
      <c r="I348" s="698"/>
      <c r="J348" s="698"/>
      <c r="K348" s="698"/>
      <c r="L348" s="698"/>
      <c r="M348" s="698"/>
      <c r="N348" s="698"/>
      <c r="O348" s="698"/>
      <c r="P348" s="698"/>
      <c r="Q348" s="698"/>
      <c r="R348" s="698"/>
      <c r="S348" s="698"/>
      <c r="T348" s="698"/>
      <c r="U348" s="698"/>
      <c r="V348" s="698"/>
      <c r="W348" s="698"/>
      <c r="X348" s="698"/>
      <c r="Y348" s="699" t="s">
        <v>5654</v>
      </c>
      <c r="Z348" s="698">
        <v>2001</v>
      </c>
      <c r="AA348" s="698">
        <v>630</v>
      </c>
      <c r="AB348" s="698" t="s">
        <v>5391</v>
      </c>
    </row>
    <row r="349" spans="1:28" s="715" customFormat="1" ht="13.35" customHeight="1" x14ac:dyDescent="0.2">
      <c r="A349" s="698"/>
      <c r="B349" s="698"/>
      <c r="C349" s="696"/>
      <c r="D349" s="698"/>
      <c r="E349" s="696"/>
      <c r="F349" s="696"/>
      <c r="G349" s="698"/>
      <c r="H349" s="698"/>
      <c r="I349" s="698"/>
      <c r="J349" s="698"/>
      <c r="K349" s="698"/>
      <c r="L349" s="698"/>
      <c r="M349" s="698"/>
      <c r="N349" s="698"/>
      <c r="O349" s="698"/>
      <c r="P349" s="698"/>
      <c r="Q349" s="698"/>
      <c r="R349" s="698"/>
      <c r="S349" s="698"/>
      <c r="T349" s="698"/>
      <c r="U349" s="698"/>
      <c r="V349" s="698"/>
      <c r="W349" s="698"/>
      <c r="X349" s="698"/>
      <c r="Y349" s="698" t="s">
        <v>5655</v>
      </c>
      <c r="Z349" s="698">
        <v>1998</v>
      </c>
      <c r="AA349" s="698">
        <v>76</v>
      </c>
      <c r="AB349" s="698" t="s">
        <v>5652</v>
      </c>
    </row>
    <row r="350" spans="1:28" s="715" customFormat="1" ht="13.35" customHeight="1" x14ac:dyDescent="0.2">
      <c r="A350" s="698"/>
      <c r="B350" s="698"/>
      <c r="C350" s="696"/>
      <c r="D350" s="698"/>
      <c r="E350" s="696"/>
      <c r="F350" s="696"/>
      <c r="G350" s="698"/>
      <c r="H350" s="698"/>
      <c r="I350" s="698"/>
      <c r="J350" s="698"/>
      <c r="K350" s="698"/>
      <c r="L350" s="698"/>
      <c r="M350" s="698"/>
      <c r="N350" s="698"/>
      <c r="O350" s="698"/>
      <c r="P350" s="698"/>
      <c r="Q350" s="698"/>
      <c r="R350" s="698"/>
      <c r="S350" s="698"/>
      <c r="T350" s="698"/>
      <c r="U350" s="698"/>
      <c r="V350" s="698"/>
      <c r="W350" s="698"/>
      <c r="X350" s="698"/>
      <c r="Y350" s="698" t="s">
        <v>5656</v>
      </c>
      <c r="Z350" s="698">
        <v>1998</v>
      </c>
      <c r="AA350" s="698">
        <v>250</v>
      </c>
      <c r="AB350" s="698" t="s">
        <v>5642</v>
      </c>
    </row>
    <row r="351" spans="1:28" s="715" customFormat="1" ht="13.35" customHeight="1" x14ac:dyDescent="0.2">
      <c r="A351" s="698"/>
      <c r="B351" s="698"/>
      <c r="C351" s="696"/>
      <c r="D351" s="698"/>
      <c r="E351" s="696"/>
      <c r="F351" s="696"/>
      <c r="G351" s="698"/>
      <c r="H351" s="698"/>
      <c r="I351" s="698"/>
      <c r="J351" s="698"/>
      <c r="K351" s="698"/>
      <c r="L351" s="698"/>
      <c r="M351" s="698"/>
      <c r="N351" s="698"/>
      <c r="O351" s="698"/>
      <c r="P351" s="698"/>
      <c r="Q351" s="698"/>
      <c r="R351" s="698"/>
      <c r="S351" s="698"/>
      <c r="T351" s="698"/>
      <c r="U351" s="698"/>
      <c r="V351" s="698"/>
      <c r="W351" s="698"/>
      <c r="X351" s="698"/>
      <c r="Y351" s="698" t="s">
        <v>5657</v>
      </c>
      <c r="Z351" s="698">
        <v>1993</v>
      </c>
      <c r="AA351" s="698">
        <v>175</v>
      </c>
      <c r="AB351" s="698" t="s">
        <v>5658</v>
      </c>
    </row>
    <row r="352" spans="1:28" s="715" customFormat="1" ht="13.35" customHeight="1" x14ac:dyDescent="0.2">
      <c r="A352" s="711"/>
      <c r="B352" s="706"/>
      <c r="C352" s="712"/>
      <c r="D352" s="713"/>
      <c r="E352" s="713"/>
      <c r="F352" s="713"/>
      <c r="G352" s="713"/>
      <c r="H352" s="713"/>
      <c r="I352" s="713"/>
      <c r="J352" s="713"/>
      <c r="K352" s="713"/>
      <c r="L352" s="713"/>
      <c r="M352" s="713"/>
      <c r="N352" s="772"/>
      <c r="O352" s="712"/>
      <c r="P352" s="713"/>
      <c r="Q352" s="713"/>
      <c r="R352" s="713"/>
      <c r="S352" s="713"/>
      <c r="T352" s="713"/>
      <c r="U352" s="713"/>
      <c r="V352" s="713"/>
      <c r="W352" s="713"/>
      <c r="X352" s="714"/>
    </row>
    <row r="353" spans="1:28" s="715" customFormat="1" ht="12.75" customHeight="1" x14ac:dyDescent="0.2">
      <c r="A353" s="698">
        <v>82</v>
      </c>
      <c r="B353" s="697" t="s">
        <v>5609</v>
      </c>
      <c r="C353" s="698"/>
      <c r="D353" s="698"/>
      <c r="E353" s="696"/>
      <c r="F353" s="696"/>
      <c r="G353" s="698"/>
      <c r="H353" s="697"/>
      <c r="I353" s="697"/>
      <c r="J353" s="697"/>
      <c r="K353" s="697"/>
      <c r="L353" s="697" t="s">
        <v>5659</v>
      </c>
      <c r="M353" s="696">
        <v>617</v>
      </c>
      <c r="N353" s="1183" t="s">
        <v>5660</v>
      </c>
      <c r="O353" s="696" t="s">
        <v>5661</v>
      </c>
      <c r="P353" s="696" t="s">
        <v>5158</v>
      </c>
      <c r="Q353" s="696" t="s">
        <v>5195</v>
      </c>
      <c r="R353" s="698"/>
      <c r="S353" s="698"/>
      <c r="T353" s="698"/>
      <c r="U353" s="698"/>
      <c r="V353" s="698"/>
      <c r="W353" s="698"/>
      <c r="X353" s="698"/>
      <c r="Y353" s="698" t="s">
        <v>5662</v>
      </c>
      <c r="Z353" s="698">
        <v>1985</v>
      </c>
      <c r="AA353" s="698">
        <v>43</v>
      </c>
      <c r="AB353" s="698" t="s">
        <v>5663</v>
      </c>
    </row>
    <row r="354" spans="1:28" s="715" customFormat="1" x14ac:dyDescent="0.2">
      <c r="A354" s="698"/>
      <c r="B354" s="697"/>
      <c r="C354" s="698"/>
      <c r="D354" s="697"/>
      <c r="E354" s="696"/>
      <c r="F354" s="696"/>
      <c r="G354" s="698"/>
      <c r="H354" s="697"/>
      <c r="I354" s="697"/>
      <c r="J354" s="697"/>
      <c r="K354" s="697"/>
      <c r="L354" s="697"/>
      <c r="M354" s="696">
        <v>300</v>
      </c>
      <c r="N354" s="1184"/>
      <c r="O354" s="696"/>
      <c r="P354" s="696"/>
      <c r="Q354" s="696"/>
      <c r="R354" s="698"/>
      <c r="S354" s="698"/>
      <c r="T354" s="698"/>
      <c r="U354" s="698"/>
      <c r="V354" s="698"/>
      <c r="W354" s="698"/>
      <c r="X354" s="698"/>
      <c r="Y354" s="698" t="s">
        <v>5664</v>
      </c>
      <c r="Z354" s="698">
        <v>1985</v>
      </c>
      <c r="AA354" s="698">
        <v>120</v>
      </c>
      <c r="AB354" s="698" t="s">
        <v>5461</v>
      </c>
    </row>
    <row r="355" spans="1:28" s="715" customFormat="1" x14ac:dyDescent="0.2">
      <c r="A355" s="698"/>
      <c r="B355" s="697"/>
      <c r="C355" s="698"/>
      <c r="D355" s="697"/>
      <c r="E355" s="696"/>
      <c r="F355" s="696"/>
      <c r="G355" s="698"/>
      <c r="H355" s="697"/>
      <c r="I355" s="697"/>
      <c r="J355" s="697"/>
      <c r="K355" s="697"/>
      <c r="L355" s="697"/>
      <c r="M355" s="696"/>
      <c r="N355" s="1184"/>
      <c r="O355" s="696"/>
      <c r="P355" s="696"/>
      <c r="Q355" s="696"/>
      <c r="R355" s="698"/>
      <c r="S355" s="698"/>
      <c r="T355" s="698"/>
      <c r="U355" s="698"/>
      <c r="V355" s="698"/>
      <c r="W355" s="698"/>
      <c r="X355" s="698"/>
      <c r="Y355" s="698" t="s">
        <v>5665</v>
      </c>
      <c r="Z355" s="698">
        <v>1985</v>
      </c>
      <c r="AA355" s="698">
        <v>225</v>
      </c>
      <c r="AB355" s="698" t="s">
        <v>5407</v>
      </c>
    </row>
    <row r="356" spans="1:28" s="715" customFormat="1" x14ac:dyDescent="0.2">
      <c r="A356" s="698"/>
      <c r="B356" s="697"/>
      <c r="C356" s="698"/>
      <c r="D356" s="697" t="s">
        <v>2315</v>
      </c>
      <c r="E356" s="696"/>
      <c r="F356" s="696"/>
      <c r="G356" s="698"/>
      <c r="H356" s="698"/>
      <c r="I356" s="698"/>
      <c r="J356" s="698"/>
      <c r="K356" s="698"/>
      <c r="L356" s="698"/>
      <c r="N356" s="720"/>
      <c r="O356" s="698"/>
      <c r="P356" s="696"/>
      <c r="Q356" s="696"/>
      <c r="R356" s="698"/>
      <c r="S356" s="698"/>
      <c r="T356" s="698"/>
      <c r="U356" s="698"/>
      <c r="V356" s="698"/>
      <c r="W356" s="698"/>
      <c r="X356" s="698"/>
      <c r="Y356" s="698" t="s">
        <v>5666</v>
      </c>
      <c r="Z356" s="698">
        <v>1985</v>
      </c>
      <c r="AA356" s="698">
        <v>43</v>
      </c>
      <c r="AB356" s="698" t="s">
        <v>5663</v>
      </c>
    </row>
    <row r="357" spans="1:28" s="715" customFormat="1" x14ac:dyDescent="0.2">
      <c r="A357" s="698"/>
      <c r="B357" s="697"/>
      <c r="C357" s="698"/>
      <c r="D357" s="697"/>
      <c r="E357" s="696"/>
      <c r="F357" s="696"/>
      <c r="G357" s="698"/>
      <c r="H357" s="698"/>
      <c r="I357" s="698"/>
      <c r="J357" s="698"/>
      <c r="K357" s="698"/>
      <c r="L357" s="698"/>
      <c r="M357" s="696"/>
      <c r="N357" s="720"/>
      <c r="O357" s="698"/>
      <c r="P357" s="696"/>
      <c r="Q357" s="696"/>
      <c r="R357" s="698"/>
      <c r="S357" s="698"/>
      <c r="T357" s="698"/>
      <c r="U357" s="698"/>
      <c r="V357" s="698"/>
      <c r="W357" s="698"/>
      <c r="X357" s="698"/>
      <c r="Y357" s="698" t="s">
        <v>5667</v>
      </c>
      <c r="Z357" s="698">
        <v>1985</v>
      </c>
      <c r="AA357" s="698">
        <v>97</v>
      </c>
      <c r="AB357" s="698" t="s">
        <v>5279</v>
      </c>
    </row>
    <row r="358" spans="1:28" s="715" customFormat="1" x14ac:dyDescent="0.2">
      <c r="A358" s="698"/>
      <c r="B358" s="697"/>
      <c r="C358" s="698"/>
      <c r="D358" s="697"/>
      <c r="E358" s="696"/>
      <c r="F358" s="696"/>
      <c r="G358" s="698"/>
      <c r="H358" s="698"/>
      <c r="I358" s="698"/>
      <c r="J358" s="698"/>
      <c r="K358" s="698"/>
      <c r="L358" s="698"/>
      <c r="M358" s="696"/>
      <c r="N358" s="720"/>
      <c r="O358" s="698"/>
      <c r="P358" s="696"/>
      <c r="Q358" s="696"/>
      <c r="R358" s="698"/>
      <c r="S358" s="698"/>
      <c r="T358" s="698"/>
      <c r="U358" s="698"/>
      <c r="V358" s="698"/>
      <c r="W358" s="698"/>
      <c r="X358" s="698"/>
      <c r="Y358" s="698" t="s">
        <v>5668</v>
      </c>
      <c r="Z358" s="698">
        <v>1984</v>
      </c>
      <c r="AA358" s="698">
        <v>225</v>
      </c>
      <c r="AB358" s="698" t="s">
        <v>5279</v>
      </c>
    </row>
    <row r="359" spans="1:28" s="715" customFormat="1" x14ac:dyDescent="0.2">
      <c r="A359" s="698"/>
      <c r="B359" s="697"/>
      <c r="C359" s="698"/>
      <c r="D359" s="697"/>
      <c r="E359" s="696"/>
      <c r="F359" s="696"/>
      <c r="G359" s="698"/>
      <c r="H359" s="698"/>
      <c r="I359" s="698"/>
      <c r="J359" s="698"/>
      <c r="K359" s="698"/>
      <c r="L359" s="698"/>
      <c r="M359" s="696"/>
      <c r="N359" s="720"/>
      <c r="O359" s="698"/>
      <c r="P359" s="696"/>
      <c r="Q359" s="696"/>
      <c r="R359" s="698"/>
      <c r="S359" s="698"/>
      <c r="T359" s="698"/>
      <c r="U359" s="698"/>
      <c r="V359" s="698"/>
      <c r="W359" s="698"/>
      <c r="X359" s="698"/>
      <c r="Y359" s="698" t="s">
        <v>5669</v>
      </c>
      <c r="Z359" s="698">
        <v>1985</v>
      </c>
      <c r="AA359" s="698">
        <v>80</v>
      </c>
      <c r="AB359" s="698" t="s">
        <v>5279</v>
      </c>
    </row>
    <row r="360" spans="1:28" s="715" customFormat="1" x14ac:dyDescent="0.2">
      <c r="A360" s="698"/>
      <c r="B360" s="697"/>
      <c r="C360" s="696"/>
      <c r="D360" s="697"/>
      <c r="E360" s="696"/>
      <c r="F360" s="696"/>
      <c r="G360" s="697"/>
      <c r="H360" s="697"/>
      <c r="I360" s="697"/>
      <c r="J360" s="697"/>
      <c r="K360" s="697"/>
      <c r="L360" s="697"/>
      <c r="M360" s="697"/>
      <c r="N360" s="697"/>
      <c r="O360" s="697"/>
      <c r="P360" s="697"/>
      <c r="Q360" s="697"/>
      <c r="R360" s="698"/>
      <c r="S360" s="698"/>
      <c r="T360" s="698"/>
      <c r="U360" s="698"/>
      <c r="V360" s="698"/>
      <c r="W360" s="698"/>
      <c r="X360" s="698"/>
      <c r="Y360" s="698" t="s">
        <v>5670</v>
      </c>
      <c r="Z360" s="698">
        <v>1984</v>
      </c>
      <c r="AA360" s="698">
        <v>170</v>
      </c>
      <c r="AB360" s="698" t="s">
        <v>5279</v>
      </c>
    </row>
    <row r="361" spans="1:28" s="715" customFormat="1" x14ac:dyDescent="0.2">
      <c r="A361" s="698"/>
      <c r="B361" s="697"/>
      <c r="C361" s="696"/>
      <c r="D361" s="697"/>
      <c r="E361" s="696"/>
      <c r="F361" s="696"/>
      <c r="G361" s="697"/>
      <c r="H361" s="697"/>
      <c r="I361" s="697"/>
      <c r="J361" s="697"/>
      <c r="K361" s="697"/>
      <c r="L361" s="697"/>
      <c r="M361" s="697"/>
      <c r="N361" s="697"/>
      <c r="O361" s="697"/>
      <c r="P361" s="697"/>
      <c r="Q361" s="697"/>
      <c r="R361" s="698"/>
      <c r="S361" s="698"/>
      <c r="T361" s="698"/>
      <c r="U361" s="698"/>
      <c r="V361" s="698"/>
      <c r="W361" s="698"/>
      <c r="X361" s="698"/>
    </row>
    <row r="362" spans="1:28" s="715" customFormat="1" x14ac:dyDescent="0.2">
      <c r="A362" s="711"/>
      <c r="B362" s="706"/>
      <c r="C362" s="712"/>
      <c r="D362" s="713"/>
      <c r="E362" s="713"/>
      <c r="F362" s="713"/>
      <c r="G362" s="713"/>
      <c r="H362" s="713"/>
      <c r="I362" s="713"/>
      <c r="J362" s="713"/>
      <c r="K362" s="713"/>
      <c r="L362" s="713"/>
      <c r="M362" s="713"/>
      <c r="N362" s="765"/>
      <c r="O362" s="712"/>
      <c r="P362" s="713"/>
      <c r="Q362" s="713"/>
      <c r="R362" s="713"/>
      <c r="S362" s="713"/>
      <c r="T362" s="713"/>
      <c r="U362" s="713"/>
      <c r="V362" s="713"/>
      <c r="W362" s="713"/>
      <c r="X362" s="714"/>
      <c r="Y362" s="712"/>
      <c r="Z362" s="714"/>
      <c r="AA362" s="766"/>
      <c r="AB362" s="711"/>
    </row>
    <row r="363" spans="1:28" s="715" customFormat="1" ht="13.35" customHeight="1" x14ac:dyDescent="0.2">
      <c r="A363" s="698">
        <v>15</v>
      </c>
      <c r="B363" s="698" t="s">
        <v>5244</v>
      </c>
      <c r="C363" s="698"/>
      <c r="D363" s="698"/>
      <c r="E363" s="696"/>
      <c r="F363" s="696"/>
      <c r="G363" s="698"/>
      <c r="H363" s="698"/>
      <c r="I363" s="698"/>
      <c r="J363" s="698"/>
      <c r="K363" s="697"/>
      <c r="L363" s="698" t="s">
        <v>5671</v>
      </c>
      <c r="M363" s="696">
        <v>1030</v>
      </c>
      <c r="N363" s="698" t="s">
        <v>38</v>
      </c>
      <c r="O363" s="696" t="s">
        <v>5672</v>
      </c>
      <c r="P363" s="696" t="s">
        <v>5158</v>
      </c>
      <c r="Q363" s="696" t="s">
        <v>454</v>
      </c>
      <c r="R363" s="698"/>
      <c r="S363" s="698"/>
      <c r="T363" s="698"/>
      <c r="U363" s="698"/>
      <c r="V363" s="698"/>
      <c r="W363" s="698"/>
      <c r="X363" s="698"/>
      <c r="Y363" s="699" t="s">
        <v>5673</v>
      </c>
      <c r="Z363" s="698">
        <v>1989</v>
      </c>
      <c r="AA363" s="698"/>
      <c r="AB363" s="698" t="s">
        <v>5674</v>
      </c>
    </row>
    <row r="364" spans="1:28" s="715" customFormat="1" ht="13.35" customHeight="1" x14ac:dyDescent="0.2">
      <c r="A364" s="698"/>
      <c r="B364" s="698" t="s">
        <v>5252</v>
      </c>
      <c r="C364" s="698"/>
      <c r="D364" s="698"/>
      <c r="E364" s="696"/>
      <c r="F364" s="696"/>
      <c r="G364" s="698"/>
      <c r="H364" s="698"/>
      <c r="I364" s="698"/>
      <c r="J364" s="698"/>
      <c r="K364" s="698"/>
      <c r="L364" s="698" t="s">
        <v>5675</v>
      </c>
      <c r="M364" s="696">
        <v>420</v>
      </c>
      <c r="N364" s="698" t="s">
        <v>38</v>
      </c>
      <c r="O364" s="698"/>
      <c r="P364" s="698"/>
      <c r="Q364" s="698"/>
      <c r="R364" s="698"/>
      <c r="S364" s="698"/>
      <c r="T364" s="698"/>
      <c r="U364" s="698"/>
      <c r="V364" s="698"/>
      <c r="W364" s="698"/>
      <c r="X364" s="698"/>
      <c r="Y364" s="698" t="s">
        <v>5676</v>
      </c>
      <c r="Z364" s="698">
        <v>1991</v>
      </c>
      <c r="AA364" s="698">
        <v>85</v>
      </c>
      <c r="AB364" s="698" t="s">
        <v>5369</v>
      </c>
    </row>
    <row r="365" spans="1:28" s="715" customFormat="1" ht="13.35" customHeight="1" x14ac:dyDescent="0.2">
      <c r="A365" s="698"/>
      <c r="B365" s="698"/>
      <c r="C365" s="698"/>
      <c r="D365" s="698"/>
      <c r="E365" s="698"/>
      <c r="F365" s="698"/>
      <c r="G365" s="698"/>
      <c r="H365" s="698"/>
      <c r="I365" s="698"/>
      <c r="J365" s="698"/>
      <c r="K365" s="698"/>
      <c r="L365" s="698"/>
      <c r="M365" s="698"/>
      <c r="N365" s="698"/>
      <c r="O365" s="698"/>
      <c r="P365" s="698"/>
      <c r="Q365" s="698"/>
      <c r="R365" s="698"/>
      <c r="S365" s="698"/>
      <c r="T365" s="698"/>
      <c r="U365" s="698"/>
      <c r="V365" s="698"/>
      <c r="W365" s="698"/>
      <c r="X365" s="698"/>
      <c r="Y365" s="698" t="s">
        <v>5677</v>
      </c>
      <c r="Z365" s="715">
        <v>1987</v>
      </c>
      <c r="AA365" s="715">
        <v>75</v>
      </c>
      <c r="AB365" s="698" t="s">
        <v>5678</v>
      </c>
    </row>
    <row r="366" spans="1:28" s="715" customFormat="1" ht="13.35" customHeight="1" x14ac:dyDescent="0.2">
      <c r="A366" s="698"/>
      <c r="B366" s="698"/>
      <c r="C366" s="698"/>
      <c r="D366" s="698"/>
      <c r="E366" s="698"/>
      <c r="F366" s="698"/>
      <c r="G366" s="698"/>
      <c r="H366" s="698"/>
      <c r="I366" s="698"/>
      <c r="J366" s="698"/>
      <c r="K366" s="698"/>
      <c r="L366" s="698"/>
      <c r="M366" s="698"/>
      <c r="N366" s="698"/>
      <c r="O366" s="698"/>
      <c r="P366" s="698"/>
      <c r="Q366" s="698"/>
      <c r="R366" s="698"/>
      <c r="S366" s="698"/>
      <c r="T366" s="698"/>
      <c r="U366" s="698"/>
      <c r="V366" s="698"/>
      <c r="W366" s="698"/>
      <c r="X366" s="698"/>
      <c r="Y366" s="698" t="s">
        <v>5679</v>
      </c>
      <c r="Z366" s="698">
        <v>1998</v>
      </c>
      <c r="AA366" s="698">
        <v>55</v>
      </c>
      <c r="AB366" s="698" t="s">
        <v>5680</v>
      </c>
    </row>
    <row r="367" spans="1:28" s="715" customFormat="1" ht="13.35" customHeight="1" x14ac:dyDescent="0.2">
      <c r="A367" s="698"/>
      <c r="B367" s="698"/>
      <c r="C367" s="698"/>
      <c r="D367" s="698"/>
      <c r="E367" s="698"/>
      <c r="F367" s="698"/>
      <c r="G367" s="698"/>
      <c r="H367" s="698"/>
      <c r="I367" s="698"/>
      <c r="J367" s="698"/>
      <c r="K367" s="698"/>
      <c r="L367" s="698"/>
      <c r="M367" s="698"/>
      <c r="N367" s="698"/>
      <c r="O367" s="698"/>
      <c r="P367" s="698"/>
      <c r="Q367" s="698"/>
      <c r="R367" s="698"/>
      <c r="S367" s="698"/>
      <c r="T367" s="698"/>
      <c r="U367" s="698"/>
      <c r="V367" s="698"/>
      <c r="W367" s="698"/>
      <c r="X367" s="698"/>
      <c r="Y367" s="698" t="s">
        <v>5681</v>
      </c>
      <c r="Z367" s="698">
        <v>1991</v>
      </c>
      <c r="AA367" s="698">
        <v>181</v>
      </c>
      <c r="AB367" s="698" t="s">
        <v>5682</v>
      </c>
    </row>
    <row r="368" spans="1:28" s="715" customFormat="1" ht="13.35" customHeight="1" x14ac:dyDescent="0.2">
      <c r="A368" s="698"/>
      <c r="B368" s="698"/>
      <c r="C368" s="698"/>
      <c r="D368" s="698"/>
      <c r="E368" s="698"/>
      <c r="F368" s="698"/>
      <c r="G368" s="698"/>
      <c r="H368" s="698"/>
      <c r="I368" s="698"/>
      <c r="J368" s="698"/>
      <c r="K368" s="698"/>
      <c r="L368" s="698"/>
      <c r="M368" s="698"/>
      <c r="N368" s="698"/>
      <c r="O368" s="698"/>
      <c r="P368" s="698"/>
      <c r="Q368" s="698"/>
      <c r="R368" s="698"/>
      <c r="S368" s="698"/>
      <c r="T368" s="698"/>
      <c r="U368" s="698"/>
      <c r="V368" s="698"/>
      <c r="W368" s="698"/>
      <c r="X368" s="698"/>
      <c r="Y368" s="698" t="s">
        <v>5683</v>
      </c>
      <c r="Z368" s="698">
        <v>1989</v>
      </c>
      <c r="AA368" s="698">
        <v>205</v>
      </c>
      <c r="AB368" s="698" t="s">
        <v>5684</v>
      </c>
    </row>
    <row r="369" spans="1:28" s="715" customFormat="1" ht="13.35" customHeight="1" x14ac:dyDescent="0.2">
      <c r="A369" s="698"/>
      <c r="B369" s="698"/>
      <c r="C369" s="696"/>
      <c r="D369" s="698"/>
      <c r="E369" s="696"/>
      <c r="F369" s="696"/>
      <c r="G369" s="698"/>
      <c r="H369" s="698"/>
      <c r="I369" s="698"/>
      <c r="J369" s="698"/>
      <c r="K369" s="698"/>
      <c r="L369" s="698"/>
      <c r="M369" s="698"/>
      <c r="N369" s="698"/>
      <c r="O369" s="698"/>
      <c r="P369" s="698"/>
      <c r="Q369" s="698"/>
      <c r="R369" s="698"/>
      <c r="S369" s="698"/>
      <c r="T369" s="698"/>
      <c r="U369" s="698"/>
      <c r="V369" s="698"/>
      <c r="W369" s="698"/>
      <c r="X369" s="698"/>
      <c r="Y369" s="698" t="s">
        <v>5685</v>
      </c>
      <c r="Z369" s="698">
        <v>1989</v>
      </c>
      <c r="AA369" s="698">
        <v>205</v>
      </c>
      <c r="AB369" s="698" t="s">
        <v>5684</v>
      </c>
    </row>
    <row r="370" spans="1:28" s="715" customFormat="1" ht="13.35" customHeight="1" x14ac:dyDescent="0.2">
      <c r="A370" s="698"/>
      <c r="B370" s="698"/>
      <c r="C370" s="696"/>
      <c r="D370" s="698"/>
      <c r="E370" s="696"/>
      <c r="F370" s="696"/>
      <c r="G370" s="698"/>
      <c r="H370" s="698"/>
      <c r="I370" s="698"/>
      <c r="J370" s="698"/>
      <c r="K370" s="698"/>
      <c r="L370" s="698"/>
      <c r="M370" s="698"/>
      <c r="N370" s="698"/>
      <c r="O370" s="698"/>
      <c r="P370" s="698"/>
      <c r="Q370" s="698"/>
      <c r="R370" s="698"/>
      <c r="S370" s="698"/>
      <c r="T370" s="698"/>
      <c r="U370" s="698"/>
      <c r="V370" s="698"/>
      <c r="W370" s="698"/>
      <c r="X370" s="698"/>
      <c r="Y370" s="698" t="s">
        <v>5686</v>
      </c>
      <c r="Z370" s="698">
        <v>1990</v>
      </c>
      <c r="AA370" s="698">
        <v>550</v>
      </c>
      <c r="AB370" s="698" t="s">
        <v>5687</v>
      </c>
    </row>
    <row r="371" spans="1:28" s="715" customFormat="1" ht="13.35" customHeight="1" x14ac:dyDescent="0.2">
      <c r="A371" s="698"/>
      <c r="B371" s="698"/>
      <c r="C371" s="696"/>
      <c r="D371" s="698"/>
      <c r="E371" s="696"/>
      <c r="F371" s="696"/>
      <c r="G371" s="698"/>
      <c r="H371" s="698"/>
      <c r="I371" s="698"/>
      <c r="J371" s="698"/>
      <c r="K371" s="698"/>
      <c r="L371" s="698"/>
      <c r="M371" s="698"/>
      <c r="N371" s="698"/>
      <c r="O371" s="698"/>
      <c r="P371" s="698"/>
      <c r="Q371" s="698"/>
      <c r="R371" s="698"/>
      <c r="S371" s="698"/>
      <c r="T371" s="698"/>
      <c r="U371" s="698"/>
      <c r="V371" s="698"/>
      <c r="W371" s="698"/>
      <c r="X371" s="698"/>
      <c r="Y371" s="698" t="s">
        <v>5688</v>
      </c>
      <c r="Z371" s="698">
        <v>1989</v>
      </c>
      <c r="AA371" s="698">
        <v>220</v>
      </c>
      <c r="AB371" s="698" t="s">
        <v>5689</v>
      </c>
    </row>
    <row r="372" spans="1:28" s="715" customFormat="1" ht="13.35" customHeight="1" x14ac:dyDescent="0.2">
      <c r="A372" s="698"/>
      <c r="B372" s="698"/>
      <c r="C372" s="696"/>
      <c r="D372" s="698"/>
      <c r="E372" s="696"/>
      <c r="F372" s="696"/>
      <c r="G372" s="698"/>
      <c r="H372" s="698"/>
      <c r="I372" s="698"/>
      <c r="J372" s="698"/>
      <c r="K372" s="698"/>
      <c r="L372" s="698"/>
      <c r="M372" s="698"/>
      <c r="N372" s="698"/>
      <c r="O372" s="698"/>
      <c r="P372" s="698"/>
      <c r="Q372" s="698"/>
      <c r="R372" s="698"/>
      <c r="S372" s="698"/>
      <c r="T372" s="698"/>
      <c r="U372" s="698"/>
      <c r="V372" s="698"/>
      <c r="W372" s="698"/>
      <c r="X372" s="698"/>
      <c r="Y372" s="698" t="s">
        <v>5690</v>
      </c>
      <c r="Z372" s="698">
        <v>1991</v>
      </c>
      <c r="AA372" s="698">
        <v>181</v>
      </c>
      <c r="AB372" s="698" t="s">
        <v>5625</v>
      </c>
    </row>
    <row r="373" spans="1:28" s="715" customFormat="1" ht="13.35" customHeight="1" x14ac:dyDescent="0.2">
      <c r="A373" s="698"/>
      <c r="B373" s="698"/>
      <c r="C373" s="696"/>
      <c r="D373" s="698"/>
      <c r="E373" s="696"/>
      <c r="F373" s="696"/>
      <c r="G373" s="698"/>
      <c r="H373" s="698"/>
      <c r="I373" s="698"/>
      <c r="J373" s="698"/>
      <c r="K373" s="698"/>
      <c r="L373" s="698"/>
      <c r="M373" s="698"/>
      <c r="N373" s="698"/>
      <c r="O373" s="698"/>
      <c r="P373" s="698"/>
      <c r="Q373" s="698"/>
      <c r="R373" s="698"/>
      <c r="S373" s="698"/>
      <c r="T373" s="698"/>
      <c r="U373" s="698"/>
      <c r="V373" s="698"/>
      <c r="W373" s="698"/>
      <c r="X373" s="698"/>
      <c r="Y373" s="698" t="s">
        <v>5691</v>
      </c>
      <c r="Z373" s="698">
        <v>1998</v>
      </c>
      <c r="AA373" s="698">
        <v>55</v>
      </c>
      <c r="AB373" s="698" t="s">
        <v>5692</v>
      </c>
    </row>
    <row r="374" spans="1:28" s="715" customFormat="1" ht="13.35" customHeight="1" x14ac:dyDescent="0.2">
      <c r="A374" s="698"/>
      <c r="B374" s="698"/>
      <c r="C374" s="696"/>
      <c r="D374" s="698"/>
      <c r="E374" s="696"/>
      <c r="F374" s="696"/>
      <c r="G374" s="698"/>
      <c r="H374" s="698"/>
      <c r="I374" s="698"/>
      <c r="J374" s="698"/>
      <c r="K374" s="698"/>
      <c r="L374" s="698"/>
      <c r="M374" s="698"/>
      <c r="N374" s="698"/>
      <c r="O374" s="698"/>
      <c r="P374" s="698"/>
      <c r="Q374" s="698"/>
      <c r="R374" s="698"/>
      <c r="S374" s="698"/>
      <c r="T374" s="698"/>
      <c r="U374" s="698"/>
      <c r="V374" s="698"/>
      <c r="W374" s="698"/>
      <c r="X374" s="698"/>
      <c r="Y374" s="698" t="s">
        <v>5693</v>
      </c>
      <c r="Z374" s="698">
        <v>1990</v>
      </c>
      <c r="AA374" s="698">
        <v>530</v>
      </c>
      <c r="AB374" s="698" t="s">
        <v>5689</v>
      </c>
    </row>
    <row r="375" spans="1:28" s="715" customFormat="1" ht="13.35" customHeight="1" x14ac:dyDescent="0.2">
      <c r="A375" s="698"/>
      <c r="B375" s="698"/>
      <c r="C375" s="696"/>
      <c r="D375" s="698"/>
      <c r="E375" s="696"/>
      <c r="F375" s="696"/>
      <c r="G375" s="698"/>
      <c r="H375" s="698"/>
      <c r="I375" s="698"/>
      <c r="J375" s="698"/>
      <c r="K375" s="698"/>
      <c r="L375" s="698"/>
      <c r="M375" s="698"/>
      <c r="N375" s="698"/>
      <c r="O375" s="698"/>
      <c r="P375" s="698"/>
      <c r="Q375" s="698"/>
      <c r="R375" s="698"/>
      <c r="S375" s="698"/>
      <c r="T375" s="698"/>
      <c r="U375" s="698"/>
      <c r="V375" s="698"/>
      <c r="W375" s="698"/>
      <c r="X375" s="698"/>
      <c r="Y375" s="699" t="s">
        <v>5694</v>
      </c>
      <c r="Z375" s="698">
        <v>1989</v>
      </c>
      <c r="AA375" s="698"/>
      <c r="AB375" s="698" t="s">
        <v>5674</v>
      </c>
    </row>
    <row r="376" spans="1:28" s="715" customFormat="1" ht="13.35" customHeight="1" x14ac:dyDescent="0.2">
      <c r="A376" s="698"/>
      <c r="B376" s="698"/>
      <c r="C376" s="696"/>
      <c r="D376" s="698"/>
      <c r="E376" s="696"/>
      <c r="F376" s="696"/>
      <c r="G376" s="698"/>
      <c r="H376" s="698"/>
      <c r="I376" s="698"/>
      <c r="J376" s="698"/>
      <c r="K376" s="698"/>
      <c r="L376" s="698"/>
      <c r="M376" s="698"/>
      <c r="N376" s="698"/>
      <c r="O376" s="698"/>
      <c r="P376" s="698"/>
      <c r="Q376" s="698"/>
      <c r="R376" s="698"/>
      <c r="S376" s="698"/>
      <c r="T376" s="698"/>
      <c r="U376" s="698"/>
      <c r="V376" s="698"/>
      <c r="W376" s="698"/>
      <c r="X376" s="698"/>
      <c r="Y376" s="698" t="s">
        <v>5695</v>
      </c>
      <c r="Z376" s="698">
        <v>1991</v>
      </c>
      <c r="AA376" s="698">
        <v>85</v>
      </c>
      <c r="AB376" s="698" t="s">
        <v>5678</v>
      </c>
    </row>
    <row r="377" spans="1:28" s="715" customFormat="1" ht="13.35" customHeight="1" x14ac:dyDescent="0.2">
      <c r="A377" s="698"/>
      <c r="B377" s="698"/>
      <c r="C377" s="696"/>
      <c r="D377" s="698"/>
      <c r="E377" s="696"/>
      <c r="F377" s="696"/>
      <c r="G377" s="698"/>
      <c r="H377" s="698"/>
      <c r="I377" s="698"/>
      <c r="J377" s="698"/>
      <c r="K377" s="698"/>
      <c r="L377" s="698"/>
      <c r="M377" s="698"/>
      <c r="N377" s="698"/>
      <c r="O377" s="698"/>
      <c r="P377" s="698"/>
      <c r="Q377" s="698"/>
      <c r="R377" s="698"/>
      <c r="S377" s="698"/>
      <c r="T377" s="698"/>
      <c r="U377" s="698"/>
      <c r="V377" s="698"/>
      <c r="W377" s="698"/>
      <c r="X377" s="698"/>
      <c r="Y377" s="698" t="s">
        <v>5696</v>
      </c>
      <c r="Z377" s="715">
        <v>1987</v>
      </c>
      <c r="AA377" s="715">
        <v>75</v>
      </c>
      <c r="AB377" s="698" t="s">
        <v>5678</v>
      </c>
    </row>
    <row r="378" spans="1:28" s="715" customFormat="1" ht="13.35" customHeight="1" x14ac:dyDescent="0.2">
      <c r="A378" s="698"/>
      <c r="B378" s="698"/>
      <c r="C378" s="696"/>
      <c r="D378" s="698"/>
      <c r="E378" s="696"/>
      <c r="F378" s="696"/>
      <c r="G378" s="698"/>
      <c r="H378" s="698"/>
      <c r="I378" s="698"/>
      <c r="J378" s="698"/>
      <c r="K378" s="698"/>
      <c r="L378" s="698"/>
      <c r="M378" s="698"/>
      <c r="N378" s="698"/>
      <c r="O378" s="698"/>
      <c r="P378" s="698"/>
      <c r="Q378" s="698"/>
      <c r="R378" s="698"/>
      <c r="S378" s="698"/>
      <c r="T378" s="698"/>
      <c r="U378" s="698"/>
      <c r="V378" s="698"/>
      <c r="W378" s="698"/>
      <c r="X378" s="698"/>
      <c r="Y378" s="698" t="s">
        <v>5697</v>
      </c>
      <c r="Z378" s="698">
        <v>1989</v>
      </c>
      <c r="AA378" s="698">
        <v>366</v>
      </c>
      <c r="AB378" s="698" t="s">
        <v>5698</v>
      </c>
    </row>
    <row r="379" spans="1:28" s="715" customFormat="1" ht="13.35" customHeight="1" x14ac:dyDescent="0.2">
      <c r="A379" s="698"/>
      <c r="B379" s="698"/>
      <c r="C379" s="696"/>
      <c r="D379" s="698"/>
      <c r="E379" s="696"/>
      <c r="F379" s="696"/>
      <c r="G379" s="698"/>
      <c r="H379" s="698"/>
      <c r="I379" s="698"/>
      <c r="J379" s="698"/>
      <c r="K379" s="698"/>
      <c r="L379" s="698"/>
      <c r="M379" s="698"/>
      <c r="N379" s="698"/>
      <c r="O379" s="698"/>
      <c r="P379" s="698"/>
      <c r="Q379" s="698"/>
      <c r="R379" s="698"/>
      <c r="S379" s="698"/>
      <c r="T379" s="698"/>
      <c r="U379" s="698"/>
      <c r="V379" s="698"/>
      <c r="W379" s="698"/>
      <c r="X379" s="698"/>
      <c r="Y379" s="699" t="s">
        <v>5699</v>
      </c>
      <c r="Z379" s="698">
        <v>1996</v>
      </c>
      <c r="AA379" s="698"/>
      <c r="AB379" s="698" t="s">
        <v>5652</v>
      </c>
    </row>
    <row r="380" spans="1:28" s="715" customFormat="1" ht="13.35" customHeight="1" x14ac:dyDescent="0.2">
      <c r="A380" s="698"/>
      <c r="B380" s="698"/>
      <c r="C380" s="696"/>
      <c r="D380" s="698"/>
      <c r="E380" s="696"/>
      <c r="F380" s="696"/>
      <c r="G380" s="698"/>
      <c r="H380" s="698"/>
      <c r="I380" s="698"/>
      <c r="J380" s="698"/>
      <c r="K380" s="698"/>
      <c r="L380" s="698"/>
      <c r="M380" s="698"/>
      <c r="N380" s="698"/>
      <c r="O380" s="698"/>
      <c r="P380" s="698"/>
      <c r="Q380" s="698"/>
      <c r="R380" s="698"/>
      <c r="S380" s="698"/>
      <c r="T380" s="698"/>
      <c r="U380" s="698"/>
      <c r="V380" s="698"/>
      <c r="W380" s="698"/>
      <c r="X380" s="698"/>
      <c r="Y380" s="698" t="s">
        <v>5700</v>
      </c>
      <c r="Z380" s="698">
        <v>1996</v>
      </c>
      <c r="AA380" s="698">
        <v>260</v>
      </c>
      <c r="AB380" s="698" t="s">
        <v>5568</v>
      </c>
    </row>
    <row r="381" spans="1:28" s="715" customFormat="1" ht="13.35" customHeight="1" x14ac:dyDescent="0.2">
      <c r="A381" s="698"/>
      <c r="B381" s="698"/>
      <c r="C381" s="696"/>
      <c r="D381" s="698"/>
      <c r="E381" s="696"/>
      <c r="F381" s="696"/>
      <c r="G381" s="698"/>
      <c r="H381" s="698"/>
      <c r="I381" s="698"/>
      <c r="J381" s="698"/>
      <c r="K381" s="698"/>
      <c r="L381" s="698"/>
      <c r="M381" s="698"/>
      <c r="N381" s="698"/>
      <c r="O381" s="698"/>
      <c r="P381" s="698"/>
      <c r="Q381" s="698"/>
      <c r="R381" s="698"/>
      <c r="S381" s="698"/>
      <c r="T381" s="698"/>
      <c r="U381" s="698"/>
      <c r="V381" s="698"/>
      <c r="W381" s="698"/>
      <c r="X381" s="698"/>
      <c r="Y381" s="699" t="s">
        <v>5701</v>
      </c>
      <c r="Z381" s="698">
        <v>1996</v>
      </c>
      <c r="AA381" s="698"/>
      <c r="AB381" s="698" t="s">
        <v>5652</v>
      </c>
    </row>
    <row r="382" spans="1:28" s="715" customFormat="1" ht="13.35" customHeight="1" x14ac:dyDescent="0.2">
      <c r="A382" s="698"/>
      <c r="B382" s="698"/>
      <c r="C382" s="696"/>
      <c r="D382" s="698"/>
      <c r="E382" s="696"/>
      <c r="F382" s="696"/>
      <c r="G382" s="698"/>
      <c r="H382" s="698"/>
      <c r="I382" s="698"/>
      <c r="J382" s="698"/>
      <c r="K382" s="698"/>
      <c r="L382" s="698"/>
      <c r="M382" s="698"/>
      <c r="N382" s="698"/>
      <c r="O382" s="698"/>
      <c r="P382" s="698"/>
      <c r="Q382" s="698"/>
      <c r="R382" s="698"/>
      <c r="S382" s="698"/>
      <c r="T382" s="698"/>
      <c r="U382" s="698"/>
      <c r="V382" s="698"/>
      <c r="W382" s="698"/>
      <c r="X382" s="698"/>
      <c r="Y382" s="698" t="s">
        <v>5702</v>
      </c>
      <c r="Z382" s="698">
        <v>1996</v>
      </c>
      <c r="AA382" s="698">
        <v>260</v>
      </c>
      <c r="AB382" s="698" t="s">
        <v>5568</v>
      </c>
    </row>
    <row r="383" spans="1:28" s="715" customFormat="1" ht="13.35" customHeight="1" x14ac:dyDescent="0.2">
      <c r="A383" s="698"/>
      <c r="B383" s="698"/>
      <c r="C383" s="696"/>
      <c r="D383" s="698"/>
      <c r="E383" s="696"/>
      <c r="F383" s="696"/>
      <c r="G383" s="698"/>
      <c r="H383" s="698"/>
      <c r="I383" s="698"/>
      <c r="J383" s="698"/>
      <c r="K383" s="698"/>
      <c r="L383" s="698"/>
      <c r="M383" s="698"/>
      <c r="N383" s="698"/>
      <c r="O383" s="698"/>
      <c r="P383" s="698"/>
      <c r="Q383" s="698"/>
      <c r="R383" s="698"/>
      <c r="S383" s="698"/>
      <c r="T383" s="698"/>
      <c r="U383" s="698"/>
      <c r="V383" s="698"/>
      <c r="W383" s="698"/>
      <c r="X383" s="698"/>
      <c r="Y383" s="699" t="s">
        <v>5703</v>
      </c>
      <c r="Z383" s="698">
        <v>2007</v>
      </c>
      <c r="AA383" s="698"/>
      <c r="AB383" s="698" t="s">
        <v>5704</v>
      </c>
    </row>
    <row r="384" spans="1:28" s="715" customFormat="1" ht="13.35" customHeight="1" x14ac:dyDescent="0.2">
      <c r="A384" s="698"/>
      <c r="B384" s="698"/>
      <c r="C384" s="698"/>
      <c r="D384" s="698"/>
      <c r="E384" s="696"/>
      <c r="F384" s="696"/>
      <c r="G384" s="698"/>
      <c r="H384" s="698"/>
      <c r="I384" s="698"/>
      <c r="J384" s="698"/>
      <c r="K384" s="698"/>
      <c r="L384" s="698"/>
      <c r="M384" s="698"/>
      <c r="N384" s="698"/>
      <c r="O384" s="698"/>
      <c r="P384" s="698"/>
      <c r="Q384" s="698"/>
      <c r="R384" s="698"/>
      <c r="S384" s="698"/>
      <c r="T384" s="698"/>
      <c r="U384" s="698"/>
      <c r="V384" s="698"/>
      <c r="W384" s="698"/>
      <c r="X384" s="698"/>
      <c r="Y384" s="699" t="s">
        <v>5705</v>
      </c>
      <c r="Z384" s="715">
        <v>2012</v>
      </c>
      <c r="AB384" s="698" t="s">
        <v>5494</v>
      </c>
    </row>
    <row r="385" spans="1:28" s="715" customFormat="1" ht="13.35" customHeight="1" x14ac:dyDescent="0.2">
      <c r="A385" s="711"/>
      <c r="B385" s="706"/>
      <c r="C385" s="712"/>
      <c r="D385" s="713"/>
      <c r="E385" s="713"/>
      <c r="F385" s="713"/>
      <c r="G385" s="713"/>
      <c r="H385" s="713"/>
      <c r="I385" s="713"/>
      <c r="J385" s="713"/>
      <c r="K385" s="713"/>
      <c r="L385" s="713"/>
      <c r="M385" s="757"/>
      <c r="N385" s="712"/>
      <c r="O385" s="711"/>
      <c r="P385" s="711"/>
      <c r="Q385" s="711"/>
      <c r="R385" s="711"/>
      <c r="S385" s="711"/>
      <c r="T385" s="711"/>
      <c r="U385" s="711"/>
      <c r="V385" s="711"/>
      <c r="W385" s="711"/>
      <c r="X385" s="711"/>
      <c r="Y385" s="699" t="s">
        <v>5706</v>
      </c>
      <c r="Z385" s="715">
        <v>2012</v>
      </c>
      <c r="AB385" s="698" t="s">
        <v>5494</v>
      </c>
    </row>
    <row r="386" spans="1:28" s="715" customFormat="1" ht="13.35" customHeight="1" x14ac:dyDescent="0.2">
      <c r="A386" s="711"/>
      <c r="B386" s="706"/>
      <c r="C386" s="712"/>
      <c r="D386" s="713"/>
      <c r="E386" s="713"/>
      <c r="F386" s="713"/>
      <c r="G386" s="713"/>
      <c r="H386" s="713"/>
      <c r="I386" s="713"/>
      <c r="J386" s="713"/>
      <c r="K386" s="713"/>
      <c r="L386" s="713"/>
      <c r="M386" s="757"/>
      <c r="N386" s="712"/>
      <c r="O386" s="712"/>
      <c r="P386" s="713"/>
      <c r="Q386" s="713"/>
      <c r="R386" s="713"/>
      <c r="S386" s="713"/>
      <c r="T386" s="713"/>
      <c r="U386" s="713"/>
      <c r="V386" s="713"/>
      <c r="W386" s="713"/>
      <c r="X386" s="714"/>
      <c r="Y386" s="712"/>
      <c r="Z386" s="714"/>
      <c r="AA386" s="766"/>
      <c r="AB386" s="711"/>
    </row>
    <row r="387" spans="1:28" s="715" customFormat="1" ht="13.35" customHeight="1" x14ac:dyDescent="0.2">
      <c r="A387" s="698">
        <v>16</v>
      </c>
      <c r="B387" s="698" t="s">
        <v>5252</v>
      </c>
      <c r="C387" s="698"/>
      <c r="D387" s="698"/>
      <c r="E387" s="696"/>
      <c r="F387" s="696"/>
      <c r="G387" s="698"/>
      <c r="H387" s="698"/>
      <c r="I387" s="698"/>
      <c r="J387" s="698"/>
      <c r="K387" s="697"/>
      <c r="L387" s="698" t="s">
        <v>5707</v>
      </c>
      <c r="M387" s="696">
        <v>550</v>
      </c>
      <c r="N387" s="698" t="s">
        <v>70</v>
      </c>
      <c r="O387" s="696" t="s">
        <v>5708</v>
      </c>
      <c r="P387" s="696" t="s">
        <v>5158</v>
      </c>
      <c r="Q387" s="696" t="s">
        <v>454</v>
      </c>
      <c r="R387" s="698"/>
      <c r="S387" s="698"/>
      <c r="T387" s="698"/>
      <c r="U387" s="698"/>
      <c r="V387" s="698"/>
      <c r="W387" s="698"/>
      <c r="X387" s="698"/>
      <c r="Y387" s="698" t="s">
        <v>5709</v>
      </c>
      <c r="Z387" s="698">
        <v>2006</v>
      </c>
      <c r="AA387" s="698">
        <v>285</v>
      </c>
      <c r="AB387" s="698" t="s">
        <v>5710</v>
      </c>
    </row>
    <row r="388" spans="1:28" s="715" customFormat="1" ht="13.35" customHeight="1" x14ac:dyDescent="0.2">
      <c r="A388" s="698"/>
      <c r="B388" s="698"/>
      <c r="C388" s="696"/>
      <c r="D388" s="698"/>
      <c r="E388" s="696"/>
      <c r="F388" s="696"/>
      <c r="G388" s="698"/>
      <c r="H388" s="698"/>
      <c r="I388" s="698"/>
      <c r="J388" s="698"/>
      <c r="K388" s="698"/>
      <c r="L388" s="698" t="s">
        <v>5711</v>
      </c>
      <c r="M388" s="696">
        <v>455</v>
      </c>
      <c r="N388" s="698" t="s">
        <v>70</v>
      </c>
      <c r="O388" s="696"/>
      <c r="P388" s="696"/>
      <c r="Q388" s="696"/>
      <c r="R388" s="698"/>
      <c r="S388" s="698"/>
      <c r="T388" s="698"/>
      <c r="U388" s="698"/>
      <c r="V388" s="698"/>
      <c r="W388" s="698"/>
      <c r="X388" s="698"/>
      <c r="Y388" s="698" t="s">
        <v>5712</v>
      </c>
      <c r="Z388" s="698">
        <v>1990</v>
      </c>
      <c r="AA388" s="698">
        <v>245</v>
      </c>
      <c r="AB388" s="698" t="s">
        <v>5713</v>
      </c>
    </row>
    <row r="389" spans="1:28" s="715" customFormat="1" ht="13.35" customHeight="1" x14ac:dyDescent="0.2">
      <c r="A389" s="698"/>
      <c r="B389" s="698"/>
      <c r="C389" s="696"/>
      <c r="D389" s="698"/>
      <c r="E389" s="696"/>
      <c r="F389" s="696"/>
      <c r="G389" s="698"/>
      <c r="H389" s="698"/>
      <c r="I389" s="698"/>
      <c r="J389" s="698"/>
      <c r="K389" s="698"/>
      <c r="L389" s="698" t="s">
        <v>5711</v>
      </c>
      <c r="M389" s="696">
        <v>455</v>
      </c>
      <c r="N389" s="698" t="s">
        <v>59</v>
      </c>
      <c r="O389" s="696"/>
      <c r="P389" s="696"/>
      <c r="Q389" s="696"/>
      <c r="R389" s="698"/>
      <c r="S389" s="698"/>
      <c r="T389" s="698"/>
      <c r="U389" s="698"/>
      <c r="V389" s="698"/>
      <c r="W389" s="698"/>
      <c r="X389" s="698"/>
      <c r="Y389" s="698" t="s">
        <v>5714</v>
      </c>
      <c r="Z389" s="698">
        <v>1989</v>
      </c>
      <c r="AA389" s="698">
        <v>104</v>
      </c>
      <c r="AB389" s="698" t="s">
        <v>5715</v>
      </c>
    </row>
    <row r="390" spans="1:28" s="715" customFormat="1" ht="13.35" customHeight="1" x14ac:dyDescent="0.2">
      <c r="A390" s="698"/>
      <c r="B390" s="698"/>
      <c r="C390" s="696"/>
      <c r="D390" s="698"/>
      <c r="E390" s="696"/>
      <c r="F390" s="696"/>
      <c r="G390" s="698"/>
      <c r="H390" s="698"/>
      <c r="I390" s="698"/>
      <c r="J390" s="698"/>
      <c r="K390" s="698"/>
      <c r="L390" s="698"/>
      <c r="M390" s="698"/>
      <c r="N390" s="698"/>
      <c r="O390" s="696"/>
      <c r="P390" s="696"/>
      <c r="Q390" s="696"/>
      <c r="R390" s="698"/>
      <c r="S390" s="698"/>
      <c r="T390" s="698"/>
      <c r="U390" s="698"/>
      <c r="V390" s="698"/>
      <c r="W390" s="698"/>
      <c r="X390" s="698"/>
      <c r="Y390" s="698" t="s">
        <v>5716</v>
      </c>
      <c r="Z390" s="698">
        <v>1990</v>
      </c>
      <c r="AA390" s="698">
        <v>133</v>
      </c>
      <c r="AB390" s="698" t="s">
        <v>5717</v>
      </c>
    </row>
    <row r="391" spans="1:28" s="715" customFormat="1" ht="13.35" customHeight="1" x14ac:dyDescent="0.2">
      <c r="A391" s="698"/>
      <c r="B391" s="698"/>
      <c r="C391" s="696"/>
      <c r="D391" s="698"/>
      <c r="E391" s="696"/>
      <c r="F391" s="696"/>
      <c r="G391" s="698"/>
      <c r="H391" s="698"/>
      <c r="I391" s="698"/>
      <c r="J391" s="698"/>
      <c r="K391" s="698"/>
      <c r="L391" s="698"/>
      <c r="M391" s="698"/>
      <c r="N391" s="698"/>
      <c r="O391" s="696"/>
      <c r="P391" s="696"/>
      <c r="Q391" s="696"/>
      <c r="R391" s="698"/>
      <c r="S391" s="698"/>
      <c r="T391" s="698"/>
      <c r="U391" s="698"/>
      <c r="V391" s="698"/>
      <c r="W391" s="698"/>
      <c r="X391" s="698"/>
      <c r="Y391" s="698" t="s">
        <v>5718</v>
      </c>
      <c r="Z391" s="698">
        <v>1990</v>
      </c>
      <c r="AA391" s="698">
        <v>255</v>
      </c>
      <c r="AB391" s="698" t="s">
        <v>5719</v>
      </c>
    </row>
    <row r="392" spans="1:28" s="715" customFormat="1" ht="13.35" customHeight="1" x14ac:dyDescent="0.2">
      <c r="A392" s="698"/>
      <c r="B392" s="698"/>
      <c r="C392" s="696"/>
      <c r="D392" s="698"/>
      <c r="E392" s="696"/>
      <c r="F392" s="696"/>
      <c r="G392" s="698"/>
      <c r="H392" s="698"/>
      <c r="I392" s="698"/>
      <c r="J392" s="698"/>
      <c r="K392" s="698"/>
      <c r="L392" s="698"/>
      <c r="M392" s="698"/>
      <c r="N392" s="698"/>
      <c r="O392" s="696"/>
      <c r="P392" s="696"/>
      <c r="Q392" s="696"/>
      <c r="R392" s="698"/>
      <c r="S392" s="698"/>
      <c r="T392" s="698"/>
      <c r="U392" s="698"/>
      <c r="V392" s="698"/>
      <c r="W392" s="698"/>
      <c r="X392" s="698"/>
      <c r="Y392" s="698" t="s">
        <v>5720</v>
      </c>
      <c r="Z392" s="698">
        <v>1990</v>
      </c>
      <c r="AA392" s="698">
        <v>68</v>
      </c>
      <c r="AB392" s="698" t="s">
        <v>5721</v>
      </c>
    </row>
    <row r="393" spans="1:28" s="715" customFormat="1" ht="13.35" customHeight="1" x14ac:dyDescent="0.2">
      <c r="A393" s="698"/>
      <c r="B393" s="698"/>
      <c r="C393" s="698"/>
      <c r="D393" s="698"/>
      <c r="E393" s="696"/>
      <c r="F393" s="696"/>
      <c r="G393" s="698"/>
      <c r="H393" s="698"/>
      <c r="I393" s="698"/>
      <c r="J393" s="698"/>
      <c r="K393" s="698"/>
      <c r="L393" s="698"/>
      <c r="M393" s="698"/>
      <c r="N393" s="698"/>
      <c r="O393" s="698"/>
      <c r="P393" s="698"/>
      <c r="Q393" s="698"/>
      <c r="R393" s="698"/>
      <c r="S393" s="698"/>
      <c r="T393" s="698"/>
      <c r="U393" s="698"/>
      <c r="V393" s="698"/>
      <c r="W393" s="698"/>
      <c r="X393" s="698"/>
      <c r="Y393" s="698" t="s">
        <v>5722</v>
      </c>
      <c r="Z393" s="698">
        <v>2006</v>
      </c>
      <c r="AA393" s="698">
        <v>285</v>
      </c>
      <c r="AB393" s="698" t="s">
        <v>5723</v>
      </c>
    </row>
    <row r="394" spans="1:28" s="715" customFormat="1" ht="13.35" customHeight="1" x14ac:dyDescent="0.2">
      <c r="A394" s="698"/>
      <c r="B394" s="698"/>
      <c r="C394" s="698"/>
      <c r="D394" s="698"/>
      <c r="E394" s="696"/>
      <c r="F394" s="696"/>
      <c r="G394" s="698"/>
      <c r="H394" s="698"/>
      <c r="I394" s="698"/>
      <c r="J394" s="698"/>
      <c r="K394" s="698"/>
      <c r="L394" s="698"/>
      <c r="M394" s="698"/>
      <c r="N394" s="698"/>
      <c r="O394" s="698"/>
      <c r="P394" s="698"/>
      <c r="Q394" s="698"/>
      <c r="R394" s="698"/>
      <c r="S394" s="698"/>
      <c r="T394" s="698"/>
      <c r="U394" s="698"/>
      <c r="V394" s="698"/>
      <c r="W394" s="698"/>
      <c r="X394" s="698"/>
      <c r="Y394" s="698" t="s">
        <v>5724</v>
      </c>
      <c r="Z394" s="698">
        <v>1988</v>
      </c>
      <c r="AA394" s="698">
        <v>62</v>
      </c>
      <c r="AB394" s="698" t="s">
        <v>5652</v>
      </c>
    </row>
    <row r="395" spans="1:28" s="715" customFormat="1" ht="13.35" customHeight="1" x14ac:dyDescent="0.2">
      <c r="A395" s="698"/>
      <c r="B395" s="698"/>
      <c r="C395" s="698"/>
      <c r="D395" s="698"/>
      <c r="E395" s="696"/>
      <c r="F395" s="696"/>
      <c r="G395" s="698"/>
      <c r="H395" s="698"/>
      <c r="I395" s="698"/>
      <c r="J395" s="698"/>
      <c r="K395" s="698"/>
      <c r="L395" s="698"/>
      <c r="M395" s="698"/>
      <c r="N395" s="698"/>
      <c r="O395" s="698"/>
      <c r="P395" s="698"/>
      <c r="Q395" s="698"/>
      <c r="R395" s="698"/>
      <c r="S395" s="698"/>
      <c r="T395" s="698"/>
      <c r="U395" s="698"/>
      <c r="V395" s="698"/>
      <c r="W395" s="698"/>
      <c r="X395" s="698"/>
      <c r="Y395" s="698" t="s">
        <v>5725</v>
      </c>
      <c r="Z395" s="698">
        <v>1990</v>
      </c>
      <c r="AA395" s="698">
        <v>101</v>
      </c>
      <c r="AB395" s="698" t="s">
        <v>5625</v>
      </c>
    </row>
    <row r="396" spans="1:28" s="715" customFormat="1" ht="13.35" customHeight="1" x14ac:dyDescent="0.2">
      <c r="A396" s="698"/>
      <c r="B396" s="698"/>
      <c r="C396" s="698"/>
      <c r="D396" s="698"/>
      <c r="E396" s="696"/>
      <c r="F396" s="696"/>
      <c r="G396" s="698"/>
      <c r="H396" s="698"/>
      <c r="I396" s="698"/>
      <c r="J396" s="698"/>
      <c r="K396" s="698"/>
      <c r="L396" s="698"/>
      <c r="M396" s="698"/>
      <c r="N396" s="698"/>
      <c r="O396" s="698"/>
      <c r="P396" s="698"/>
      <c r="Q396" s="698"/>
      <c r="R396" s="698"/>
      <c r="S396" s="698"/>
      <c r="T396" s="698"/>
      <c r="U396" s="698"/>
      <c r="V396" s="698"/>
      <c r="W396" s="698"/>
      <c r="X396" s="698"/>
      <c r="Y396" s="698" t="s">
        <v>5726</v>
      </c>
      <c r="Z396" s="698">
        <v>1990</v>
      </c>
      <c r="AA396" s="698">
        <v>64</v>
      </c>
      <c r="AB396" s="698" t="s">
        <v>5652</v>
      </c>
    </row>
    <row r="397" spans="1:28" s="715" customFormat="1" ht="13.35" customHeight="1" x14ac:dyDescent="0.2">
      <c r="A397" s="698"/>
      <c r="B397" s="698"/>
      <c r="C397" s="698"/>
      <c r="D397" s="698"/>
      <c r="E397" s="696"/>
      <c r="F397" s="696"/>
      <c r="G397" s="698"/>
      <c r="H397" s="698"/>
      <c r="I397" s="698"/>
      <c r="J397" s="698"/>
      <c r="K397" s="698"/>
      <c r="L397" s="698"/>
      <c r="M397" s="698"/>
      <c r="N397" s="698"/>
      <c r="O397" s="698"/>
      <c r="P397" s="698"/>
      <c r="Q397" s="698"/>
      <c r="R397" s="698"/>
      <c r="S397" s="698"/>
      <c r="T397" s="698"/>
      <c r="U397" s="698"/>
      <c r="V397" s="698"/>
      <c r="W397" s="698"/>
      <c r="X397" s="698"/>
      <c r="Y397" s="698" t="s">
        <v>5727</v>
      </c>
      <c r="Z397" s="698">
        <v>1990</v>
      </c>
      <c r="AA397" s="715">
        <v>104</v>
      </c>
      <c r="AB397" s="698" t="s">
        <v>5625</v>
      </c>
    </row>
    <row r="398" spans="1:28" s="715" customFormat="1" ht="13.35" customHeight="1" x14ac:dyDescent="0.2">
      <c r="A398" s="698"/>
      <c r="B398" s="698"/>
      <c r="C398" s="698"/>
      <c r="D398" s="698"/>
      <c r="E398" s="696"/>
      <c r="F398" s="696"/>
      <c r="G398" s="698"/>
      <c r="H398" s="698"/>
      <c r="I398" s="698"/>
      <c r="J398" s="698"/>
      <c r="K398" s="698"/>
      <c r="L398" s="698"/>
      <c r="M398" s="698"/>
      <c r="N398" s="698"/>
      <c r="O398" s="698"/>
      <c r="P398" s="698"/>
      <c r="Q398" s="698"/>
      <c r="R398" s="698"/>
      <c r="S398" s="698"/>
      <c r="T398" s="698"/>
      <c r="U398" s="698"/>
      <c r="V398" s="698"/>
      <c r="W398" s="698"/>
      <c r="X398" s="698"/>
      <c r="Y398" s="698" t="s">
        <v>5728</v>
      </c>
      <c r="Z398" s="698">
        <v>1988</v>
      </c>
      <c r="AA398" s="698">
        <v>64</v>
      </c>
      <c r="AB398" s="698" t="s">
        <v>5652</v>
      </c>
    </row>
    <row r="399" spans="1:28" s="715" customFormat="1" ht="13.35" customHeight="1" x14ac:dyDescent="0.2">
      <c r="A399" s="698"/>
      <c r="B399" s="698"/>
      <c r="C399" s="698"/>
      <c r="D399" s="698"/>
      <c r="E399" s="696"/>
      <c r="F399" s="696"/>
      <c r="G399" s="698"/>
      <c r="H399" s="698"/>
      <c r="I399" s="698"/>
      <c r="J399" s="698"/>
      <c r="K399" s="698"/>
      <c r="L399" s="698"/>
      <c r="M399" s="698"/>
      <c r="N399" s="698"/>
      <c r="O399" s="698"/>
      <c r="P399" s="698"/>
      <c r="Q399" s="698"/>
      <c r="R399" s="698"/>
      <c r="S399" s="698"/>
      <c r="T399" s="698"/>
      <c r="U399" s="698"/>
      <c r="V399" s="698"/>
      <c r="W399" s="698"/>
      <c r="X399" s="698"/>
      <c r="Y399" s="698" t="s">
        <v>5729</v>
      </c>
      <c r="Z399" s="698">
        <v>1990</v>
      </c>
      <c r="AA399" s="698">
        <v>62</v>
      </c>
      <c r="AB399" s="698" t="s">
        <v>5721</v>
      </c>
    </row>
    <row r="400" spans="1:28" s="715" customFormat="1" ht="13.35" customHeight="1" x14ac:dyDescent="0.2">
      <c r="A400" s="698"/>
      <c r="B400" s="698"/>
      <c r="C400" s="698"/>
      <c r="D400" s="698"/>
      <c r="E400" s="696"/>
      <c r="F400" s="696"/>
      <c r="G400" s="698"/>
      <c r="H400" s="698"/>
      <c r="I400" s="698"/>
      <c r="J400" s="698"/>
      <c r="K400" s="698"/>
      <c r="L400" s="698"/>
      <c r="M400" s="698"/>
      <c r="N400" s="698"/>
      <c r="O400" s="698"/>
      <c r="P400" s="698"/>
      <c r="Q400" s="698"/>
      <c r="R400" s="698"/>
      <c r="S400" s="698"/>
      <c r="T400" s="698"/>
      <c r="U400" s="698"/>
      <c r="V400" s="698"/>
      <c r="W400" s="698"/>
      <c r="X400" s="698"/>
      <c r="Y400" s="698" t="s">
        <v>5730</v>
      </c>
      <c r="Z400" s="698">
        <v>1990</v>
      </c>
      <c r="AA400" s="698">
        <v>101</v>
      </c>
      <c r="AB400" s="698" t="s">
        <v>5692</v>
      </c>
    </row>
    <row r="401" spans="1:28" s="715" customFormat="1" ht="13.35" customHeight="1" x14ac:dyDescent="0.2">
      <c r="A401" s="698"/>
      <c r="B401" s="698"/>
      <c r="C401" s="698"/>
      <c r="D401" s="698"/>
      <c r="E401" s="696"/>
      <c r="F401" s="696"/>
      <c r="G401" s="698"/>
      <c r="H401" s="698"/>
      <c r="I401" s="698"/>
      <c r="J401" s="698"/>
      <c r="K401" s="698"/>
      <c r="L401" s="698"/>
      <c r="M401" s="698"/>
      <c r="N401" s="698"/>
      <c r="O401" s="698"/>
      <c r="P401" s="698"/>
      <c r="Q401" s="698"/>
      <c r="R401" s="698"/>
      <c r="S401" s="698"/>
      <c r="T401" s="698"/>
      <c r="U401" s="698"/>
      <c r="V401" s="698"/>
      <c r="W401" s="698"/>
      <c r="X401" s="698"/>
      <c r="Y401" s="698" t="s">
        <v>5731</v>
      </c>
      <c r="Z401" s="698">
        <v>1990</v>
      </c>
      <c r="AA401" s="715">
        <v>104</v>
      </c>
      <c r="AB401" s="698" t="s">
        <v>5625</v>
      </c>
    </row>
    <row r="402" spans="1:28" s="715" customFormat="1" ht="13.35" customHeight="1" x14ac:dyDescent="0.2">
      <c r="A402" s="698"/>
      <c r="B402" s="698"/>
      <c r="C402" s="698"/>
      <c r="D402" s="698"/>
      <c r="E402" s="696"/>
      <c r="F402" s="696"/>
      <c r="G402" s="698"/>
      <c r="H402" s="698"/>
      <c r="I402" s="698"/>
      <c r="J402" s="698"/>
      <c r="K402" s="698"/>
      <c r="L402" s="698"/>
      <c r="M402" s="698"/>
      <c r="N402" s="698"/>
      <c r="O402" s="698"/>
      <c r="P402" s="698"/>
      <c r="Q402" s="698"/>
      <c r="R402" s="698"/>
      <c r="S402" s="698"/>
      <c r="T402" s="698"/>
      <c r="U402" s="698"/>
      <c r="V402" s="698"/>
      <c r="W402" s="698"/>
      <c r="X402" s="698"/>
      <c r="Y402" s="698" t="s">
        <v>5732</v>
      </c>
      <c r="Z402" s="698">
        <v>2006</v>
      </c>
      <c r="AA402" s="698">
        <v>285</v>
      </c>
      <c r="AB402" s="698" t="s">
        <v>5733</v>
      </c>
    </row>
    <row r="403" spans="1:28" s="715" customFormat="1" ht="13.35" customHeight="1" x14ac:dyDescent="0.2">
      <c r="A403" s="698"/>
      <c r="B403" s="698"/>
      <c r="C403" s="698"/>
      <c r="D403" s="698"/>
      <c r="E403" s="696"/>
      <c r="F403" s="696"/>
      <c r="G403" s="698"/>
      <c r="H403" s="698"/>
      <c r="I403" s="698"/>
      <c r="J403" s="698"/>
      <c r="K403" s="698"/>
      <c r="L403" s="698"/>
      <c r="M403" s="698"/>
      <c r="N403" s="698"/>
      <c r="O403" s="698"/>
      <c r="P403" s="698"/>
      <c r="Q403" s="698"/>
      <c r="R403" s="698"/>
      <c r="S403" s="698"/>
      <c r="T403" s="698"/>
      <c r="U403" s="698"/>
      <c r="V403" s="698"/>
      <c r="W403" s="698"/>
      <c r="X403" s="698"/>
      <c r="Y403" s="698" t="s">
        <v>5734</v>
      </c>
      <c r="Z403" s="698">
        <v>1990</v>
      </c>
      <c r="AA403" s="698">
        <v>68</v>
      </c>
      <c r="AB403" s="698" t="s">
        <v>5652</v>
      </c>
    </row>
    <row r="404" spans="1:28" s="715" customFormat="1" ht="13.35" customHeight="1" x14ac:dyDescent="0.2">
      <c r="A404" s="698"/>
      <c r="B404" s="698"/>
      <c r="C404" s="698"/>
      <c r="D404" s="698"/>
      <c r="E404" s="696"/>
      <c r="F404" s="696"/>
      <c r="G404" s="698"/>
      <c r="H404" s="698"/>
      <c r="I404" s="698"/>
      <c r="J404" s="698"/>
      <c r="K404" s="698"/>
      <c r="L404" s="698"/>
      <c r="M404" s="698"/>
      <c r="N404" s="698"/>
      <c r="O404" s="698"/>
      <c r="P404" s="698"/>
      <c r="Q404" s="698"/>
      <c r="R404" s="698"/>
      <c r="S404" s="698"/>
      <c r="T404" s="698"/>
      <c r="U404" s="698"/>
      <c r="V404" s="698"/>
      <c r="W404" s="698"/>
      <c r="X404" s="698"/>
      <c r="Y404" s="698" t="s">
        <v>5735</v>
      </c>
      <c r="Z404" s="698">
        <v>1989</v>
      </c>
      <c r="AA404" s="698">
        <v>104</v>
      </c>
      <c r="AB404" s="698" t="s">
        <v>5736</v>
      </c>
    </row>
    <row r="405" spans="1:28" s="715" customFormat="1" ht="13.35" customHeight="1" x14ac:dyDescent="0.2">
      <c r="A405" s="698"/>
      <c r="B405" s="698"/>
      <c r="C405" s="698"/>
      <c r="D405" s="698"/>
      <c r="E405" s="696"/>
      <c r="F405" s="696"/>
      <c r="G405" s="698"/>
      <c r="H405" s="698"/>
      <c r="I405" s="698"/>
      <c r="J405" s="698"/>
      <c r="K405" s="698"/>
      <c r="L405" s="698"/>
      <c r="M405" s="698"/>
      <c r="N405" s="698"/>
      <c r="O405" s="698"/>
      <c r="P405" s="698"/>
      <c r="Q405" s="698"/>
      <c r="R405" s="698"/>
      <c r="S405" s="698"/>
      <c r="T405" s="698"/>
      <c r="U405" s="698"/>
      <c r="V405" s="698"/>
      <c r="W405" s="698"/>
      <c r="X405" s="698"/>
      <c r="Y405" s="698" t="s">
        <v>5737</v>
      </c>
      <c r="Z405" s="698">
        <v>1990</v>
      </c>
      <c r="AA405" s="698">
        <v>246</v>
      </c>
      <c r="AB405" s="698" t="s">
        <v>5715</v>
      </c>
    </row>
    <row r="406" spans="1:28" s="715" customFormat="1" ht="13.35" customHeight="1" x14ac:dyDescent="0.2">
      <c r="A406" s="698"/>
      <c r="B406" s="698"/>
      <c r="C406" s="698"/>
      <c r="D406" s="698"/>
      <c r="E406" s="696"/>
      <c r="F406" s="696"/>
      <c r="G406" s="698"/>
      <c r="H406" s="698"/>
      <c r="I406" s="698"/>
      <c r="J406" s="698"/>
      <c r="K406" s="698"/>
      <c r="L406" s="698"/>
      <c r="M406" s="698"/>
      <c r="N406" s="698"/>
      <c r="O406" s="698"/>
      <c r="P406" s="698"/>
      <c r="Q406" s="698"/>
      <c r="R406" s="698"/>
      <c r="S406" s="698"/>
      <c r="T406" s="698"/>
      <c r="U406" s="698"/>
      <c r="V406" s="698"/>
      <c r="W406" s="698"/>
      <c r="X406" s="698"/>
      <c r="Y406" s="698" t="s">
        <v>5738</v>
      </c>
    </row>
    <row r="407" spans="1:28" s="715" customFormat="1" ht="13.35" customHeight="1" x14ac:dyDescent="0.2">
      <c r="A407" s="698"/>
      <c r="B407" s="698"/>
      <c r="C407" s="698"/>
      <c r="D407" s="698"/>
      <c r="E407" s="696"/>
      <c r="F407" s="696"/>
      <c r="G407" s="698"/>
      <c r="H407" s="698"/>
      <c r="I407" s="698"/>
      <c r="J407" s="698"/>
      <c r="K407" s="698"/>
      <c r="L407" s="698"/>
      <c r="M407" s="698"/>
      <c r="N407" s="698"/>
      <c r="O407" s="698"/>
      <c r="P407" s="698"/>
      <c r="Q407" s="698"/>
      <c r="R407" s="698"/>
      <c r="S407" s="698"/>
      <c r="T407" s="698"/>
      <c r="U407" s="698"/>
      <c r="V407" s="698"/>
      <c r="W407" s="698"/>
      <c r="X407" s="698"/>
      <c r="Y407" s="698" t="s">
        <v>5739</v>
      </c>
      <c r="Z407" s="698">
        <v>1990</v>
      </c>
      <c r="AA407" s="698">
        <v>134</v>
      </c>
      <c r="AB407" s="698" t="s">
        <v>5740</v>
      </c>
    </row>
    <row r="408" spans="1:28" s="715" customFormat="1" ht="13.35" customHeight="1" x14ac:dyDescent="0.2">
      <c r="A408" s="698"/>
      <c r="B408" s="698"/>
      <c r="C408" s="698"/>
      <c r="D408" s="698"/>
      <c r="E408" s="696"/>
      <c r="F408" s="696"/>
      <c r="G408" s="698"/>
      <c r="H408" s="698"/>
      <c r="I408" s="698"/>
      <c r="J408" s="698"/>
      <c r="K408" s="698"/>
      <c r="L408" s="698"/>
      <c r="M408" s="698"/>
      <c r="N408" s="698"/>
      <c r="O408" s="698"/>
      <c r="P408" s="698"/>
      <c r="Q408" s="698"/>
      <c r="R408" s="698"/>
      <c r="S408" s="698"/>
      <c r="T408" s="698"/>
      <c r="U408" s="698"/>
      <c r="V408" s="698"/>
      <c r="W408" s="698"/>
      <c r="X408" s="698"/>
      <c r="Y408" s="698" t="s">
        <v>5741</v>
      </c>
      <c r="Z408" s="698">
        <v>2006</v>
      </c>
      <c r="AA408" s="698">
        <v>286</v>
      </c>
      <c r="AB408" s="698" t="s">
        <v>5742</v>
      </c>
    </row>
    <row r="409" spans="1:28" s="715" customFormat="1" ht="13.35" customHeight="1" x14ac:dyDescent="0.2">
      <c r="A409" s="711"/>
      <c r="B409" s="706"/>
      <c r="C409" s="712"/>
      <c r="D409" s="713"/>
      <c r="E409" s="713"/>
      <c r="F409" s="713"/>
      <c r="G409" s="713"/>
      <c r="H409" s="713"/>
      <c r="I409" s="713"/>
      <c r="J409" s="713"/>
      <c r="K409" s="713"/>
      <c r="L409" s="713"/>
      <c r="M409" s="757"/>
      <c r="N409" s="712"/>
      <c r="O409" s="712"/>
      <c r="P409" s="713"/>
      <c r="Q409" s="713"/>
      <c r="R409" s="713"/>
      <c r="S409" s="713"/>
      <c r="T409" s="713"/>
      <c r="U409" s="713"/>
      <c r="V409" s="713"/>
      <c r="W409" s="713"/>
      <c r="X409" s="714"/>
    </row>
    <row r="410" spans="1:28" s="715" customFormat="1" ht="13.5" x14ac:dyDescent="0.2">
      <c r="A410" s="698">
        <v>32</v>
      </c>
      <c r="B410" s="697" t="s">
        <v>5252</v>
      </c>
      <c r="C410" s="698"/>
      <c r="D410" s="698"/>
      <c r="E410" s="696"/>
      <c r="F410" s="696"/>
      <c r="G410" s="698"/>
      <c r="H410" s="697"/>
      <c r="I410" s="697"/>
      <c r="J410" s="697"/>
      <c r="K410" s="697"/>
      <c r="L410" s="697" t="s">
        <v>5743</v>
      </c>
      <c r="M410" s="696">
        <v>460</v>
      </c>
      <c r="N410" s="697" t="s">
        <v>55</v>
      </c>
      <c r="O410" s="696" t="s">
        <v>5744</v>
      </c>
      <c r="P410" s="696" t="s">
        <v>5158</v>
      </c>
      <c r="Q410" s="696" t="s">
        <v>454</v>
      </c>
      <c r="R410" s="768"/>
      <c r="S410" s="768"/>
      <c r="T410" s="768"/>
      <c r="U410" s="768"/>
      <c r="V410" s="768"/>
      <c r="W410" s="768"/>
      <c r="X410" s="768"/>
    </row>
    <row r="411" spans="1:28" s="715" customFormat="1" ht="13.5" x14ac:dyDescent="0.2">
      <c r="A411" s="698"/>
      <c r="B411" s="697"/>
      <c r="C411" s="698"/>
      <c r="D411" s="698"/>
      <c r="E411" s="696"/>
      <c r="F411" s="696"/>
      <c r="G411" s="698"/>
      <c r="H411" s="697"/>
      <c r="I411" s="697"/>
      <c r="J411" s="697"/>
      <c r="K411" s="697"/>
      <c r="L411" s="697" t="s">
        <v>5745</v>
      </c>
      <c r="M411" s="696">
        <v>442</v>
      </c>
      <c r="N411" s="697" t="s">
        <v>55</v>
      </c>
      <c r="O411" s="721"/>
      <c r="P411" s="703"/>
      <c r="Q411" s="703"/>
      <c r="R411" s="773"/>
      <c r="S411" s="773"/>
      <c r="T411" s="773"/>
      <c r="U411" s="773"/>
      <c r="V411" s="773"/>
      <c r="W411" s="773"/>
      <c r="X411" s="770"/>
      <c r="Y411" s="698"/>
      <c r="Z411" s="698"/>
      <c r="AA411" s="708"/>
      <c r="AB411" s="698"/>
    </row>
    <row r="412" spans="1:28" s="715" customFormat="1" x14ac:dyDescent="0.2">
      <c r="A412" s="711"/>
      <c r="B412" s="706"/>
      <c r="C412" s="712"/>
      <c r="D412" s="713"/>
      <c r="E412" s="713"/>
      <c r="F412" s="713"/>
      <c r="G412" s="713"/>
      <c r="H412" s="713"/>
      <c r="I412" s="713"/>
      <c r="J412" s="713"/>
      <c r="K412" s="713"/>
      <c r="L412" s="713"/>
      <c r="M412" s="757"/>
      <c r="N412" s="765"/>
      <c r="O412" s="712"/>
      <c r="P412" s="713"/>
      <c r="Q412" s="713"/>
      <c r="R412" s="713"/>
      <c r="S412" s="713"/>
      <c r="T412" s="713"/>
      <c r="U412" s="713"/>
      <c r="V412" s="713"/>
      <c r="W412" s="713"/>
      <c r="X412" s="714"/>
      <c r="Y412" s="712"/>
      <c r="Z412" s="714"/>
      <c r="AA412" s="766"/>
      <c r="AB412" s="711"/>
    </row>
    <row r="413" spans="1:28" s="715" customFormat="1" x14ac:dyDescent="0.2">
      <c r="A413" s="711">
        <v>113</v>
      </c>
      <c r="B413" s="697" t="s">
        <v>5609</v>
      </c>
      <c r="C413" s="698"/>
      <c r="D413" s="698"/>
      <c r="E413" s="696"/>
      <c r="F413" s="696"/>
      <c r="G413" s="698"/>
      <c r="H413" s="706"/>
      <c r="I413" s="706"/>
      <c r="J413" s="706"/>
      <c r="K413" s="697"/>
      <c r="L413" s="698" t="s">
        <v>5746</v>
      </c>
      <c r="M413" s="696">
        <v>780</v>
      </c>
      <c r="N413" s="698" t="s">
        <v>55</v>
      </c>
      <c r="O413" s="696" t="s">
        <v>5747</v>
      </c>
      <c r="P413" s="696" t="s">
        <v>5748</v>
      </c>
      <c r="Q413" s="696" t="s">
        <v>246</v>
      </c>
      <c r="R413" s="713"/>
      <c r="S413" s="713"/>
      <c r="T413" s="713"/>
      <c r="U413" s="713"/>
      <c r="V413" s="713"/>
      <c r="W413" s="713"/>
      <c r="X413" s="714"/>
      <c r="Y413" s="698" t="s">
        <v>5749</v>
      </c>
      <c r="Z413" s="708">
        <v>2012</v>
      </c>
      <c r="AA413" s="708">
        <v>460</v>
      </c>
      <c r="AB413" s="698" t="s">
        <v>5750</v>
      </c>
    </row>
    <row r="414" spans="1:28" s="715" customFormat="1" x14ac:dyDescent="0.2">
      <c r="A414" s="698"/>
      <c r="B414" s="697" t="s">
        <v>5751</v>
      </c>
      <c r="C414" s="696"/>
      <c r="D414" s="698"/>
      <c r="E414" s="696"/>
      <c r="F414" s="696"/>
      <c r="G414" s="698"/>
      <c r="H414" s="697"/>
      <c r="I414" s="697"/>
      <c r="J414" s="697"/>
      <c r="K414" s="697"/>
      <c r="L414" s="698" t="s">
        <v>5752</v>
      </c>
      <c r="M414" s="696">
        <v>120</v>
      </c>
      <c r="N414" s="698" t="s">
        <v>88</v>
      </c>
      <c r="O414" s="698"/>
      <c r="P414" s="698"/>
      <c r="Q414" s="698"/>
      <c r="R414" s="698"/>
      <c r="S414" s="698"/>
      <c r="T414" s="698"/>
      <c r="U414" s="698"/>
      <c r="V414" s="698"/>
      <c r="W414" s="698"/>
      <c r="X414" s="698"/>
      <c r="Y414" s="698" t="s">
        <v>5753</v>
      </c>
      <c r="Z414" s="698">
        <v>2016</v>
      </c>
      <c r="AA414" s="698">
        <v>180</v>
      </c>
      <c r="AB414" s="698" t="s">
        <v>5754</v>
      </c>
    </row>
    <row r="415" spans="1:28" s="715" customFormat="1" x14ac:dyDescent="0.2">
      <c r="A415" s="698"/>
      <c r="B415" s="697" t="s">
        <v>5755</v>
      </c>
      <c r="C415" s="696"/>
      <c r="D415" s="698"/>
      <c r="E415" s="696"/>
      <c r="F415" s="696"/>
      <c r="G415" s="698"/>
      <c r="H415" s="697"/>
      <c r="I415" s="697"/>
      <c r="J415" s="697"/>
      <c r="K415" s="697"/>
      <c r="L415" s="698" t="s">
        <v>5756</v>
      </c>
      <c r="M415" s="696">
        <v>120</v>
      </c>
      <c r="N415" s="698" t="s">
        <v>5757</v>
      </c>
      <c r="O415" s="697"/>
      <c r="P415" s="697"/>
      <c r="Q415" s="697"/>
      <c r="R415" s="698"/>
      <c r="S415" s="698"/>
      <c r="T415" s="698"/>
      <c r="U415" s="698"/>
      <c r="V415" s="698"/>
      <c r="W415" s="698"/>
      <c r="X415" s="698"/>
      <c r="Y415" s="697"/>
      <c r="Z415" s="697"/>
      <c r="AA415" s="697"/>
      <c r="AB415" s="697"/>
    </row>
    <row r="416" spans="1:28" s="715" customFormat="1" x14ac:dyDescent="0.2">
      <c r="A416" s="711"/>
      <c r="B416" s="706"/>
      <c r="C416" s="712"/>
      <c r="D416" s="713"/>
      <c r="E416" s="713"/>
      <c r="F416" s="713"/>
      <c r="G416" s="713"/>
      <c r="H416" s="713"/>
      <c r="I416" s="713"/>
      <c r="J416" s="713"/>
      <c r="K416" s="713"/>
      <c r="L416" s="713"/>
      <c r="M416" s="757"/>
      <c r="N416" s="765"/>
      <c r="O416" s="712"/>
      <c r="P416" s="713"/>
      <c r="Q416" s="713"/>
      <c r="R416" s="713"/>
      <c r="S416" s="713"/>
      <c r="T416" s="713"/>
      <c r="U416" s="713"/>
      <c r="V416" s="713"/>
      <c r="W416" s="713"/>
      <c r="X416" s="714"/>
      <c r="Y416" s="712"/>
      <c r="Z416" s="714"/>
      <c r="AA416" s="766"/>
      <c r="AB416" s="711"/>
    </row>
    <row r="417" spans="1:28" s="715" customFormat="1" x14ac:dyDescent="0.2">
      <c r="A417" s="698">
        <v>142</v>
      </c>
      <c r="B417" s="697" t="s">
        <v>5758</v>
      </c>
      <c r="C417" s="696"/>
      <c r="D417" s="697"/>
      <c r="E417" s="696"/>
      <c r="F417" s="696"/>
      <c r="G417" s="697"/>
      <c r="H417" s="697"/>
      <c r="I417" s="697"/>
      <c r="J417" s="697"/>
      <c r="K417" s="697"/>
      <c r="L417" s="697" t="s">
        <v>5759</v>
      </c>
      <c r="M417" s="696">
        <v>350</v>
      </c>
      <c r="N417" s="697" t="s">
        <v>5232</v>
      </c>
      <c r="O417" s="696" t="s">
        <v>5760</v>
      </c>
      <c r="P417" s="696" t="s">
        <v>5234</v>
      </c>
      <c r="Q417" s="696" t="s">
        <v>246</v>
      </c>
      <c r="R417" s="698"/>
      <c r="S417" s="698"/>
      <c r="T417" s="698"/>
      <c r="U417" s="698"/>
      <c r="V417" s="698"/>
      <c r="W417" s="698"/>
      <c r="X417" s="698"/>
    </row>
    <row r="418" spans="1:28" s="715" customFormat="1" x14ac:dyDescent="0.2">
      <c r="A418" s="698"/>
      <c r="B418" s="697"/>
      <c r="C418" s="696"/>
      <c r="D418" s="697"/>
      <c r="E418" s="696"/>
      <c r="F418" s="696"/>
      <c r="G418" s="697"/>
      <c r="H418" s="697"/>
      <c r="I418" s="697"/>
      <c r="J418" s="697"/>
      <c r="K418" s="697"/>
      <c r="L418" s="697" t="s">
        <v>5759</v>
      </c>
      <c r="M418" s="696">
        <v>350</v>
      </c>
      <c r="N418" s="697" t="s">
        <v>5232</v>
      </c>
      <c r="O418" s="696"/>
      <c r="P418" s="696"/>
      <c r="Q418" s="696"/>
      <c r="R418" s="698"/>
      <c r="S418" s="698"/>
      <c r="T418" s="698"/>
      <c r="U418" s="698"/>
      <c r="V418" s="698"/>
      <c r="W418" s="698"/>
      <c r="X418" s="698"/>
      <c r="Y418" s="697"/>
      <c r="Z418" s="697"/>
      <c r="AA418" s="697"/>
      <c r="AB418" s="697"/>
    </row>
    <row r="419" spans="1:28" s="715" customFormat="1" x14ac:dyDescent="0.2">
      <c r="A419" s="698"/>
      <c r="B419" s="697"/>
      <c r="C419" s="696"/>
      <c r="D419" s="697"/>
      <c r="E419" s="696"/>
      <c r="F419" s="696"/>
      <c r="G419" s="697"/>
      <c r="H419" s="697"/>
      <c r="I419" s="697"/>
      <c r="J419" s="697"/>
      <c r="K419" s="697"/>
      <c r="L419" s="697" t="s">
        <v>5761</v>
      </c>
      <c r="M419" s="696">
        <v>720</v>
      </c>
      <c r="N419" s="697" t="s">
        <v>5232</v>
      </c>
      <c r="O419" s="721"/>
      <c r="P419" s="703"/>
      <c r="Q419" s="703"/>
      <c r="R419" s="726"/>
      <c r="S419" s="726"/>
      <c r="T419" s="726"/>
      <c r="U419" s="726"/>
      <c r="V419" s="726"/>
      <c r="W419" s="726"/>
      <c r="X419" s="718"/>
      <c r="Y419" s="697"/>
      <c r="Z419" s="697"/>
      <c r="AA419" s="697"/>
      <c r="AB419" s="697"/>
    </row>
    <row r="420" spans="1:28" s="715" customFormat="1" x14ac:dyDescent="0.2">
      <c r="A420" s="698"/>
      <c r="B420" s="697"/>
      <c r="C420" s="696"/>
      <c r="D420" s="697"/>
      <c r="E420" s="696"/>
      <c r="F420" s="696"/>
      <c r="G420" s="697"/>
      <c r="H420" s="697"/>
      <c r="I420" s="697"/>
      <c r="J420" s="697"/>
      <c r="K420" s="697"/>
      <c r="L420" s="697" t="s">
        <v>5761</v>
      </c>
      <c r="M420" s="696">
        <v>720</v>
      </c>
      <c r="N420" s="697" t="s">
        <v>5232</v>
      </c>
      <c r="O420" s="721"/>
      <c r="P420" s="703"/>
      <c r="Q420" s="703"/>
      <c r="R420" s="726"/>
      <c r="S420" s="726"/>
      <c r="T420" s="726"/>
      <c r="U420" s="726"/>
      <c r="V420" s="726"/>
      <c r="W420" s="726"/>
      <c r="X420" s="718"/>
      <c r="Y420" s="697"/>
      <c r="Z420" s="697"/>
      <c r="AA420" s="697"/>
      <c r="AB420" s="697"/>
    </row>
    <row r="421" spans="1:28" s="715" customFormat="1" x14ac:dyDescent="0.2">
      <c r="A421" s="711"/>
      <c r="B421" s="706"/>
      <c r="C421" s="712"/>
      <c r="D421" s="713"/>
      <c r="E421" s="713"/>
      <c r="F421" s="713"/>
      <c r="G421" s="713"/>
      <c r="H421" s="713"/>
      <c r="I421" s="713"/>
      <c r="J421" s="713"/>
      <c r="K421" s="713"/>
      <c r="L421" s="713"/>
      <c r="M421" s="757"/>
      <c r="N421" s="765"/>
      <c r="O421" s="712"/>
      <c r="P421" s="713"/>
      <c r="Q421" s="713"/>
      <c r="R421" s="713"/>
      <c r="S421" s="713"/>
      <c r="T421" s="713"/>
      <c r="U421" s="713"/>
      <c r="V421" s="713"/>
      <c r="W421" s="713"/>
      <c r="X421" s="714"/>
      <c r="Y421" s="712"/>
      <c r="Z421" s="714"/>
      <c r="AA421" s="766"/>
      <c r="AB421" s="711"/>
    </row>
    <row r="422" spans="1:28" s="715" customFormat="1" ht="12.75" customHeight="1" x14ac:dyDescent="0.2">
      <c r="A422" s="698">
        <v>143</v>
      </c>
      <c r="B422" s="698" t="s">
        <v>5758</v>
      </c>
      <c r="C422" s="698"/>
      <c r="D422" s="698"/>
      <c r="E422" s="696"/>
      <c r="F422" s="696"/>
      <c r="G422" s="697"/>
      <c r="H422" s="698"/>
      <c r="I422" s="698"/>
      <c r="J422" s="698"/>
      <c r="K422" s="697"/>
      <c r="L422" s="698" t="s">
        <v>5762</v>
      </c>
      <c r="M422" s="696">
        <v>365</v>
      </c>
      <c r="N422" s="697" t="s">
        <v>59</v>
      </c>
      <c r="O422" s="728" t="s">
        <v>5763</v>
      </c>
      <c r="P422" s="696" t="s">
        <v>5234</v>
      </c>
      <c r="Q422" s="696" t="s">
        <v>506</v>
      </c>
      <c r="R422" s="698"/>
      <c r="S422" s="708"/>
      <c r="T422" s="708"/>
      <c r="U422" s="708"/>
      <c r="V422" s="698"/>
      <c r="W422" s="698"/>
      <c r="X422" s="698"/>
    </row>
    <row r="423" spans="1:28" s="715" customFormat="1" ht="12.75" customHeight="1" x14ac:dyDescent="0.2">
      <c r="A423" s="698"/>
      <c r="B423" s="698"/>
      <c r="C423" s="698"/>
      <c r="D423" s="698"/>
      <c r="E423" s="696"/>
      <c r="F423" s="696"/>
      <c r="G423" s="697"/>
      <c r="H423" s="698"/>
      <c r="I423" s="698"/>
      <c r="J423" s="698"/>
      <c r="K423" s="698"/>
      <c r="L423" s="698" t="s">
        <v>5762</v>
      </c>
      <c r="M423" s="696">
        <v>365</v>
      </c>
      <c r="N423" s="697" t="s">
        <v>59</v>
      </c>
      <c r="O423" s="728"/>
      <c r="P423" s="696"/>
      <c r="Q423" s="696"/>
      <c r="R423" s="698"/>
      <c r="S423" s="708"/>
      <c r="T423" s="708"/>
      <c r="U423" s="708"/>
      <c r="V423" s="698"/>
      <c r="W423" s="698"/>
      <c r="X423" s="698"/>
      <c r="Y423" s="708"/>
      <c r="Z423" s="708"/>
      <c r="AA423" s="708"/>
      <c r="AB423" s="698"/>
    </row>
    <row r="424" spans="1:28" s="715" customFormat="1" ht="12.75" customHeight="1" x14ac:dyDescent="0.2">
      <c r="A424" s="698"/>
      <c r="B424" s="698"/>
      <c r="C424" s="698"/>
      <c r="D424" s="698"/>
      <c r="E424" s="696"/>
      <c r="F424" s="696"/>
      <c r="G424" s="697"/>
      <c r="H424" s="698"/>
      <c r="I424" s="698"/>
      <c r="J424" s="698"/>
      <c r="K424" s="698"/>
      <c r="L424" s="698" t="s">
        <v>5764</v>
      </c>
      <c r="M424" s="696">
        <v>317</v>
      </c>
      <c r="N424" s="697" t="s">
        <v>59</v>
      </c>
      <c r="O424" s="735"/>
      <c r="P424" s="703"/>
      <c r="Q424" s="703"/>
      <c r="R424" s="726"/>
      <c r="S424" s="756"/>
      <c r="T424" s="756"/>
      <c r="U424" s="756"/>
      <c r="V424" s="726"/>
      <c r="W424" s="726"/>
      <c r="X424" s="718"/>
      <c r="Y424" s="708"/>
      <c r="Z424" s="708"/>
      <c r="AA424" s="708"/>
      <c r="AB424" s="698"/>
    </row>
    <row r="425" spans="1:28" s="715" customFormat="1" x14ac:dyDescent="0.2">
      <c r="A425" s="711"/>
      <c r="B425" s="706"/>
      <c r="C425" s="712"/>
      <c r="D425" s="713"/>
      <c r="E425" s="713"/>
      <c r="F425" s="713"/>
      <c r="G425" s="713"/>
      <c r="H425" s="713"/>
      <c r="I425" s="713"/>
      <c r="J425" s="713"/>
      <c r="K425" s="713"/>
      <c r="L425" s="713"/>
      <c r="M425" s="757"/>
      <c r="N425" s="765"/>
      <c r="O425" s="712"/>
      <c r="P425" s="713"/>
      <c r="Q425" s="713"/>
      <c r="R425" s="713"/>
      <c r="S425" s="713"/>
      <c r="T425" s="713"/>
      <c r="U425" s="713"/>
      <c r="V425" s="713"/>
      <c r="W425" s="713"/>
      <c r="X425" s="714"/>
      <c r="Y425" s="712"/>
      <c r="Z425" s="714"/>
      <c r="AA425" s="766"/>
      <c r="AB425" s="711"/>
    </row>
    <row r="426" spans="1:28" s="715" customFormat="1" x14ac:dyDescent="0.2">
      <c r="A426" s="698">
        <v>81</v>
      </c>
      <c r="B426" s="698" t="s">
        <v>5765</v>
      </c>
      <c r="C426" s="698"/>
      <c r="D426" s="698"/>
      <c r="E426" s="696"/>
      <c r="F426" s="696"/>
      <c r="G426" s="698"/>
      <c r="H426" s="697"/>
      <c r="I426" s="697"/>
      <c r="J426" s="697"/>
      <c r="K426" s="697"/>
      <c r="L426" s="697" t="s">
        <v>5766</v>
      </c>
      <c r="M426" s="696">
        <v>338</v>
      </c>
      <c r="N426" s="697" t="s">
        <v>55</v>
      </c>
      <c r="O426" s="696" t="s">
        <v>5767</v>
      </c>
      <c r="P426" s="696" t="s">
        <v>5158</v>
      </c>
      <c r="Q426" s="696" t="s">
        <v>246</v>
      </c>
      <c r="R426" s="698"/>
      <c r="S426" s="698"/>
      <c r="T426" s="698"/>
      <c r="U426" s="698"/>
      <c r="V426" s="698"/>
      <c r="W426" s="698"/>
      <c r="X426" s="698"/>
      <c r="Y426" s="699" t="s">
        <v>5768</v>
      </c>
      <c r="Z426" s="698">
        <v>2003</v>
      </c>
      <c r="AA426" s="698"/>
      <c r="AB426" s="698" t="s">
        <v>5769</v>
      </c>
    </row>
    <row r="427" spans="1:28" s="715" customFormat="1" x14ac:dyDescent="0.2">
      <c r="A427" s="698"/>
      <c r="B427" s="697"/>
      <c r="C427" s="698"/>
      <c r="D427" s="698"/>
      <c r="E427" s="696"/>
      <c r="F427" s="696"/>
      <c r="G427" s="698"/>
      <c r="H427" s="697"/>
      <c r="I427" s="697"/>
      <c r="J427" s="697"/>
      <c r="K427" s="697"/>
      <c r="L427" s="697" t="s">
        <v>5766</v>
      </c>
      <c r="M427" s="696">
        <v>338</v>
      </c>
      <c r="N427" s="697" t="s">
        <v>55</v>
      </c>
      <c r="O427" s="696"/>
      <c r="P427" s="696"/>
      <c r="Q427" s="696"/>
      <c r="R427" s="698"/>
      <c r="S427" s="698"/>
      <c r="T427" s="698"/>
      <c r="U427" s="698"/>
      <c r="V427" s="698"/>
      <c r="W427" s="698"/>
      <c r="X427" s="698"/>
      <c r="Y427" s="698" t="s">
        <v>5770</v>
      </c>
      <c r="Z427" s="698">
        <v>2004</v>
      </c>
      <c r="AA427" s="698">
        <v>130</v>
      </c>
      <c r="AB427" s="698" t="s">
        <v>5771</v>
      </c>
    </row>
    <row r="428" spans="1:28" s="715" customFormat="1" x14ac:dyDescent="0.2">
      <c r="A428" s="698"/>
      <c r="B428" s="697"/>
      <c r="C428" s="696"/>
      <c r="D428" s="697"/>
      <c r="E428" s="696"/>
      <c r="F428" s="696"/>
      <c r="G428" s="697"/>
      <c r="H428" s="697"/>
      <c r="I428" s="697"/>
      <c r="J428" s="697"/>
      <c r="K428" s="697"/>
      <c r="L428" s="697"/>
      <c r="M428" s="697"/>
      <c r="N428" s="697"/>
      <c r="O428" s="696"/>
      <c r="P428" s="696"/>
      <c r="Q428" s="696"/>
      <c r="R428" s="698"/>
      <c r="S428" s="698"/>
      <c r="T428" s="698"/>
      <c r="U428" s="698"/>
      <c r="V428" s="698"/>
      <c r="W428" s="698"/>
      <c r="X428" s="698"/>
      <c r="Y428" s="698" t="s">
        <v>5772</v>
      </c>
      <c r="Z428" s="698">
        <v>2003</v>
      </c>
      <c r="AA428" s="698">
        <v>90</v>
      </c>
      <c r="AB428" s="698" t="s">
        <v>5773</v>
      </c>
    </row>
    <row r="429" spans="1:28" s="715" customFormat="1" x14ac:dyDescent="0.2">
      <c r="A429" s="698"/>
      <c r="B429" s="697"/>
      <c r="C429" s="696"/>
      <c r="D429" s="697"/>
      <c r="E429" s="696"/>
      <c r="F429" s="696"/>
      <c r="G429" s="697"/>
      <c r="H429" s="697"/>
      <c r="I429" s="697"/>
      <c r="J429" s="697"/>
      <c r="K429" s="697"/>
      <c r="L429" s="697"/>
      <c r="M429" s="697"/>
      <c r="N429" s="697"/>
      <c r="O429" s="696"/>
      <c r="P429" s="696"/>
      <c r="Q429" s="696"/>
      <c r="R429" s="698"/>
      <c r="S429" s="698"/>
      <c r="T429" s="698"/>
      <c r="U429" s="698"/>
      <c r="V429" s="698"/>
      <c r="W429" s="698"/>
      <c r="X429" s="698"/>
      <c r="Y429" s="698" t="s">
        <v>5774</v>
      </c>
      <c r="Z429" s="698">
        <v>1992</v>
      </c>
      <c r="AA429" s="698">
        <v>120</v>
      </c>
      <c r="AB429" s="698" t="s">
        <v>5652</v>
      </c>
    </row>
    <row r="430" spans="1:28" s="715" customFormat="1" x14ac:dyDescent="0.2">
      <c r="A430" s="698"/>
      <c r="B430" s="697"/>
      <c r="C430" s="696"/>
      <c r="D430" s="697"/>
      <c r="E430" s="696"/>
      <c r="F430" s="696"/>
      <c r="G430" s="697"/>
      <c r="H430" s="697"/>
      <c r="I430" s="697"/>
      <c r="J430" s="697"/>
      <c r="K430" s="697"/>
      <c r="L430" s="697"/>
      <c r="M430" s="697"/>
      <c r="N430" s="697"/>
      <c r="O430" s="696"/>
      <c r="P430" s="696"/>
      <c r="Q430" s="696"/>
      <c r="R430" s="698"/>
      <c r="S430" s="698"/>
      <c r="T430" s="698"/>
      <c r="U430" s="698"/>
      <c r="V430" s="698"/>
      <c r="W430" s="698"/>
      <c r="X430" s="698"/>
      <c r="Y430" s="698" t="s">
        <v>5775</v>
      </c>
      <c r="Z430" s="698">
        <v>2003</v>
      </c>
      <c r="AA430" s="698">
        <v>150</v>
      </c>
      <c r="AB430" s="698" t="s">
        <v>5769</v>
      </c>
    </row>
    <row r="431" spans="1:28" s="715" customFormat="1" x14ac:dyDescent="0.2">
      <c r="A431" s="698"/>
      <c r="B431" s="697"/>
      <c r="C431" s="696"/>
      <c r="D431" s="697"/>
      <c r="E431" s="696"/>
      <c r="F431" s="696"/>
      <c r="G431" s="697"/>
      <c r="H431" s="697"/>
      <c r="I431" s="697"/>
      <c r="J431" s="697"/>
      <c r="K431" s="697"/>
      <c r="L431" s="697"/>
      <c r="M431" s="697"/>
      <c r="N431" s="697"/>
      <c r="O431" s="696"/>
      <c r="P431" s="696"/>
      <c r="Q431" s="696"/>
      <c r="R431" s="698"/>
      <c r="S431" s="698"/>
      <c r="T431" s="698"/>
      <c r="U431" s="698"/>
      <c r="V431" s="698"/>
      <c r="W431" s="698"/>
      <c r="X431" s="698"/>
      <c r="Y431" s="698" t="s">
        <v>5776</v>
      </c>
      <c r="Z431" s="698">
        <v>1991</v>
      </c>
      <c r="AA431" s="698">
        <v>132</v>
      </c>
      <c r="AB431" s="698" t="s">
        <v>5461</v>
      </c>
    </row>
    <row r="432" spans="1:28" s="715" customFormat="1" x14ac:dyDescent="0.2">
      <c r="A432" s="698"/>
      <c r="B432" s="697"/>
      <c r="C432" s="696"/>
      <c r="D432" s="697"/>
      <c r="E432" s="696"/>
      <c r="F432" s="696"/>
      <c r="G432" s="697"/>
      <c r="H432" s="697"/>
      <c r="I432" s="697"/>
      <c r="J432" s="697"/>
      <c r="K432" s="697"/>
      <c r="L432" s="697"/>
      <c r="M432" s="697"/>
      <c r="N432" s="697"/>
      <c r="O432" s="696"/>
      <c r="P432" s="696"/>
      <c r="Q432" s="696"/>
      <c r="R432" s="698"/>
      <c r="S432" s="698"/>
      <c r="T432" s="698"/>
      <c r="U432" s="698"/>
      <c r="V432" s="698"/>
      <c r="W432" s="698"/>
      <c r="X432" s="698"/>
      <c r="Y432" s="698" t="s">
        <v>5777</v>
      </c>
      <c r="Z432" s="698">
        <v>1998</v>
      </c>
      <c r="AA432" s="698">
        <v>263</v>
      </c>
      <c r="AB432" s="698" t="s">
        <v>5778</v>
      </c>
    </row>
    <row r="433" spans="1:28" s="715" customFormat="1" x14ac:dyDescent="0.2">
      <c r="A433" s="698"/>
      <c r="B433" s="697"/>
      <c r="C433" s="696"/>
      <c r="D433" s="697"/>
      <c r="E433" s="696"/>
      <c r="F433" s="696"/>
      <c r="G433" s="697"/>
      <c r="H433" s="697"/>
      <c r="I433" s="697"/>
      <c r="J433" s="697"/>
      <c r="K433" s="697"/>
      <c r="L433" s="697"/>
      <c r="M433" s="697"/>
      <c r="N433" s="697"/>
      <c r="O433" s="696"/>
      <c r="P433" s="696"/>
      <c r="Q433" s="696"/>
      <c r="R433" s="698"/>
      <c r="S433" s="698"/>
      <c r="T433" s="698"/>
      <c r="U433" s="698"/>
      <c r="V433" s="698"/>
      <c r="W433" s="698"/>
      <c r="X433" s="698"/>
      <c r="Y433" s="698" t="s">
        <v>5779</v>
      </c>
      <c r="Z433" s="698">
        <v>1998</v>
      </c>
      <c r="AA433" s="698">
        <v>80</v>
      </c>
      <c r="AB433" s="698" t="s">
        <v>5778</v>
      </c>
    </row>
    <row r="434" spans="1:28" s="715" customFormat="1" x14ac:dyDescent="0.2">
      <c r="A434" s="698"/>
      <c r="B434" s="697"/>
      <c r="C434" s="696"/>
      <c r="D434" s="697"/>
      <c r="E434" s="696"/>
      <c r="F434" s="696"/>
      <c r="G434" s="697"/>
      <c r="H434" s="697"/>
      <c r="I434" s="697"/>
      <c r="J434" s="697"/>
      <c r="K434" s="697"/>
      <c r="L434" s="697"/>
      <c r="M434" s="697"/>
      <c r="N434" s="697"/>
      <c r="O434" s="696"/>
      <c r="P434" s="696"/>
      <c r="Q434" s="696"/>
      <c r="R434" s="698"/>
      <c r="S434" s="698"/>
      <c r="T434" s="698"/>
      <c r="U434" s="698"/>
      <c r="V434" s="698"/>
      <c r="W434" s="698"/>
      <c r="X434" s="698"/>
      <c r="Y434" s="698" t="s">
        <v>5780</v>
      </c>
      <c r="Z434" s="698">
        <v>1990</v>
      </c>
      <c r="AA434" s="698">
        <v>221</v>
      </c>
      <c r="AB434" s="698" t="s">
        <v>5715</v>
      </c>
    </row>
    <row r="435" spans="1:28" s="715" customFormat="1" x14ac:dyDescent="0.2">
      <c r="A435" s="698"/>
      <c r="B435" s="697"/>
      <c r="C435" s="696"/>
      <c r="D435" s="697"/>
      <c r="E435" s="696"/>
      <c r="F435" s="696"/>
      <c r="G435" s="697"/>
      <c r="H435" s="697"/>
      <c r="I435" s="697"/>
      <c r="J435" s="697"/>
      <c r="K435" s="697"/>
      <c r="L435" s="697"/>
      <c r="M435" s="697"/>
      <c r="N435" s="697"/>
      <c r="O435" s="696"/>
      <c r="P435" s="696"/>
      <c r="Q435" s="696"/>
      <c r="R435" s="698"/>
      <c r="S435" s="698"/>
      <c r="T435" s="698"/>
      <c r="U435" s="698"/>
      <c r="V435" s="698"/>
      <c r="W435" s="698"/>
      <c r="X435" s="698"/>
      <c r="Y435" s="698" t="s">
        <v>5781</v>
      </c>
      <c r="Z435" s="698">
        <v>2004</v>
      </c>
      <c r="AA435" s="698">
        <v>130</v>
      </c>
      <c r="AB435" s="698" t="s">
        <v>5504</v>
      </c>
    </row>
    <row r="436" spans="1:28" s="715" customFormat="1" x14ac:dyDescent="0.2">
      <c r="A436" s="698"/>
      <c r="B436" s="697"/>
      <c r="C436" s="696"/>
      <c r="D436" s="697"/>
      <c r="E436" s="696"/>
      <c r="F436" s="696"/>
      <c r="G436" s="697"/>
      <c r="H436" s="697"/>
      <c r="I436" s="697"/>
      <c r="J436" s="697"/>
      <c r="K436" s="697"/>
      <c r="L436" s="697"/>
      <c r="M436" s="697"/>
      <c r="N436" s="697"/>
      <c r="O436" s="696"/>
      <c r="P436" s="696"/>
      <c r="Q436" s="696"/>
      <c r="R436" s="698"/>
      <c r="S436" s="698"/>
      <c r="T436" s="698"/>
      <c r="U436" s="698"/>
      <c r="V436" s="698"/>
      <c r="W436" s="698"/>
      <c r="X436" s="698"/>
      <c r="Y436" s="698" t="s">
        <v>5782</v>
      </c>
      <c r="Z436" s="698">
        <v>2003</v>
      </c>
      <c r="AA436" s="698">
        <v>90</v>
      </c>
      <c r="AB436" s="698" t="s">
        <v>5773</v>
      </c>
    </row>
    <row r="437" spans="1:28" s="715" customFormat="1" x14ac:dyDescent="0.2">
      <c r="A437" s="698"/>
      <c r="B437" s="697"/>
      <c r="C437" s="696"/>
      <c r="D437" s="697"/>
      <c r="E437" s="696"/>
      <c r="F437" s="696"/>
      <c r="G437" s="697"/>
      <c r="H437" s="697"/>
      <c r="I437" s="697"/>
      <c r="J437" s="697"/>
      <c r="K437" s="697"/>
      <c r="L437" s="697"/>
      <c r="M437" s="697"/>
      <c r="N437" s="697"/>
      <c r="O437" s="696"/>
      <c r="P437" s="696"/>
      <c r="Q437" s="696"/>
      <c r="R437" s="698"/>
      <c r="S437" s="698"/>
      <c r="T437" s="698"/>
      <c r="U437" s="698"/>
      <c r="V437" s="698"/>
      <c r="W437" s="698"/>
      <c r="X437" s="698"/>
      <c r="Y437" s="699" t="s">
        <v>5783</v>
      </c>
      <c r="Z437" s="698">
        <v>2003</v>
      </c>
      <c r="AA437" s="699"/>
      <c r="AB437" s="698" t="s">
        <v>5652</v>
      </c>
    </row>
    <row r="438" spans="1:28" s="715" customFormat="1" x14ac:dyDescent="0.2">
      <c r="A438" s="698"/>
      <c r="B438" s="697"/>
      <c r="C438" s="696"/>
      <c r="D438" s="697"/>
      <c r="E438" s="696"/>
      <c r="F438" s="696"/>
      <c r="G438" s="697"/>
      <c r="H438" s="697"/>
      <c r="I438" s="697"/>
      <c r="J438" s="697"/>
      <c r="K438" s="697"/>
      <c r="L438" s="697"/>
      <c r="M438" s="697"/>
      <c r="N438" s="697"/>
      <c r="O438" s="696"/>
      <c r="P438" s="696"/>
      <c r="Q438" s="696"/>
      <c r="R438" s="698"/>
      <c r="S438" s="698"/>
      <c r="T438" s="698"/>
      <c r="U438" s="698"/>
      <c r="V438" s="698"/>
      <c r="W438" s="698"/>
      <c r="X438" s="698"/>
      <c r="Y438" s="698" t="s">
        <v>5784</v>
      </c>
      <c r="Z438" s="698">
        <v>1998</v>
      </c>
      <c r="AA438" s="698">
        <v>263</v>
      </c>
      <c r="AB438" s="698" t="s">
        <v>5785</v>
      </c>
    </row>
    <row r="439" spans="1:28" s="715" customFormat="1" x14ac:dyDescent="0.2">
      <c r="A439" s="698"/>
      <c r="B439" s="697"/>
      <c r="C439" s="696"/>
      <c r="D439" s="697"/>
      <c r="E439" s="696"/>
      <c r="F439" s="696"/>
      <c r="G439" s="697"/>
      <c r="H439" s="697"/>
      <c r="I439" s="697"/>
      <c r="J439" s="697"/>
      <c r="K439" s="697"/>
      <c r="L439" s="697"/>
      <c r="M439" s="697"/>
      <c r="N439" s="697"/>
      <c r="O439" s="696"/>
      <c r="P439" s="696"/>
      <c r="Q439" s="696"/>
      <c r="R439" s="698"/>
      <c r="S439" s="698"/>
      <c r="T439" s="698"/>
      <c r="U439" s="698"/>
      <c r="V439" s="698"/>
      <c r="W439" s="698"/>
      <c r="X439" s="698"/>
      <c r="Y439" s="698" t="s">
        <v>5786</v>
      </c>
      <c r="Z439" s="698">
        <v>1992</v>
      </c>
      <c r="AA439" s="698">
        <v>120</v>
      </c>
      <c r="AB439" s="698" t="s">
        <v>5652</v>
      </c>
    </row>
    <row r="440" spans="1:28" s="715" customFormat="1" x14ac:dyDescent="0.2">
      <c r="A440" s="698"/>
      <c r="B440" s="697"/>
      <c r="C440" s="696"/>
      <c r="D440" s="697"/>
      <c r="E440" s="696"/>
      <c r="F440" s="696"/>
      <c r="G440" s="697"/>
      <c r="H440" s="697"/>
      <c r="I440" s="697"/>
      <c r="J440" s="697"/>
      <c r="K440" s="697"/>
      <c r="L440" s="697"/>
      <c r="M440" s="697"/>
      <c r="N440" s="697"/>
      <c r="O440" s="696"/>
      <c r="P440" s="696"/>
      <c r="Q440" s="696"/>
      <c r="R440" s="698"/>
      <c r="S440" s="698"/>
      <c r="T440" s="698"/>
      <c r="U440" s="698"/>
      <c r="V440" s="698"/>
      <c r="W440" s="698"/>
      <c r="X440" s="698"/>
      <c r="Y440" s="698" t="s">
        <v>5787</v>
      </c>
      <c r="Z440" s="698">
        <v>2003</v>
      </c>
      <c r="AA440" s="698">
        <v>150</v>
      </c>
      <c r="AB440" s="698" t="s">
        <v>5769</v>
      </c>
    </row>
    <row r="441" spans="1:28" s="715" customFormat="1" x14ac:dyDescent="0.2">
      <c r="A441" s="698"/>
      <c r="B441" s="697"/>
      <c r="C441" s="696"/>
      <c r="D441" s="697"/>
      <c r="E441" s="696"/>
      <c r="F441" s="696"/>
      <c r="G441" s="697"/>
      <c r="H441" s="697"/>
      <c r="I441" s="697"/>
      <c r="J441" s="697"/>
      <c r="K441" s="697"/>
      <c r="L441" s="697"/>
      <c r="M441" s="697"/>
      <c r="N441" s="697"/>
      <c r="O441" s="696"/>
      <c r="P441" s="696"/>
      <c r="Q441" s="696"/>
      <c r="R441" s="698"/>
      <c r="S441" s="698"/>
      <c r="T441" s="698"/>
      <c r="U441" s="698"/>
      <c r="V441" s="698"/>
      <c r="W441" s="698"/>
      <c r="X441" s="698"/>
      <c r="Y441" s="698" t="s">
        <v>5788</v>
      </c>
      <c r="Z441" s="698">
        <v>1991</v>
      </c>
      <c r="AA441" s="698">
        <v>128</v>
      </c>
      <c r="AB441" s="698" t="s">
        <v>5461</v>
      </c>
    </row>
    <row r="442" spans="1:28" s="715" customFormat="1" x14ac:dyDescent="0.2">
      <c r="A442" s="698"/>
      <c r="B442" s="697"/>
      <c r="C442" s="696"/>
      <c r="D442" s="697"/>
      <c r="E442" s="696"/>
      <c r="F442" s="696"/>
      <c r="G442" s="697"/>
      <c r="H442" s="697"/>
      <c r="I442" s="697"/>
      <c r="J442" s="697"/>
      <c r="K442" s="697"/>
      <c r="L442" s="697"/>
      <c r="M442" s="697"/>
      <c r="N442" s="697"/>
      <c r="O442" s="696"/>
      <c r="P442" s="696"/>
      <c r="Q442" s="696"/>
      <c r="R442" s="698"/>
      <c r="S442" s="698"/>
      <c r="T442" s="698"/>
      <c r="U442" s="698"/>
      <c r="V442" s="698"/>
      <c r="W442" s="698"/>
      <c r="X442" s="698"/>
      <c r="Y442" s="699" t="s">
        <v>5789</v>
      </c>
      <c r="Z442" s="698"/>
      <c r="AA442" s="698"/>
      <c r="AB442" s="698"/>
    </row>
    <row r="443" spans="1:28" s="715" customFormat="1" x14ac:dyDescent="0.2">
      <c r="A443" s="698"/>
      <c r="B443" s="697"/>
      <c r="C443" s="696"/>
      <c r="D443" s="697"/>
      <c r="E443" s="696"/>
      <c r="F443" s="696"/>
      <c r="G443" s="697"/>
      <c r="H443" s="697"/>
      <c r="I443" s="697"/>
      <c r="J443" s="697"/>
      <c r="K443" s="697"/>
      <c r="L443" s="697"/>
      <c r="M443" s="697"/>
      <c r="N443" s="697"/>
      <c r="O443" s="696"/>
      <c r="P443" s="696"/>
      <c r="Q443" s="696"/>
      <c r="R443" s="698"/>
      <c r="S443" s="698"/>
      <c r="T443" s="698"/>
      <c r="U443" s="698"/>
      <c r="V443" s="698"/>
      <c r="W443" s="698"/>
      <c r="X443" s="698"/>
      <c r="Y443" s="698" t="s">
        <v>5790</v>
      </c>
      <c r="Z443" s="698">
        <v>1990</v>
      </c>
      <c r="AA443" s="698">
        <v>221</v>
      </c>
      <c r="AB443" s="698" t="s">
        <v>5791</v>
      </c>
    </row>
    <row r="444" spans="1:28" s="715" customFormat="1" x14ac:dyDescent="0.2">
      <c r="A444" s="698"/>
      <c r="B444" s="697"/>
      <c r="C444" s="696"/>
      <c r="D444" s="697"/>
      <c r="E444" s="696"/>
      <c r="F444" s="696"/>
      <c r="G444" s="697"/>
      <c r="H444" s="697"/>
      <c r="I444" s="697"/>
      <c r="J444" s="697"/>
      <c r="K444" s="697"/>
      <c r="L444" s="697"/>
      <c r="M444" s="697"/>
      <c r="N444" s="697"/>
      <c r="O444" s="696"/>
      <c r="P444" s="696"/>
      <c r="Q444" s="696"/>
      <c r="R444" s="698"/>
      <c r="S444" s="698"/>
      <c r="T444" s="698"/>
      <c r="U444" s="698"/>
      <c r="V444" s="698"/>
      <c r="W444" s="698"/>
      <c r="X444" s="698"/>
      <c r="Y444" s="698" t="s">
        <v>5792</v>
      </c>
      <c r="Z444" s="698">
        <v>1990</v>
      </c>
      <c r="AA444" s="698">
        <v>300</v>
      </c>
      <c r="AB444" s="698" t="s">
        <v>5793</v>
      </c>
    </row>
    <row r="445" spans="1:28" s="715" customFormat="1" x14ac:dyDescent="0.2">
      <c r="A445" s="698"/>
      <c r="B445" s="697"/>
      <c r="C445" s="696"/>
      <c r="D445" s="697"/>
      <c r="E445" s="696"/>
      <c r="F445" s="696"/>
      <c r="G445" s="697"/>
      <c r="H445" s="697"/>
      <c r="I445" s="697"/>
      <c r="J445" s="697"/>
      <c r="K445" s="697"/>
      <c r="L445" s="697"/>
      <c r="M445" s="697"/>
      <c r="N445" s="697"/>
      <c r="O445" s="696"/>
      <c r="P445" s="696"/>
      <c r="Q445" s="696"/>
      <c r="R445" s="698"/>
      <c r="S445" s="698"/>
      <c r="T445" s="698"/>
      <c r="U445" s="698"/>
      <c r="V445" s="698"/>
      <c r="W445" s="698"/>
      <c r="X445" s="698"/>
      <c r="Y445" s="698" t="s">
        <v>5794</v>
      </c>
      <c r="Z445" s="698">
        <v>2004</v>
      </c>
      <c r="AA445" s="698">
        <v>130</v>
      </c>
      <c r="AB445" s="698" t="s">
        <v>5504</v>
      </c>
    </row>
    <row r="446" spans="1:28" s="715" customFormat="1" x14ac:dyDescent="0.2">
      <c r="A446" s="698"/>
      <c r="B446" s="697"/>
      <c r="C446" s="696"/>
      <c r="D446" s="697"/>
      <c r="E446" s="696"/>
      <c r="F446" s="696"/>
      <c r="G446" s="697"/>
      <c r="H446" s="697"/>
      <c r="I446" s="697"/>
      <c r="J446" s="697"/>
      <c r="K446" s="697"/>
      <c r="L446" s="697"/>
      <c r="M446" s="697"/>
      <c r="N446" s="697"/>
      <c r="O446" s="696"/>
      <c r="P446" s="696"/>
      <c r="Q446" s="696"/>
      <c r="R446" s="698"/>
      <c r="S446" s="698"/>
      <c r="T446" s="698"/>
      <c r="U446" s="698"/>
      <c r="V446" s="698"/>
      <c r="W446" s="698"/>
      <c r="X446" s="698"/>
      <c r="Y446" s="698" t="s">
        <v>5795</v>
      </c>
      <c r="Z446" s="698">
        <v>2004</v>
      </c>
      <c r="AA446" s="698">
        <v>130</v>
      </c>
      <c r="AB446" s="698" t="s">
        <v>5504</v>
      </c>
    </row>
    <row r="447" spans="1:28" x14ac:dyDescent="0.2">
      <c r="A447" s="711"/>
      <c r="B447" s="706"/>
      <c r="C447" s="712"/>
      <c r="D447" s="713"/>
      <c r="E447" s="713"/>
      <c r="F447" s="713"/>
      <c r="G447" s="713"/>
      <c r="H447" s="713"/>
      <c r="I447" s="713"/>
      <c r="J447" s="713"/>
      <c r="K447" s="713"/>
      <c r="L447" s="713"/>
      <c r="M447" s="757"/>
      <c r="N447" s="765"/>
      <c r="O447" s="712"/>
      <c r="P447" s="713"/>
      <c r="Q447" s="713"/>
      <c r="R447" s="713"/>
      <c r="S447" s="713"/>
      <c r="T447" s="713"/>
      <c r="U447" s="713"/>
      <c r="V447" s="713"/>
      <c r="W447" s="713"/>
      <c r="X447" s="714"/>
      <c r="Y447" s="712"/>
      <c r="Z447" s="714"/>
      <c r="AA447" s="766"/>
      <c r="AB447" s="711"/>
    </row>
    <row r="448" spans="1:28" s="715" customFormat="1" x14ac:dyDescent="0.2">
      <c r="A448" s="698">
        <v>108</v>
      </c>
      <c r="B448" s="698" t="s">
        <v>5765</v>
      </c>
      <c r="C448" s="698"/>
      <c r="D448" s="698"/>
      <c r="E448" s="696"/>
      <c r="F448" s="696"/>
      <c r="G448" s="698"/>
      <c r="H448" s="697"/>
      <c r="I448" s="697"/>
      <c r="J448" s="697"/>
      <c r="K448" s="697"/>
      <c r="L448" s="697" t="s">
        <v>5796</v>
      </c>
      <c r="M448" s="696">
        <v>325</v>
      </c>
      <c r="N448" s="697" t="s">
        <v>55</v>
      </c>
      <c r="O448" s="696" t="s">
        <v>5797</v>
      </c>
      <c r="P448" s="696" t="s">
        <v>5798</v>
      </c>
      <c r="Q448" s="696" t="s">
        <v>454</v>
      </c>
      <c r="R448" s="698"/>
      <c r="S448" s="698"/>
      <c r="T448" s="698"/>
      <c r="U448" s="698"/>
      <c r="V448" s="698"/>
      <c r="W448" s="698"/>
      <c r="X448" s="698"/>
      <c r="Y448" s="698" t="s">
        <v>5799</v>
      </c>
      <c r="Z448" s="698">
        <v>1991</v>
      </c>
      <c r="AA448" s="698">
        <v>177</v>
      </c>
      <c r="AB448" s="698" t="s">
        <v>5613</v>
      </c>
    </row>
    <row r="449" spans="1:28" s="715" customFormat="1" x14ac:dyDescent="0.2">
      <c r="A449" s="698"/>
      <c r="B449" s="697"/>
      <c r="C449" s="698"/>
      <c r="D449" s="698"/>
      <c r="E449" s="696"/>
      <c r="F449" s="696"/>
      <c r="G449" s="698"/>
      <c r="H449" s="697"/>
      <c r="I449" s="697"/>
      <c r="J449" s="697"/>
      <c r="K449" s="697"/>
      <c r="L449" s="697" t="s">
        <v>5796</v>
      </c>
      <c r="M449" s="696">
        <v>325</v>
      </c>
      <c r="N449" s="697" t="s">
        <v>55</v>
      </c>
      <c r="O449" s="696"/>
      <c r="P449" s="696"/>
      <c r="Q449" s="696"/>
      <c r="R449" s="698"/>
      <c r="S449" s="698"/>
      <c r="T449" s="698"/>
      <c r="U449" s="698"/>
      <c r="V449" s="698"/>
      <c r="W449" s="698"/>
      <c r="X449" s="698"/>
      <c r="Y449" s="698" t="s">
        <v>5800</v>
      </c>
      <c r="Z449" s="698">
        <v>1991</v>
      </c>
      <c r="AA449" s="715">
        <v>90</v>
      </c>
      <c r="AB449" s="698" t="s">
        <v>5801</v>
      </c>
    </row>
    <row r="450" spans="1:28" s="715" customFormat="1" x14ac:dyDescent="0.2">
      <c r="A450" s="698"/>
      <c r="B450" s="697"/>
      <c r="C450" s="696"/>
      <c r="D450" s="697"/>
      <c r="E450" s="696"/>
      <c r="F450" s="696"/>
      <c r="G450" s="697"/>
      <c r="H450" s="697"/>
      <c r="I450" s="697"/>
      <c r="J450" s="697"/>
      <c r="K450" s="697"/>
      <c r="L450" s="697"/>
      <c r="M450" s="697"/>
      <c r="N450" s="697"/>
      <c r="O450" s="696"/>
      <c r="P450" s="696"/>
      <c r="Q450" s="696"/>
      <c r="R450" s="698"/>
      <c r="S450" s="698"/>
      <c r="T450" s="698"/>
      <c r="U450" s="698"/>
      <c r="V450" s="698"/>
      <c r="W450" s="698"/>
      <c r="X450" s="698"/>
      <c r="Y450" s="699" t="s">
        <v>5802</v>
      </c>
      <c r="Z450" s="698">
        <v>1991</v>
      </c>
      <c r="AA450" s="698" t="s">
        <v>2315</v>
      </c>
      <c r="AB450" s="698" t="s">
        <v>5803</v>
      </c>
    </row>
    <row r="451" spans="1:28" s="715" customFormat="1" x14ac:dyDescent="0.2">
      <c r="A451" s="698"/>
      <c r="B451" s="697"/>
      <c r="C451" s="696"/>
      <c r="D451" s="697"/>
      <c r="E451" s="696"/>
      <c r="F451" s="696"/>
      <c r="G451" s="697"/>
      <c r="H451" s="697"/>
      <c r="I451" s="697"/>
      <c r="J451" s="697"/>
      <c r="K451" s="697"/>
      <c r="L451" s="697"/>
      <c r="M451" s="697"/>
      <c r="N451" s="697"/>
      <c r="O451" s="696"/>
      <c r="P451" s="696"/>
      <c r="Q451" s="696"/>
      <c r="R451" s="698"/>
      <c r="S451" s="698"/>
      <c r="T451" s="698"/>
      <c r="U451" s="698"/>
      <c r="V451" s="698"/>
      <c r="W451" s="698"/>
      <c r="X451" s="698"/>
      <c r="Y451" s="698" t="s">
        <v>5804</v>
      </c>
      <c r="Z451" s="698">
        <v>1992</v>
      </c>
      <c r="AA451" s="698">
        <v>135</v>
      </c>
      <c r="AB451" s="698" t="s">
        <v>5613</v>
      </c>
    </row>
    <row r="452" spans="1:28" s="715" customFormat="1" x14ac:dyDescent="0.2">
      <c r="A452" s="698"/>
      <c r="B452" s="697"/>
      <c r="C452" s="696"/>
      <c r="D452" s="697"/>
      <c r="E452" s="696"/>
      <c r="F452" s="696"/>
      <c r="G452" s="697"/>
      <c r="H452" s="697"/>
      <c r="I452" s="697"/>
      <c r="J452" s="697"/>
      <c r="K452" s="697"/>
      <c r="L452" s="697"/>
      <c r="M452" s="697"/>
      <c r="N452" s="697"/>
      <c r="O452" s="696"/>
      <c r="P452" s="696"/>
      <c r="Q452" s="696"/>
      <c r="R452" s="698"/>
      <c r="S452" s="698"/>
      <c r="T452" s="698"/>
      <c r="U452" s="698"/>
      <c r="V452" s="698"/>
      <c r="W452" s="698"/>
      <c r="X452" s="698"/>
      <c r="Y452" s="698" t="s">
        <v>5805</v>
      </c>
      <c r="Z452" s="698">
        <v>2002</v>
      </c>
      <c r="AA452" s="698">
        <v>100</v>
      </c>
      <c r="AB452" s="698" t="s">
        <v>5736</v>
      </c>
    </row>
    <row r="453" spans="1:28" s="715" customFormat="1" x14ac:dyDescent="0.2">
      <c r="A453" s="698"/>
      <c r="B453" s="697"/>
      <c r="C453" s="696"/>
      <c r="D453" s="697"/>
      <c r="E453" s="696"/>
      <c r="F453" s="696"/>
      <c r="G453" s="697"/>
      <c r="H453" s="697"/>
      <c r="I453" s="697"/>
      <c r="J453" s="697"/>
      <c r="K453" s="697"/>
      <c r="L453" s="697"/>
      <c r="M453" s="697"/>
      <c r="N453" s="697"/>
      <c r="O453" s="696"/>
      <c r="P453" s="696"/>
      <c r="Q453" s="696"/>
      <c r="R453" s="698"/>
      <c r="S453" s="698"/>
      <c r="T453" s="698"/>
      <c r="U453" s="698"/>
      <c r="V453" s="698"/>
      <c r="W453" s="698"/>
      <c r="X453" s="698"/>
      <c r="Y453" s="698" t="s">
        <v>5806</v>
      </c>
      <c r="Z453" s="698">
        <v>1992</v>
      </c>
      <c r="AA453" s="698">
        <v>70</v>
      </c>
      <c r="AB453" s="698" t="s">
        <v>5807</v>
      </c>
    </row>
    <row r="454" spans="1:28" s="715" customFormat="1" x14ac:dyDescent="0.2">
      <c r="A454" s="698"/>
      <c r="B454" s="697"/>
      <c r="C454" s="696"/>
      <c r="D454" s="697"/>
      <c r="E454" s="696"/>
      <c r="F454" s="696"/>
      <c r="G454" s="697"/>
      <c r="H454" s="697"/>
      <c r="I454" s="697"/>
      <c r="J454" s="697"/>
      <c r="K454" s="697"/>
      <c r="L454" s="697"/>
      <c r="M454" s="697"/>
      <c r="N454" s="697"/>
      <c r="O454" s="696"/>
      <c r="P454" s="696"/>
      <c r="Q454" s="696"/>
      <c r="R454" s="698"/>
      <c r="S454" s="698"/>
      <c r="T454" s="698"/>
      <c r="U454" s="698"/>
      <c r="V454" s="698"/>
      <c r="W454" s="698"/>
      <c r="X454" s="698"/>
      <c r="Y454" s="698" t="s">
        <v>5808</v>
      </c>
      <c r="Z454" s="698">
        <v>1992</v>
      </c>
      <c r="AA454" s="715">
        <v>160</v>
      </c>
      <c r="AB454" s="698" t="s">
        <v>5809</v>
      </c>
    </row>
    <row r="455" spans="1:28" s="715" customFormat="1" x14ac:dyDescent="0.2">
      <c r="A455" s="698"/>
      <c r="B455" s="697"/>
      <c r="C455" s="696"/>
      <c r="D455" s="697"/>
      <c r="E455" s="696"/>
      <c r="F455" s="696"/>
      <c r="G455" s="697"/>
      <c r="H455" s="697"/>
      <c r="I455" s="697"/>
      <c r="J455" s="697"/>
      <c r="K455" s="697"/>
      <c r="L455" s="697"/>
      <c r="M455" s="697"/>
      <c r="N455" s="697"/>
      <c r="O455" s="696"/>
      <c r="P455" s="696"/>
      <c r="Q455" s="696"/>
      <c r="R455" s="698"/>
      <c r="S455" s="698"/>
      <c r="T455" s="698"/>
      <c r="U455" s="698"/>
      <c r="V455" s="698"/>
      <c r="W455" s="698"/>
      <c r="X455" s="698"/>
      <c r="Y455" s="698" t="s">
        <v>5810</v>
      </c>
      <c r="Z455" s="698">
        <v>1992</v>
      </c>
      <c r="AA455" s="715">
        <v>180</v>
      </c>
      <c r="AB455" s="698" t="s">
        <v>5809</v>
      </c>
    </row>
    <row r="456" spans="1:28" s="715" customFormat="1" x14ac:dyDescent="0.2">
      <c r="A456" s="698"/>
      <c r="B456" s="697"/>
      <c r="C456" s="696"/>
      <c r="D456" s="697"/>
      <c r="E456" s="696"/>
      <c r="F456" s="696"/>
      <c r="G456" s="697"/>
      <c r="H456" s="697"/>
      <c r="I456" s="697"/>
      <c r="J456" s="697"/>
      <c r="K456" s="697"/>
      <c r="L456" s="697"/>
      <c r="M456" s="697"/>
      <c r="N456" s="697"/>
      <c r="O456" s="696"/>
      <c r="P456" s="696"/>
      <c r="Q456" s="696"/>
      <c r="R456" s="698"/>
      <c r="S456" s="698"/>
      <c r="T456" s="698"/>
      <c r="U456" s="698"/>
      <c r="V456" s="698"/>
      <c r="W456" s="698"/>
      <c r="X456" s="698"/>
      <c r="Y456" s="698" t="s">
        <v>5811</v>
      </c>
      <c r="Z456" s="698">
        <v>2003</v>
      </c>
      <c r="AA456" s="698">
        <v>750</v>
      </c>
      <c r="AB456" s="698" t="s">
        <v>5812</v>
      </c>
    </row>
    <row r="457" spans="1:28" s="715" customFormat="1" x14ac:dyDescent="0.2">
      <c r="A457" s="698"/>
      <c r="B457" s="697"/>
      <c r="C457" s="696"/>
      <c r="D457" s="697"/>
      <c r="E457" s="696"/>
      <c r="F457" s="696"/>
      <c r="G457" s="697"/>
      <c r="H457" s="697"/>
      <c r="I457" s="697"/>
      <c r="J457" s="697"/>
      <c r="K457" s="697"/>
      <c r="L457" s="697"/>
      <c r="M457" s="697"/>
      <c r="N457" s="697"/>
      <c r="O457" s="696"/>
      <c r="P457" s="696"/>
      <c r="Q457" s="696"/>
      <c r="R457" s="698"/>
      <c r="S457" s="698"/>
      <c r="T457" s="698"/>
      <c r="U457" s="698"/>
      <c r="V457" s="698"/>
      <c r="W457" s="698"/>
      <c r="X457" s="698"/>
      <c r="Y457" s="698" t="s">
        <v>5813</v>
      </c>
      <c r="Z457" s="698">
        <v>1997</v>
      </c>
      <c r="AA457" s="698">
        <v>20</v>
      </c>
      <c r="AB457" s="698" t="s">
        <v>5571</v>
      </c>
    </row>
    <row r="458" spans="1:28" s="715" customFormat="1" x14ac:dyDescent="0.2">
      <c r="A458" s="698"/>
      <c r="B458" s="697"/>
      <c r="C458" s="696"/>
      <c r="D458" s="697"/>
      <c r="E458" s="696"/>
      <c r="F458" s="696"/>
      <c r="G458" s="697"/>
      <c r="H458" s="697"/>
      <c r="I458" s="697"/>
      <c r="J458" s="697"/>
      <c r="K458" s="697"/>
      <c r="L458" s="697"/>
      <c r="M458" s="697"/>
      <c r="N458" s="697"/>
      <c r="O458" s="696"/>
      <c r="P458" s="696"/>
      <c r="Q458" s="696"/>
      <c r="R458" s="698"/>
      <c r="S458" s="698"/>
      <c r="T458" s="698"/>
      <c r="U458" s="698"/>
      <c r="V458" s="698"/>
      <c r="W458" s="698"/>
      <c r="X458" s="698"/>
      <c r="Y458" s="698" t="s">
        <v>5814</v>
      </c>
      <c r="Z458" s="698">
        <v>1993</v>
      </c>
      <c r="AA458" s="698">
        <v>165</v>
      </c>
      <c r="AB458" s="698" t="s">
        <v>5815</v>
      </c>
    </row>
    <row r="459" spans="1:28" s="715" customFormat="1" x14ac:dyDescent="0.2">
      <c r="A459" s="698"/>
      <c r="B459" s="697"/>
      <c r="C459" s="696"/>
      <c r="D459" s="697"/>
      <c r="E459" s="696"/>
      <c r="F459" s="696"/>
      <c r="G459" s="697"/>
      <c r="H459" s="697"/>
      <c r="I459" s="697"/>
      <c r="J459" s="697"/>
      <c r="K459" s="697"/>
      <c r="L459" s="697"/>
      <c r="M459" s="697"/>
      <c r="N459" s="697"/>
      <c r="O459" s="696"/>
      <c r="P459" s="696"/>
      <c r="Q459" s="696"/>
      <c r="R459" s="698"/>
      <c r="S459" s="698"/>
      <c r="T459" s="698"/>
      <c r="U459" s="698"/>
      <c r="V459" s="698"/>
      <c r="W459" s="698"/>
      <c r="X459" s="698"/>
      <c r="Y459" s="698" t="s">
        <v>5816</v>
      </c>
      <c r="Z459" s="698">
        <v>1996</v>
      </c>
      <c r="AA459" s="698">
        <v>100</v>
      </c>
      <c r="AB459" s="698" t="s">
        <v>5817</v>
      </c>
    </row>
    <row r="460" spans="1:28" s="715" customFormat="1" x14ac:dyDescent="0.2">
      <c r="A460" s="698"/>
      <c r="B460" s="697"/>
      <c r="C460" s="696"/>
      <c r="D460" s="697"/>
      <c r="E460" s="696"/>
      <c r="F460" s="696"/>
      <c r="G460" s="697"/>
      <c r="H460" s="697"/>
      <c r="I460" s="697"/>
      <c r="J460" s="697"/>
      <c r="K460" s="697"/>
      <c r="L460" s="697"/>
      <c r="M460" s="697"/>
      <c r="N460" s="697"/>
      <c r="O460" s="696"/>
      <c r="P460" s="696"/>
      <c r="Q460" s="696"/>
      <c r="R460" s="698"/>
      <c r="S460" s="698"/>
      <c r="T460" s="698"/>
      <c r="U460" s="698"/>
      <c r="V460" s="698"/>
      <c r="W460" s="698"/>
      <c r="X460" s="698"/>
      <c r="Y460" s="698" t="s">
        <v>5818</v>
      </c>
      <c r="Z460" s="698">
        <v>1993</v>
      </c>
      <c r="AA460" s="698">
        <v>165</v>
      </c>
      <c r="AB460" s="698" t="s">
        <v>5819</v>
      </c>
    </row>
    <row r="461" spans="1:28" s="715" customFormat="1" x14ac:dyDescent="0.2">
      <c r="A461" s="698"/>
      <c r="B461" s="697"/>
      <c r="C461" s="696"/>
      <c r="D461" s="697"/>
      <c r="E461" s="696"/>
      <c r="F461" s="696"/>
      <c r="G461" s="697"/>
      <c r="H461" s="697"/>
      <c r="I461" s="697"/>
      <c r="J461" s="697"/>
      <c r="K461" s="697"/>
      <c r="L461" s="697"/>
      <c r="M461" s="697"/>
      <c r="N461" s="697"/>
      <c r="O461" s="696"/>
      <c r="P461" s="696"/>
      <c r="Q461" s="696"/>
      <c r="R461" s="698"/>
      <c r="S461" s="698"/>
      <c r="T461" s="698"/>
      <c r="U461" s="698"/>
      <c r="V461" s="698"/>
      <c r="W461" s="698"/>
      <c r="X461" s="698"/>
      <c r="Y461" s="698" t="s">
        <v>5820</v>
      </c>
      <c r="Z461" s="698">
        <v>1996</v>
      </c>
      <c r="AA461" s="698">
        <v>100</v>
      </c>
      <c r="AB461" s="698" t="s">
        <v>5817</v>
      </c>
    </row>
    <row r="462" spans="1:28" s="715" customFormat="1" x14ac:dyDescent="0.2">
      <c r="A462" s="698"/>
      <c r="B462" s="697"/>
      <c r="C462" s="696"/>
      <c r="D462" s="697"/>
      <c r="E462" s="696"/>
      <c r="F462" s="696"/>
      <c r="G462" s="697"/>
      <c r="H462" s="697"/>
      <c r="I462" s="697"/>
      <c r="J462" s="697"/>
      <c r="K462" s="697"/>
      <c r="L462" s="697"/>
      <c r="M462" s="697"/>
      <c r="N462" s="697"/>
      <c r="O462" s="696"/>
      <c r="P462" s="696"/>
      <c r="Q462" s="696"/>
      <c r="R462" s="698"/>
      <c r="S462" s="698"/>
      <c r="T462" s="698"/>
      <c r="U462" s="698"/>
      <c r="V462" s="698"/>
      <c r="W462" s="698"/>
      <c r="X462" s="698"/>
      <c r="Y462" s="699" t="s">
        <v>5821</v>
      </c>
      <c r="Z462" s="698">
        <v>2003</v>
      </c>
      <c r="AA462" s="698" t="s">
        <v>2315</v>
      </c>
      <c r="AB462" s="698" t="s">
        <v>5822</v>
      </c>
    </row>
    <row r="463" spans="1:28" s="715" customFormat="1" x14ac:dyDescent="0.2">
      <c r="A463" s="698"/>
      <c r="B463" s="697"/>
      <c r="C463" s="696"/>
      <c r="D463" s="697"/>
      <c r="E463" s="696"/>
      <c r="F463" s="696"/>
      <c r="G463" s="697"/>
      <c r="H463" s="697"/>
      <c r="I463" s="697"/>
      <c r="J463" s="697"/>
      <c r="K463" s="697"/>
      <c r="L463" s="697"/>
      <c r="M463" s="697"/>
      <c r="N463" s="697"/>
      <c r="O463" s="696"/>
      <c r="P463" s="696"/>
      <c r="Q463" s="696"/>
      <c r="R463" s="698"/>
      <c r="S463" s="698"/>
      <c r="T463" s="698"/>
      <c r="U463" s="698"/>
      <c r="V463" s="698"/>
      <c r="W463" s="698"/>
      <c r="X463" s="698"/>
      <c r="Y463" s="698" t="s">
        <v>5823</v>
      </c>
      <c r="Z463" s="698">
        <v>1997</v>
      </c>
      <c r="AA463" s="698">
        <v>20</v>
      </c>
      <c r="AB463" s="698" t="s">
        <v>5652</v>
      </c>
    </row>
    <row r="464" spans="1:28" s="715" customFormat="1" x14ac:dyDescent="0.2">
      <c r="A464" s="698"/>
      <c r="B464" s="697"/>
      <c r="C464" s="696"/>
      <c r="D464" s="697"/>
      <c r="E464" s="696"/>
      <c r="F464" s="696"/>
      <c r="G464" s="697"/>
      <c r="H464" s="697"/>
      <c r="I464" s="697"/>
      <c r="J464" s="697"/>
      <c r="K464" s="697"/>
      <c r="L464" s="697"/>
      <c r="M464" s="697"/>
      <c r="N464" s="697"/>
      <c r="O464" s="696"/>
      <c r="P464" s="696"/>
      <c r="Q464" s="696"/>
      <c r="R464" s="698"/>
      <c r="S464" s="698"/>
      <c r="T464" s="698"/>
      <c r="U464" s="698"/>
      <c r="V464" s="698"/>
      <c r="W464" s="698"/>
      <c r="X464" s="698"/>
      <c r="Y464" s="698" t="s">
        <v>5824</v>
      </c>
      <c r="Z464" s="698">
        <v>1992</v>
      </c>
      <c r="AA464" s="698">
        <v>70</v>
      </c>
      <c r="AB464" s="698" t="s">
        <v>5807</v>
      </c>
    </row>
    <row r="465" spans="1:28" s="715" customFormat="1" x14ac:dyDescent="0.2">
      <c r="A465" s="698"/>
      <c r="B465" s="697"/>
      <c r="C465" s="696"/>
      <c r="D465" s="697"/>
      <c r="E465" s="696"/>
      <c r="F465" s="696"/>
      <c r="G465" s="697"/>
      <c r="H465" s="697"/>
      <c r="I465" s="697"/>
      <c r="J465" s="697"/>
      <c r="K465" s="697"/>
      <c r="L465" s="697"/>
      <c r="M465" s="697"/>
      <c r="N465" s="697"/>
      <c r="O465" s="696"/>
      <c r="P465" s="696"/>
      <c r="Q465" s="696"/>
      <c r="R465" s="698"/>
      <c r="S465" s="698"/>
      <c r="T465" s="698"/>
      <c r="U465" s="698"/>
      <c r="V465" s="698"/>
      <c r="W465" s="698"/>
      <c r="X465" s="698"/>
      <c r="Y465" s="698" t="s">
        <v>5825</v>
      </c>
      <c r="Z465" s="698">
        <v>1992</v>
      </c>
    </row>
    <row r="466" spans="1:28" s="715" customFormat="1" x14ac:dyDescent="0.2">
      <c r="A466" s="698"/>
      <c r="B466" s="697"/>
      <c r="C466" s="696"/>
      <c r="D466" s="697"/>
      <c r="E466" s="696"/>
      <c r="F466" s="696"/>
      <c r="G466" s="697"/>
      <c r="H466" s="697"/>
      <c r="I466" s="697"/>
      <c r="J466" s="697"/>
      <c r="K466" s="697"/>
      <c r="L466" s="697"/>
      <c r="M466" s="697"/>
      <c r="N466" s="697"/>
      <c r="O466" s="696"/>
      <c r="P466" s="696"/>
      <c r="Q466" s="696"/>
      <c r="R466" s="698"/>
      <c r="S466" s="698"/>
      <c r="T466" s="698"/>
      <c r="U466" s="698"/>
      <c r="V466" s="698"/>
      <c r="W466" s="698"/>
      <c r="X466" s="698"/>
      <c r="Y466" s="698" t="s">
        <v>5826</v>
      </c>
      <c r="Z466" s="698">
        <v>1992</v>
      </c>
      <c r="AA466" s="698">
        <v>135</v>
      </c>
      <c r="AB466" s="698" t="s">
        <v>5613</v>
      </c>
    </row>
    <row r="467" spans="1:28" x14ac:dyDescent="0.2">
      <c r="A467" s="711"/>
      <c r="B467" s="706"/>
      <c r="C467" s="712"/>
      <c r="D467" s="713"/>
      <c r="E467" s="713"/>
      <c r="F467" s="713"/>
      <c r="G467" s="713"/>
      <c r="H467" s="713"/>
      <c r="I467" s="713"/>
      <c r="J467" s="713"/>
      <c r="K467" s="713"/>
      <c r="L467" s="713"/>
      <c r="M467" s="757"/>
      <c r="N467" s="765"/>
      <c r="O467" s="712"/>
      <c r="P467" s="713"/>
      <c r="Q467" s="713"/>
      <c r="R467" s="713"/>
      <c r="S467" s="713"/>
      <c r="T467" s="713"/>
      <c r="U467" s="713"/>
      <c r="V467" s="713"/>
      <c r="W467" s="713"/>
      <c r="X467" s="714"/>
      <c r="Y467" s="712"/>
      <c r="Z467" s="714"/>
      <c r="AA467" s="766"/>
      <c r="AB467" s="711"/>
    </row>
    <row r="468" spans="1:28" x14ac:dyDescent="0.2">
      <c r="A468" s="698">
        <v>106</v>
      </c>
      <c r="B468" s="697" t="s">
        <v>5751</v>
      </c>
      <c r="C468" s="698"/>
      <c r="D468" s="698"/>
      <c r="E468" s="696"/>
      <c r="F468" s="696"/>
      <c r="G468" s="698"/>
      <c r="H468" s="697"/>
      <c r="I468" s="697"/>
      <c r="J468" s="697"/>
      <c r="K468" s="697"/>
      <c r="L468" s="697" t="s">
        <v>5827</v>
      </c>
      <c r="M468" s="696">
        <v>310</v>
      </c>
      <c r="N468" s="697" t="s">
        <v>55</v>
      </c>
      <c r="O468" s="696" t="s">
        <v>5828</v>
      </c>
      <c r="P468" s="696" t="s">
        <v>5158</v>
      </c>
      <c r="Q468" s="696" t="s">
        <v>454</v>
      </c>
      <c r="R468" s="698"/>
      <c r="S468" s="698"/>
      <c r="T468" s="698"/>
      <c r="U468" s="698"/>
      <c r="V468" s="698"/>
      <c r="W468" s="698"/>
      <c r="X468" s="698"/>
      <c r="Y468" s="698" t="s">
        <v>5829</v>
      </c>
      <c r="Z468" s="698">
        <v>1993</v>
      </c>
      <c r="AA468" s="698">
        <v>65</v>
      </c>
      <c r="AB468" s="698" t="s">
        <v>5652</v>
      </c>
    </row>
    <row r="469" spans="1:28" x14ac:dyDescent="0.2">
      <c r="A469" s="698"/>
      <c r="B469" s="697" t="s">
        <v>5755</v>
      </c>
      <c r="C469" s="698"/>
      <c r="D469" s="698"/>
      <c r="E469" s="696"/>
      <c r="F469" s="696"/>
      <c r="G469" s="698"/>
      <c r="H469" s="697"/>
      <c r="I469" s="697"/>
      <c r="J469" s="697"/>
      <c r="K469" s="697"/>
      <c r="L469" s="697" t="s">
        <v>5827</v>
      </c>
      <c r="M469" s="696">
        <v>310</v>
      </c>
      <c r="N469" s="697" t="s">
        <v>55</v>
      </c>
      <c r="O469" s="696"/>
      <c r="P469" s="696"/>
      <c r="Q469" s="696"/>
      <c r="R469" s="698"/>
      <c r="S469" s="698"/>
      <c r="T469" s="698"/>
      <c r="U469" s="698"/>
      <c r="V469" s="698"/>
      <c r="W469" s="698"/>
      <c r="X469" s="698"/>
      <c r="Y469" s="698" t="s">
        <v>5830</v>
      </c>
      <c r="Z469" s="698">
        <v>1995</v>
      </c>
      <c r="AA469" s="698">
        <v>341</v>
      </c>
      <c r="AB469" s="698" t="s">
        <v>5831</v>
      </c>
    </row>
    <row r="470" spans="1:28" x14ac:dyDescent="0.2">
      <c r="A470" s="711"/>
      <c r="B470" s="706"/>
      <c r="C470" s="705"/>
      <c r="D470" s="705"/>
      <c r="E470" s="711"/>
      <c r="F470" s="711"/>
      <c r="G470" s="697"/>
      <c r="H470" s="697"/>
      <c r="I470" s="697"/>
      <c r="J470" s="697"/>
      <c r="K470" s="697"/>
      <c r="L470" s="697"/>
      <c r="M470" s="697"/>
      <c r="N470" s="697"/>
      <c r="O470" s="696"/>
      <c r="P470" s="696"/>
      <c r="Q470" s="696"/>
      <c r="R470" s="698"/>
      <c r="S470" s="698"/>
      <c r="T470" s="698"/>
      <c r="U470" s="698"/>
      <c r="V470" s="698"/>
      <c r="W470" s="698"/>
      <c r="X470" s="698"/>
      <c r="Y470" s="698" t="s">
        <v>5832</v>
      </c>
      <c r="Z470" s="698">
        <v>1993</v>
      </c>
      <c r="AA470" s="698">
        <v>295</v>
      </c>
      <c r="AB470" s="698" t="s">
        <v>5833</v>
      </c>
    </row>
    <row r="471" spans="1:28" x14ac:dyDescent="0.2">
      <c r="A471" s="711"/>
      <c r="B471" s="706"/>
      <c r="C471" s="705"/>
      <c r="D471" s="705"/>
      <c r="E471" s="711"/>
      <c r="F471" s="711"/>
      <c r="G471" s="697"/>
      <c r="H471" s="697"/>
      <c r="I471" s="697"/>
      <c r="J471" s="697"/>
      <c r="K471" s="697"/>
      <c r="L471" s="697"/>
      <c r="M471" s="697"/>
      <c r="N471" s="697"/>
      <c r="O471" s="696"/>
      <c r="P471" s="696"/>
      <c r="Q471" s="696"/>
      <c r="R471" s="698"/>
      <c r="S471" s="698"/>
      <c r="T471" s="698"/>
      <c r="U471" s="698"/>
      <c r="V471" s="698"/>
      <c r="W471" s="698"/>
      <c r="X471" s="698"/>
      <c r="Y471" s="698" t="s">
        <v>5834</v>
      </c>
      <c r="Z471" s="698">
        <v>1993</v>
      </c>
      <c r="AA471" s="698">
        <v>25</v>
      </c>
      <c r="AB471" s="698" t="s">
        <v>5833</v>
      </c>
    </row>
    <row r="472" spans="1:28" x14ac:dyDescent="0.2">
      <c r="A472" s="711"/>
      <c r="B472" s="706"/>
      <c r="C472" s="705"/>
      <c r="D472" s="705"/>
      <c r="E472" s="711"/>
      <c r="F472" s="711"/>
      <c r="G472" s="697"/>
      <c r="H472" s="697"/>
      <c r="I472" s="697"/>
      <c r="J472" s="697"/>
      <c r="K472" s="697"/>
      <c r="L472" s="697"/>
      <c r="M472" s="697"/>
      <c r="N472" s="697"/>
      <c r="O472" s="696"/>
      <c r="P472" s="696"/>
      <c r="Q472" s="696"/>
      <c r="R472" s="698"/>
      <c r="S472" s="698"/>
      <c r="T472" s="698"/>
      <c r="U472" s="698"/>
      <c r="V472" s="698"/>
      <c r="W472" s="698"/>
      <c r="X472" s="698"/>
      <c r="Y472" s="698" t="s">
        <v>5835</v>
      </c>
      <c r="Z472" s="698">
        <v>1993</v>
      </c>
      <c r="AA472" s="698">
        <v>50</v>
      </c>
      <c r="AB472" s="698" t="s">
        <v>5836</v>
      </c>
    </row>
    <row r="473" spans="1:28" s="715" customFormat="1" x14ac:dyDescent="0.2">
      <c r="A473" s="698"/>
      <c r="B473" s="697"/>
      <c r="C473" s="696"/>
      <c r="D473" s="697"/>
      <c r="E473" s="696"/>
      <c r="F473" s="696"/>
      <c r="G473" s="697"/>
      <c r="H473" s="697"/>
      <c r="I473" s="697"/>
      <c r="J473" s="697"/>
      <c r="K473" s="697"/>
      <c r="L473" s="697"/>
      <c r="M473" s="697"/>
      <c r="N473" s="697"/>
      <c r="O473" s="696"/>
      <c r="P473" s="696"/>
      <c r="Q473" s="696"/>
      <c r="R473" s="698"/>
      <c r="S473" s="698"/>
      <c r="T473" s="698"/>
      <c r="U473" s="698"/>
      <c r="V473" s="698"/>
      <c r="W473" s="698"/>
      <c r="X473" s="698"/>
      <c r="Y473" s="699" t="s">
        <v>5837</v>
      </c>
      <c r="Z473" s="698"/>
      <c r="AA473" s="698"/>
      <c r="AB473" s="698"/>
    </row>
    <row r="474" spans="1:28" s="715" customFormat="1" x14ac:dyDescent="0.2">
      <c r="A474" s="698"/>
      <c r="B474" s="697"/>
      <c r="C474" s="696"/>
      <c r="D474" s="697"/>
      <c r="E474" s="696"/>
      <c r="F474" s="696"/>
      <c r="G474" s="697"/>
      <c r="H474" s="697"/>
      <c r="I474" s="697"/>
      <c r="J474" s="697"/>
      <c r="K474" s="697"/>
      <c r="L474" s="697"/>
      <c r="M474" s="697"/>
      <c r="N474" s="697"/>
      <c r="O474" s="696"/>
      <c r="P474" s="696"/>
      <c r="Q474" s="696"/>
      <c r="R474" s="698"/>
      <c r="S474" s="698"/>
      <c r="T474" s="698"/>
      <c r="U474" s="698"/>
      <c r="V474" s="698"/>
      <c r="W474" s="698"/>
      <c r="X474" s="698"/>
      <c r="Y474" s="698" t="s">
        <v>5838</v>
      </c>
      <c r="Z474" s="698">
        <v>1993</v>
      </c>
      <c r="AA474" s="698">
        <v>270</v>
      </c>
      <c r="AB474" s="698" t="s">
        <v>5833</v>
      </c>
    </row>
    <row r="475" spans="1:28" s="715" customFormat="1" x14ac:dyDescent="0.2">
      <c r="A475" s="698"/>
      <c r="B475" s="697"/>
      <c r="C475" s="696"/>
      <c r="D475" s="697"/>
      <c r="E475" s="696"/>
      <c r="F475" s="696"/>
      <c r="G475" s="697"/>
      <c r="H475" s="697"/>
      <c r="I475" s="697"/>
      <c r="J475" s="697"/>
      <c r="K475" s="697"/>
      <c r="L475" s="697"/>
      <c r="M475" s="697"/>
      <c r="N475" s="697"/>
      <c r="O475" s="696"/>
      <c r="P475" s="696"/>
      <c r="Q475" s="696"/>
      <c r="R475" s="698"/>
      <c r="S475" s="698"/>
      <c r="T475" s="698"/>
      <c r="U475" s="698"/>
      <c r="V475" s="698"/>
      <c r="W475" s="698"/>
      <c r="X475" s="698"/>
      <c r="Y475" s="698" t="s">
        <v>5839</v>
      </c>
      <c r="Z475" s="698">
        <v>1993</v>
      </c>
      <c r="AA475" s="698">
        <v>100</v>
      </c>
      <c r="AB475" s="698" t="s">
        <v>5836</v>
      </c>
    </row>
    <row r="476" spans="1:28" s="715" customFormat="1" x14ac:dyDescent="0.2">
      <c r="A476" s="698"/>
      <c r="B476" s="697"/>
      <c r="C476" s="696"/>
      <c r="D476" s="697"/>
      <c r="E476" s="696"/>
      <c r="F476" s="696"/>
      <c r="G476" s="697"/>
      <c r="H476" s="697"/>
      <c r="I476" s="697"/>
      <c r="J476" s="697"/>
      <c r="K476" s="697"/>
      <c r="L476" s="697"/>
      <c r="M476" s="697"/>
      <c r="N476" s="697"/>
      <c r="O476" s="696"/>
      <c r="P476" s="696"/>
      <c r="Q476" s="696"/>
      <c r="R476" s="698"/>
      <c r="S476" s="698"/>
      <c r="T476" s="698"/>
      <c r="U476" s="698"/>
      <c r="V476" s="698"/>
      <c r="W476" s="698"/>
      <c r="X476" s="698"/>
      <c r="Y476" s="699" t="s">
        <v>5840</v>
      </c>
      <c r="Z476" s="698"/>
      <c r="AA476" s="698"/>
      <c r="AB476" s="698"/>
    </row>
    <row r="477" spans="1:28" s="715" customFormat="1" x14ac:dyDescent="0.2">
      <c r="A477" s="698"/>
      <c r="B477" s="697"/>
      <c r="C477" s="696"/>
      <c r="D477" s="697"/>
      <c r="E477" s="696"/>
      <c r="F477" s="696"/>
      <c r="G477" s="697"/>
      <c r="H477" s="697"/>
      <c r="I477" s="697"/>
      <c r="J477" s="697"/>
      <c r="K477" s="697"/>
      <c r="L477" s="697"/>
      <c r="M477" s="697"/>
      <c r="N477" s="697"/>
      <c r="O477" s="696"/>
      <c r="P477" s="696"/>
      <c r="Q477" s="696"/>
      <c r="R477" s="698"/>
      <c r="S477" s="698"/>
      <c r="T477" s="698"/>
      <c r="U477" s="698"/>
      <c r="V477" s="698"/>
      <c r="W477" s="698"/>
      <c r="X477" s="698"/>
      <c r="Y477" s="698" t="s">
        <v>5841</v>
      </c>
      <c r="Z477" s="698">
        <v>1993</v>
      </c>
      <c r="AA477" s="698">
        <v>150</v>
      </c>
      <c r="AB477" s="698" t="s">
        <v>5842</v>
      </c>
    </row>
    <row r="478" spans="1:28" s="715" customFormat="1" x14ac:dyDescent="0.2">
      <c r="A478" s="698"/>
      <c r="B478" s="697"/>
      <c r="C478" s="696"/>
      <c r="D478" s="697"/>
      <c r="E478" s="696"/>
      <c r="F478" s="696"/>
      <c r="G478" s="697"/>
      <c r="H478" s="697"/>
      <c r="I478" s="697"/>
      <c r="J478" s="697"/>
      <c r="K478" s="697"/>
      <c r="L478" s="697"/>
      <c r="M478" s="697"/>
      <c r="N478" s="697"/>
      <c r="O478" s="696"/>
      <c r="P478" s="696"/>
      <c r="Q478" s="696"/>
      <c r="R478" s="698"/>
      <c r="S478" s="698"/>
      <c r="T478" s="698"/>
      <c r="U478" s="698"/>
      <c r="V478" s="698"/>
      <c r="W478" s="698"/>
      <c r="X478" s="698"/>
      <c r="Y478" s="698" t="s">
        <v>5843</v>
      </c>
      <c r="Z478" s="698">
        <v>1993</v>
      </c>
      <c r="AA478" s="698">
        <v>65</v>
      </c>
      <c r="AB478" s="698" t="s">
        <v>5652</v>
      </c>
    </row>
    <row r="479" spans="1:28" s="715" customFormat="1" x14ac:dyDescent="0.2">
      <c r="A479" s="698"/>
      <c r="B479" s="697"/>
      <c r="C479" s="696"/>
      <c r="D479" s="697"/>
      <c r="E479" s="696"/>
      <c r="F479" s="696"/>
      <c r="G479" s="697"/>
      <c r="H479" s="697"/>
      <c r="I479" s="697"/>
      <c r="J479" s="697"/>
      <c r="K479" s="697"/>
      <c r="L479" s="697"/>
      <c r="M479" s="697"/>
      <c r="N479" s="697"/>
      <c r="O479" s="696"/>
      <c r="P479" s="696"/>
      <c r="Q479" s="696"/>
      <c r="R479" s="698"/>
      <c r="S479" s="698"/>
      <c r="T479" s="698"/>
      <c r="U479" s="698"/>
      <c r="V479" s="698"/>
      <c r="W479" s="698"/>
      <c r="X479" s="698"/>
      <c r="Y479" s="698" t="s">
        <v>5844</v>
      </c>
      <c r="Z479" s="698">
        <v>1995</v>
      </c>
      <c r="AA479" s="698">
        <v>341</v>
      </c>
      <c r="AB479" s="698" t="s">
        <v>5831</v>
      </c>
    </row>
    <row r="480" spans="1:28" x14ac:dyDescent="0.2">
      <c r="A480" s="711"/>
      <c r="B480" s="706"/>
      <c r="C480" s="712"/>
      <c r="D480" s="713"/>
      <c r="E480" s="713"/>
      <c r="F480" s="713"/>
      <c r="G480" s="713"/>
      <c r="H480" s="713"/>
      <c r="I480" s="713"/>
      <c r="J480" s="713"/>
      <c r="K480" s="713"/>
      <c r="L480" s="713"/>
      <c r="M480" s="757"/>
      <c r="N480" s="765"/>
      <c r="O480" s="712"/>
      <c r="P480" s="713"/>
      <c r="Q480" s="713"/>
      <c r="R480" s="713"/>
      <c r="S480" s="713"/>
      <c r="T480" s="713"/>
      <c r="U480" s="713"/>
      <c r="V480" s="713"/>
      <c r="W480" s="713"/>
      <c r="X480" s="714"/>
      <c r="Y480" s="712"/>
      <c r="Z480" s="714"/>
      <c r="AA480" s="766"/>
      <c r="AB480" s="711"/>
    </row>
    <row r="481" spans="1:28" s="715" customFormat="1" x14ac:dyDescent="0.2">
      <c r="A481" s="698">
        <v>107</v>
      </c>
      <c r="B481" s="697" t="s">
        <v>5751</v>
      </c>
      <c r="C481" s="698"/>
      <c r="D481" s="698"/>
      <c r="E481" s="696"/>
      <c r="F481" s="696"/>
      <c r="G481" s="698"/>
      <c r="H481" s="697"/>
      <c r="I481" s="697"/>
      <c r="J481" s="697"/>
      <c r="K481" s="697"/>
      <c r="L481" s="697" t="s">
        <v>5845</v>
      </c>
      <c r="M481" s="696">
        <v>170</v>
      </c>
      <c r="N481" s="697" t="s">
        <v>54</v>
      </c>
      <c r="O481" s="696" t="s">
        <v>5846</v>
      </c>
      <c r="P481" s="696" t="s">
        <v>5158</v>
      </c>
      <c r="Q481" s="696" t="s">
        <v>454</v>
      </c>
      <c r="R481" s="698"/>
      <c r="S481" s="698"/>
      <c r="T481" s="698"/>
      <c r="U481" s="698"/>
      <c r="V481" s="698"/>
      <c r="W481" s="698"/>
      <c r="X481" s="698"/>
      <c r="Y481" s="698" t="s">
        <v>5847</v>
      </c>
      <c r="Z481" s="698">
        <v>1995</v>
      </c>
      <c r="AA481" s="698">
        <v>100</v>
      </c>
      <c r="AB481" s="698" t="s">
        <v>5652</v>
      </c>
    </row>
    <row r="482" spans="1:28" s="715" customFormat="1" x14ac:dyDescent="0.2">
      <c r="A482" s="698"/>
      <c r="B482" s="697" t="s">
        <v>5755</v>
      </c>
      <c r="C482" s="698"/>
      <c r="D482" s="698"/>
      <c r="E482" s="696"/>
      <c r="F482" s="696"/>
      <c r="G482" s="698"/>
      <c r="H482" s="697"/>
      <c r="I482" s="697"/>
      <c r="J482" s="697"/>
      <c r="K482" s="697"/>
      <c r="L482" s="697" t="s">
        <v>5848</v>
      </c>
      <c r="M482" s="696">
        <v>170</v>
      </c>
      <c r="N482" s="697" t="s">
        <v>54</v>
      </c>
      <c r="O482" s="696"/>
      <c r="P482" s="696"/>
      <c r="Q482" s="696"/>
      <c r="R482" s="698"/>
      <c r="S482" s="698"/>
      <c r="T482" s="698"/>
      <c r="U482" s="698"/>
      <c r="V482" s="698"/>
      <c r="W482" s="698"/>
      <c r="X482" s="698"/>
      <c r="Y482" s="698" t="s">
        <v>5849</v>
      </c>
      <c r="Z482" s="698">
        <v>1995</v>
      </c>
      <c r="AA482" s="698">
        <v>150</v>
      </c>
      <c r="AB482" s="698" t="s">
        <v>5407</v>
      </c>
    </row>
    <row r="483" spans="1:28" s="715" customFormat="1" x14ac:dyDescent="0.2">
      <c r="A483" s="698"/>
      <c r="B483" s="697"/>
      <c r="C483" s="696"/>
      <c r="D483" s="697"/>
      <c r="E483" s="696"/>
      <c r="F483" s="696"/>
      <c r="G483" s="697"/>
      <c r="H483" s="697"/>
      <c r="I483" s="697"/>
      <c r="J483" s="697"/>
      <c r="K483" s="697"/>
      <c r="L483" s="697"/>
      <c r="M483" s="697"/>
      <c r="N483" s="697"/>
      <c r="O483" s="696"/>
      <c r="P483" s="696"/>
      <c r="Q483" s="696"/>
      <c r="R483" s="698"/>
      <c r="S483" s="698"/>
      <c r="T483" s="698"/>
      <c r="U483" s="698"/>
      <c r="V483" s="698"/>
      <c r="W483" s="698"/>
      <c r="X483" s="698"/>
      <c r="Y483" s="698" t="s">
        <v>5850</v>
      </c>
      <c r="Z483" s="698">
        <v>1995</v>
      </c>
      <c r="AA483" s="698">
        <v>120</v>
      </c>
      <c r="AB483" s="698" t="s">
        <v>5407</v>
      </c>
    </row>
    <row r="484" spans="1:28" s="715" customFormat="1" x14ac:dyDescent="0.2">
      <c r="A484" s="698"/>
      <c r="B484" s="697"/>
      <c r="C484" s="696"/>
      <c r="D484" s="697"/>
      <c r="E484" s="696"/>
      <c r="F484" s="696"/>
      <c r="G484" s="697"/>
      <c r="H484" s="697"/>
      <c r="I484" s="697"/>
      <c r="J484" s="697"/>
      <c r="K484" s="697"/>
      <c r="L484" s="697"/>
      <c r="M484" s="697"/>
      <c r="N484" s="697"/>
      <c r="O484" s="696"/>
      <c r="P484" s="696"/>
      <c r="Q484" s="696"/>
      <c r="R484" s="698"/>
      <c r="S484" s="698"/>
      <c r="T484" s="698"/>
      <c r="U484" s="698"/>
      <c r="V484" s="698"/>
      <c r="W484" s="698"/>
      <c r="X484" s="698"/>
      <c r="Y484" s="698" t="s">
        <v>5851</v>
      </c>
      <c r="Z484" s="698">
        <v>1995</v>
      </c>
      <c r="AA484" s="698">
        <v>55</v>
      </c>
      <c r="AB484" s="698" t="s">
        <v>5407</v>
      </c>
    </row>
    <row r="485" spans="1:28" s="715" customFormat="1" x14ac:dyDescent="0.2">
      <c r="A485" s="698"/>
      <c r="B485" s="697"/>
      <c r="C485" s="696"/>
      <c r="D485" s="697"/>
      <c r="E485" s="696"/>
      <c r="F485" s="696"/>
      <c r="G485" s="697"/>
      <c r="H485" s="697"/>
      <c r="I485" s="697"/>
      <c r="J485" s="697"/>
      <c r="K485" s="697"/>
      <c r="L485" s="697"/>
      <c r="M485" s="697"/>
      <c r="N485" s="697"/>
      <c r="O485" s="696"/>
      <c r="P485" s="696"/>
      <c r="Q485" s="696"/>
      <c r="R485" s="698"/>
      <c r="S485" s="698"/>
      <c r="T485" s="698"/>
      <c r="U485" s="698"/>
      <c r="V485" s="698"/>
      <c r="W485" s="698"/>
      <c r="X485" s="698"/>
      <c r="Y485" s="699" t="s">
        <v>5852</v>
      </c>
      <c r="Z485" s="698"/>
      <c r="AA485" s="698"/>
      <c r="AB485" s="698" t="s">
        <v>5853</v>
      </c>
    </row>
    <row r="486" spans="1:28" s="715" customFormat="1" x14ac:dyDescent="0.2">
      <c r="A486" s="698"/>
      <c r="B486" s="697"/>
      <c r="C486" s="696"/>
      <c r="D486" s="697"/>
      <c r="E486" s="696"/>
      <c r="F486" s="696"/>
      <c r="G486" s="697"/>
      <c r="H486" s="697"/>
      <c r="I486" s="697"/>
      <c r="J486" s="697"/>
      <c r="K486" s="697"/>
      <c r="L486" s="697"/>
      <c r="M486" s="697"/>
      <c r="N486" s="697"/>
      <c r="O486" s="696"/>
      <c r="P486" s="696"/>
      <c r="Q486" s="696"/>
      <c r="R486" s="698"/>
      <c r="S486" s="698"/>
      <c r="T486" s="698"/>
      <c r="U486" s="698"/>
      <c r="V486" s="698"/>
      <c r="W486" s="698"/>
      <c r="X486" s="698"/>
      <c r="Y486" s="698" t="s">
        <v>5854</v>
      </c>
      <c r="Z486" s="698">
        <v>1995</v>
      </c>
      <c r="AA486" s="698">
        <v>143</v>
      </c>
      <c r="AB486" s="698" t="s">
        <v>5855</v>
      </c>
    </row>
    <row r="487" spans="1:28" s="715" customFormat="1" x14ac:dyDescent="0.2">
      <c r="A487" s="698"/>
      <c r="B487" s="697"/>
      <c r="C487" s="696"/>
      <c r="D487" s="697"/>
      <c r="E487" s="696"/>
      <c r="F487" s="696"/>
      <c r="G487" s="697"/>
      <c r="H487" s="697"/>
      <c r="I487" s="697"/>
      <c r="J487" s="697"/>
      <c r="K487" s="697"/>
      <c r="L487" s="697"/>
      <c r="M487" s="697"/>
      <c r="N487" s="697"/>
      <c r="O487" s="696"/>
      <c r="P487" s="696"/>
      <c r="Q487" s="696"/>
      <c r="R487" s="698"/>
      <c r="S487" s="698"/>
      <c r="T487" s="698"/>
      <c r="U487" s="698"/>
      <c r="V487" s="698"/>
      <c r="W487" s="698"/>
      <c r="X487" s="698"/>
      <c r="Y487" s="698" t="s">
        <v>5856</v>
      </c>
      <c r="Z487" s="698">
        <v>1995</v>
      </c>
      <c r="AA487" s="698">
        <v>117</v>
      </c>
      <c r="AB487" s="698" t="s">
        <v>5407</v>
      </c>
    </row>
    <row r="488" spans="1:28" s="715" customFormat="1" x14ac:dyDescent="0.2">
      <c r="A488" s="698"/>
      <c r="B488" s="697"/>
      <c r="C488" s="696"/>
      <c r="D488" s="697"/>
      <c r="E488" s="696"/>
      <c r="F488" s="696"/>
      <c r="G488" s="697"/>
      <c r="H488" s="697"/>
      <c r="I488" s="697"/>
      <c r="J488" s="697"/>
      <c r="K488" s="697"/>
      <c r="L488" s="697"/>
      <c r="M488" s="697"/>
      <c r="N488" s="697"/>
      <c r="O488" s="696"/>
      <c r="P488" s="696"/>
      <c r="Q488" s="696"/>
      <c r="R488" s="698"/>
      <c r="S488" s="698"/>
      <c r="T488" s="698"/>
      <c r="U488" s="698"/>
      <c r="V488" s="698"/>
      <c r="W488" s="698"/>
      <c r="X488" s="698"/>
      <c r="Y488" s="698" t="s">
        <v>5857</v>
      </c>
      <c r="Z488" s="698">
        <v>1995</v>
      </c>
      <c r="AA488" s="698">
        <v>168</v>
      </c>
      <c r="AB488" s="698" t="s">
        <v>5407</v>
      </c>
    </row>
    <row r="489" spans="1:28" s="715" customFormat="1" x14ac:dyDescent="0.2">
      <c r="A489" s="698"/>
      <c r="B489" s="697"/>
      <c r="C489" s="696"/>
      <c r="D489" s="697"/>
      <c r="E489" s="696"/>
      <c r="F489" s="696"/>
      <c r="G489" s="697"/>
      <c r="H489" s="697"/>
      <c r="I489" s="697"/>
      <c r="J489" s="697"/>
      <c r="K489" s="697"/>
      <c r="L489" s="697"/>
      <c r="M489" s="697"/>
      <c r="N489" s="697"/>
      <c r="O489" s="696"/>
      <c r="P489" s="696"/>
      <c r="Q489" s="696"/>
      <c r="R489" s="698"/>
      <c r="S489" s="698"/>
      <c r="T489" s="698"/>
      <c r="U489" s="698"/>
      <c r="V489" s="698"/>
      <c r="W489" s="698"/>
      <c r="X489" s="698"/>
      <c r="Y489" s="698" t="s">
        <v>5858</v>
      </c>
      <c r="Z489" s="698">
        <v>1995</v>
      </c>
      <c r="AA489" s="698">
        <v>205</v>
      </c>
      <c r="AB489" s="698" t="s">
        <v>5407</v>
      </c>
    </row>
    <row r="490" spans="1:28" s="715" customFormat="1" x14ac:dyDescent="0.2">
      <c r="A490" s="698"/>
      <c r="B490" s="697"/>
      <c r="C490" s="696"/>
      <c r="D490" s="697"/>
      <c r="E490" s="696"/>
      <c r="F490" s="696"/>
      <c r="G490" s="697"/>
      <c r="H490" s="697"/>
      <c r="I490" s="697"/>
      <c r="J490" s="697"/>
      <c r="K490" s="697"/>
      <c r="L490" s="697"/>
      <c r="M490" s="697"/>
      <c r="N490" s="697"/>
      <c r="O490" s="696"/>
      <c r="P490" s="696"/>
      <c r="Q490" s="696"/>
      <c r="R490" s="698"/>
      <c r="S490" s="698"/>
      <c r="T490" s="698"/>
      <c r="U490" s="698"/>
      <c r="V490" s="698"/>
      <c r="W490" s="698"/>
      <c r="X490" s="698"/>
      <c r="Y490" s="698" t="s">
        <v>5859</v>
      </c>
      <c r="Z490" s="698">
        <v>1995</v>
      </c>
      <c r="AA490" s="698">
        <v>75</v>
      </c>
      <c r="AB490" s="698" t="s">
        <v>5407</v>
      </c>
    </row>
    <row r="491" spans="1:28" s="715" customFormat="1" x14ac:dyDescent="0.2">
      <c r="A491" s="698"/>
      <c r="B491" s="697"/>
      <c r="C491" s="696"/>
      <c r="D491" s="697"/>
      <c r="E491" s="696"/>
      <c r="F491" s="696"/>
      <c r="G491" s="697"/>
      <c r="H491" s="697"/>
      <c r="I491" s="697"/>
      <c r="J491" s="697"/>
      <c r="K491" s="697"/>
      <c r="L491" s="697"/>
      <c r="M491" s="697"/>
      <c r="N491" s="697"/>
      <c r="O491" s="696"/>
      <c r="P491" s="696"/>
      <c r="Q491" s="696"/>
      <c r="R491" s="698"/>
      <c r="S491" s="698"/>
      <c r="T491" s="698"/>
      <c r="U491" s="698"/>
      <c r="V491" s="698"/>
      <c r="W491" s="698"/>
      <c r="X491" s="698"/>
      <c r="Y491" s="698" t="s">
        <v>5860</v>
      </c>
      <c r="Z491" s="698">
        <v>1995</v>
      </c>
      <c r="AA491" s="698">
        <v>143</v>
      </c>
      <c r="AB491" s="698" t="s">
        <v>5855</v>
      </c>
    </row>
    <row r="492" spans="1:28" s="715" customFormat="1" x14ac:dyDescent="0.2">
      <c r="A492" s="698"/>
      <c r="B492" s="697"/>
      <c r="C492" s="696"/>
      <c r="D492" s="697"/>
      <c r="E492" s="696"/>
      <c r="F492" s="696"/>
      <c r="G492" s="697"/>
      <c r="H492" s="697"/>
      <c r="I492" s="697"/>
      <c r="J492" s="697"/>
      <c r="K492" s="697"/>
      <c r="L492" s="697"/>
      <c r="M492" s="697"/>
      <c r="N492" s="697"/>
      <c r="O492" s="696"/>
      <c r="P492" s="696"/>
      <c r="Q492" s="696"/>
      <c r="R492" s="698"/>
      <c r="S492" s="698"/>
      <c r="T492" s="698"/>
      <c r="U492" s="698"/>
      <c r="V492" s="698"/>
      <c r="W492" s="698"/>
      <c r="X492" s="698"/>
      <c r="Y492" s="699" t="s">
        <v>5861</v>
      </c>
      <c r="Z492" s="698"/>
      <c r="AA492" s="698"/>
      <c r="AB492" s="698" t="s">
        <v>5862</v>
      </c>
    </row>
    <row r="493" spans="1:28" s="715" customFormat="1" x14ac:dyDescent="0.2">
      <c r="A493" s="698"/>
      <c r="B493" s="697"/>
      <c r="C493" s="696"/>
      <c r="D493" s="697"/>
      <c r="E493" s="696"/>
      <c r="F493" s="696"/>
      <c r="G493" s="697"/>
      <c r="H493" s="697"/>
      <c r="I493" s="697"/>
      <c r="J493" s="697"/>
      <c r="K493" s="697"/>
      <c r="L493" s="697"/>
      <c r="M493" s="697"/>
      <c r="N493" s="697"/>
      <c r="O493" s="696"/>
      <c r="P493" s="696"/>
      <c r="Q493" s="696"/>
      <c r="R493" s="698"/>
      <c r="S493" s="698"/>
      <c r="T493" s="698"/>
      <c r="U493" s="698"/>
      <c r="V493" s="698"/>
      <c r="W493" s="698"/>
      <c r="X493" s="698"/>
      <c r="Y493" s="698" t="s">
        <v>5863</v>
      </c>
      <c r="Z493" s="698">
        <v>1995</v>
      </c>
      <c r="AA493" s="698">
        <v>205</v>
      </c>
      <c r="AB493" s="698" t="s">
        <v>5407</v>
      </c>
    </row>
    <row r="494" spans="1:28" s="715" customFormat="1" x14ac:dyDescent="0.2">
      <c r="A494" s="698"/>
      <c r="B494" s="697"/>
      <c r="C494" s="696"/>
      <c r="D494" s="697"/>
      <c r="E494" s="696"/>
      <c r="F494" s="696"/>
      <c r="G494" s="697"/>
      <c r="H494" s="697"/>
      <c r="I494" s="697"/>
      <c r="J494" s="697"/>
      <c r="K494" s="697"/>
      <c r="L494" s="697"/>
      <c r="M494" s="697"/>
      <c r="N494" s="697"/>
      <c r="O494" s="696"/>
      <c r="P494" s="696"/>
      <c r="Q494" s="696"/>
      <c r="R494" s="698"/>
      <c r="S494" s="698"/>
      <c r="T494" s="698"/>
      <c r="U494" s="698"/>
      <c r="V494" s="698"/>
      <c r="W494" s="698"/>
      <c r="X494" s="698"/>
      <c r="Y494" s="698" t="s">
        <v>5864</v>
      </c>
      <c r="Z494" s="698">
        <v>1995</v>
      </c>
      <c r="AA494" s="698">
        <v>150</v>
      </c>
      <c r="AB494" s="698" t="s">
        <v>5407</v>
      </c>
    </row>
    <row r="495" spans="1:28" s="715" customFormat="1" x14ac:dyDescent="0.2">
      <c r="A495" s="698"/>
      <c r="B495" s="697"/>
      <c r="C495" s="696"/>
      <c r="D495" s="697"/>
      <c r="E495" s="696"/>
      <c r="F495" s="696"/>
      <c r="G495" s="697"/>
      <c r="H495" s="697"/>
      <c r="I495" s="697"/>
      <c r="J495" s="697"/>
      <c r="K495" s="697"/>
      <c r="L495" s="697"/>
      <c r="M495" s="697"/>
      <c r="N495" s="697"/>
      <c r="O495" s="696"/>
      <c r="P495" s="696"/>
      <c r="Q495" s="696"/>
      <c r="R495" s="698"/>
      <c r="S495" s="698"/>
      <c r="T495" s="698"/>
      <c r="U495" s="698"/>
      <c r="V495" s="698"/>
      <c r="W495" s="698"/>
      <c r="X495" s="698"/>
      <c r="Y495" s="698" t="s">
        <v>5865</v>
      </c>
      <c r="Z495" s="698">
        <v>1995</v>
      </c>
      <c r="AA495" s="698">
        <v>100</v>
      </c>
      <c r="AB495" s="698" t="s">
        <v>5426</v>
      </c>
    </row>
    <row r="496" spans="1:28" s="715" customFormat="1" x14ac:dyDescent="0.2">
      <c r="A496" s="698"/>
      <c r="B496" s="697"/>
      <c r="C496" s="696"/>
      <c r="D496" s="697"/>
      <c r="E496" s="696"/>
      <c r="F496" s="696"/>
      <c r="G496" s="697"/>
      <c r="H496" s="697"/>
      <c r="I496" s="697"/>
      <c r="J496" s="697"/>
      <c r="K496" s="697"/>
      <c r="L496" s="697"/>
      <c r="M496" s="697"/>
      <c r="N496" s="697"/>
      <c r="O496" s="696"/>
      <c r="P496" s="696"/>
      <c r="Q496" s="696"/>
      <c r="R496" s="698"/>
      <c r="S496" s="698"/>
      <c r="T496" s="698"/>
      <c r="U496" s="698"/>
      <c r="V496" s="698"/>
      <c r="W496" s="698"/>
      <c r="X496" s="698"/>
      <c r="Y496" s="698" t="s">
        <v>5866</v>
      </c>
      <c r="Z496" s="698">
        <v>1995</v>
      </c>
      <c r="AA496" s="698">
        <v>75</v>
      </c>
      <c r="AB496" s="698" t="s">
        <v>5407</v>
      </c>
    </row>
    <row r="497" spans="1:28" s="715" customFormat="1" x14ac:dyDescent="0.2">
      <c r="A497" s="698"/>
      <c r="B497" s="697"/>
      <c r="C497" s="696"/>
      <c r="D497" s="697"/>
      <c r="E497" s="696"/>
      <c r="F497" s="696"/>
      <c r="G497" s="697"/>
      <c r="H497" s="697"/>
      <c r="I497" s="697"/>
      <c r="J497" s="697"/>
      <c r="K497" s="697"/>
      <c r="L497" s="697"/>
      <c r="M497" s="697"/>
      <c r="N497" s="697"/>
      <c r="O497" s="696"/>
      <c r="P497" s="696"/>
      <c r="Q497" s="696"/>
      <c r="R497" s="698"/>
      <c r="S497" s="698"/>
      <c r="T497" s="698"/>
      <c r="U497" s="698"/>
      <c r="V497" s="698"/>
      <c r="W497" s="698"/>
      <c r="X497" s="698"/>
      <c r="Y497" s="698" t="s">
        <v>5867</v>
      </c>
      <c r="Z497" s="698">
        <v>1995</v>
      </c>
      <c r="AA497" s="698">
        <v>120</v>
      </c>
      <c r="AB497" s="698" t="s">
        <v>5652</v>
      </c>
    </row>
    <row r="498" spans="1:28" s="715" customFormat="1" x14ac:dyDescent="0.2">
      <c r="A498" s="698"/>
      <c r="B498" s="697"/>
      <c r="C498" s="696"/>
      <c r="D498" s="697"/>
      <c r="E498" s="696"/>
      <c r="F498" s="696"/>
      <c r="G498" s="697"/>
      <c r="H498" s="697"/>
      <c r="I498" s="697"/>
      <c r="J498" s="697"/>
      <c r="K498" s="697"/>
      <c r="L498" s="697"/>
      <c r="M498" s="697"/>
      <c r="N498" s="697"/>
      <c r="O498" s="696"/>
      <c r="P498" s="696"/>
      <c r="Q498" s="696"/>
      <c r="R498" s="698"/>
      <c r="S498" s="698"/>
      <c r="T498" s="698"/>
      <c r="U498" s="698"/>
      <c r="V498" s="698"/>
      <c r="W498" s="698"/>
      <c r="X498" s="698"/>
      <c r="Y498" s="698" t="s">
        <v>5868</v>
      </c>
      <c r="Z498" s="698">
        <v>1995</v>
      </c>
      <c r="AA498" s="698">
        <v>117</v>
      </c>
      <c r="AB498" s="698" t="s">
        <v>5407</v>
      </c>
    </row>
    <row r="499" spans="1:28" s="715" customFormat="1" x14ac:dyDescent="0.2">
      <c r="A499" s="698"/>
      <c r="B499" s="697"/>
      <c r="C499" s="696"/>
      <c r="D499" s="697"/>
      <c r="E499" s="696"/>
      <c r="F499" s="696"/>
      <c r="G499" s="697"/>
      <c r="H499" s="697"/>
      <c r="I499" s="697"/>
      <c r="J499" s="697"/>
      <c r="K499" s="697"/>
      <c r="L499" s="697"/>
      <c r="M499" s="697"/>
      <c r="N499" s="697"/>
      <c r="O499" s="696"/>
      <c r="P499" s="696"/>
      <c r="Q499" s="696"/>
      <c r="R499" s="698"/>
      <c r="S499" s="698"/>
      <c r="T499" s="698"/>
      <c r="U499" s="698"/>
      <c r="V499" s="698"/>
      <c r="W499" s="698"/>
      <c r="X499" s="698"/>
      <c r="Y499" s="699" t="s">
        <v>5869</v>
      </c>
    </row>
    <row r="500" spans="1:28" x14ac:dyDescent="0.2">
      <c r="A500" s="711"/>
      <c r="B500" s="706"/>
      <c r="C500" s="712"/>
      <c r="D500" s="713"/>
      <c r="E500" s="713"/>
      <c r="F500" s="713"/>
      <c r="G500" s="713"/>
      <c r="H500" s="713"/>
      <c r="I500" s="713"/>
      <c r="J500" s="713"/>
      <c r="K500" s="713"/>
      <c r="L500" s="713"/>
      <c r="M500" s="757"/>
      <c r="N500" s="765"/>
      <c r="O500" s="712"/>
      <c r="P500" s="713"/>
      <c r="Q500" s="713"/>
      <c r="R500" s="713"/>
      <c r="S500" s="713"/>
      <c r="T500" s="713"/>
      <c r="U500" s="713"/>
      <c r="V500" s="713"/>
      <c r="W500" s="713"/>
      <c r="X500" s="714"/>
      <c r="Y500" s="712"/>
      <c r="Z500" s="714"/>
      <c r="AA500" s="766"/>
      <c r="AB500" s="711"/>
    </row>
    <row r="501" spans="1:28" s="715" customFormat="1" x14ac:dyDescent="0.2">
      <c r="A501" s="698">
        <v>103</v>
      </c>
      <c r="B501" s="697" t="s">
        <v>5751</v>
      </c>
      <c r="C501" s="698"/>
      <c r="D501" s="698"/>
      <c r="E501" s="696"/>
      <c r="F501" s="696"/>
      <c r="G501" s="698"/>
      <c r="H501" s="697"/>
      <c r="I501" s="697"/>
      <c r="J501" s="697"/>
      <c r="K501" s="697"/>
      <c r="L501" s="697" t="s">
        <v>5870</v>
      </c>
      <c r="M501" s="696">
        <v>800</v>
      </c>
      <c r="N501" s="697" t="s">
        <v>5232</v>
      </c>
      <c r="O501" s="696" t="s">
        <v>5871</v>
      </c>
      <c r="P501" s="696" t="s">
        <v>5158</v>
      </c>
      <c r="Q501" s="696" t="s">
        <v>454</v>
      </c>
      <c r="R501" s="698"/>
      <c r="S501" s="698"/>
      <c r="T501" s="698"/>
      <c r="U501" s="698"/>
      <c r="V501" s="698"/>
      <c r="W501" s="698"/>
      <c r="X501" s="698"/>
      <c r="Y501" s="698" t="s">
        <v>5872</v>
      </c>
      <c r="Z501" s="698">
        <v>1994</v>
      </c>
      <c r="AA501" s="698">
        <v>50</v>
      </c>
      <c r="AB501" s="698" t="s">
        <v>5873</v>
      </c>
    </row>
    <row r="502" spans="1:28" s="715" customFormat="1" x14ac:dyDescent="0.2">
      <c r="A502" s="698"/>
      <c r="B502" s="697" t="s">
        <v>5755</v>
      </c>
      <c r="C502" s="698"/>
      <c r="D502" s="698"/>
      <c r="E502" s="696"/>
      <c r="F502" s="696"/>
      <c r="G502" s="698"/>
      <c r="H502" s="697"/>
      <c r="I502" s="697"/>
      <c r="J502" s="697"/>
      <c r="K502" s="697"/>
      <c r="L502" s="697" t="s">
        <v>5874</v>
      </c>
      <c r="M502" s="696">
        <v>800</v>
      </c>
      <c r="N502" s="697" t="s">
        <v>5232</v>
      </c>
      <c r="O502" s="696"/>
      <c r="P502" s="696"/>
      <c r="Q502" s="696"/>
      <c r="R502" s="698"/>
      <c r="S502" s="698"/>
      <c r="T502" s="698"/>
      <c r="U502" s="698"/>
      <c r="V502" s="698"/>
      <c r="W502" s="698"/>
      <c r="X502" s="698"/>
      <c r="Y502" s="698" t="s">
        <v>5875</v>
      </c>
      <c r="Z502" s="698">
        <v>1994</v>
      </c>
      <c r="AA502" s="715">
        <v>152</v>
      </c>
      <c r="AB502" s="698" t="s">
        <v>5876</v>
      </c>
    </row>
    <row r="503" spans="1:28" s="715" customFormat="1" x14ac:dyDescent="0.2">
      <c r="A503" s="698"/>
      <c r="B503" s="697"/>
      <c r="C503" s="696"/>
      <c r="D503" s="697"/>
      <c r="E503" s="696"/>
      <c r="F503" s="696"/>
      <c r="G503" s="697"/>
      <c r="H503" s="697"/>
      <c r="I503" s="697"/>
      <c r="J503" s="697"/>
      <c r="K503" s="697"/>
      <c r="L503" s="697"/>
      <c r="M503" s="697"/>
      <c r="N503" s="697"/>
      <c r="O503" s="696"/>
      <c r="P503" s="696"/>
      <c r="Q503" s="696"/>
      <c r="R503" s="698"/>
      <c r="S503" s="698"/>
      <c r="T503" s="698"/>
      <c r="U503" s="698"/>
      <c r="V503" s="698"/>
      <c r="W503" s="698"/>
      <c r="X503" s="698"/>
      <c r="Y503" s="698" t="s">
        <v>5877</v>
      </c>
      <c r="Z503" s="698">
        <v>1994</v>
      </c>
      <c r="AA503" s="715">
        <v>140</v>
      </c>
      <c r="AB503" s="698" t="s">
        <v>5876</v>
      </c>
    </row>
    <row r="504" spans="1:28" s="715" customFormat="1" x14ac:dyDescent="0.2">
      <c r="A504" s="698"/>
      <c r="B504" s="697"/>
      <c r="C504" s="696"/>
      <c r="D504" s="697"/>
      <c r="E504" s="696"/>
      <c r="F504" s="696"/>
      <c r="G504" s="697"/>
      <c r="H504" s="697"/>
      <c r="I504" s="697"/>
      <c r="J504" s="697"/>
      <c r="K504" s="697"/>
      <c r="L504" s="697"/>
      <c r="M504" s="697"/>
      <c r="N504" s="697"/>
      <c r="O504" s="696"/>
      <c r="P504" s="696"/>
      <c r="Q504" s="696"/>
      <c r="R504" s="698"/>
      <c r="S504" s="698"/>
      <c r="T504" s="698"/>
      <c r="U504" s="698"/>
      <c r="V504" s="698"/>
      <c r="W504" s="698"/>
      <c r="X504" s="698"/>
      <c r="Y504" s="698" t="s">
        <v>5878</v>
      </c>
      <c r="Z504" s="698">
        <v>2004</v>
      </c>
      <c r="AA504" s="698">
        <v>100</v>
      </c>
      <c r="AB504" s="698" t="s">
        <v>5879</v>
      </c>
    </row>
    <row r="505" spans="1:28" s="715" customFormat="1" x14ac:dyDescent="0.2">
      <c r="A505" s="698"/>
      <c r="B505" s="697"/>
      <c r="C505" s="696"/>
      <c r="D505" s="697"/>
      <c r="E505" s="696"/>
      <c r="F505" s="696"/>
      <c r="G505" s="697"/>
      <c r="H505" s="697"/>
      <c r="I505" s="697"/>
      <c r="J505" s="697"/>
      <c r="K505" s="697"/>
      <c r="L505" s="697"/>
      <c r="M505" s="697"/>
      <c r="N505" s="697"/>
      <c r="O505" s="696"/>
      <c r="P505" s="696"/>
      <c r="Q505" s="696"/>
      <c r="R505" s="698"/>
      <c r="S505" s="698"/>
      <c r="T505" s="698"/>
      <c r="U505" s="698"/>
      <c r="V505" s="698"/>
      <c r="W505" s="698"/>
      <c r="X505" s="698"/>
      <c r="Y505" s="698" t="s">
        <v>5880</v>
      </c>
      <c r="Z505" s="698">
        <v>1991</v>
      </c>
      <c r="AA505" s="698">
        <v>75</v>
      </c>
      <c r="AB505" s="698" t="s">
        <v>5407</v>
      </c>
    </row>
    <row r="506" spans="1:28" s="715" customFormat="1" x14ac:dyDescent="0.2">
      <c r="A506" s="698"/>
      <c r="B506" s="697"/>
      <c r="C506" s="696"/>
      <c r="D506" s="697"/>
      <c r="E506" s="696"/>
      <c r="F506" s="696"/>
      <c r="G506" s="697"/>
      <c r="H506" s="697"/>
      <c r="I506" s="697"/>
      <c r="J506" s="697"/>
      <c r="K506" s="697"/>
      <c r="L506" s="697"/>
      <c r="M506" s="697"/>
      <c r="N506" s="697"/>
      <c r="O506" s="696"/>
      <c r="P506" s="696"/>
      <c r="Q506" s="696"/>
      <c r="R506" s="698"/>
      <c r="S506" s="698"/>
      <c r="T506" s="698"/>
      <c r="U506" s="698"/>
      <c r="V506" s="698"/>
      <c r="W506" s="698"/>
      <c r="X506" s="698"/>
      <c r="Y506" s="698" t="s">
        <v>5881</v>
      </c>
      <c r="Z506" s="698">
        <v>1994</v>
      </c>
      <c r="AA506" s="698">
        <v>50</v>
      </c>
      <c r="AB506" s="698" t="s">
        <v>5873</v>
      </c>
    </row>
    <row r="507" spans="1:28" s="715" customFormat="1" x14ac:dyDescent="0.2">
      <c r="A507" s="698"/>
      <c r="B507" s="697"/>
      <c r="C507" s="696"/>
      <c r="D507" s="697"/>
      <c r="E507" s="696"/>
      <c r="F507" s="696"/>
      <c r="G507" s="697"/>
      <c r="H507" s="697"/>
      <c r="I507" s="697"/>
      <c r="J507" s="697"/>
      <c r="K507" s="697"/>
      <c r="L507" s="697"/>
      <c r="M507" s="697"/>
      <c r="N507" s="697"/>
      <c r="O507" s="696"/>
      <c r="P507" s="696"/>
      <c r="Q507" s="696"/>
      <c r="R507" s="698"/>
      <c r="S507" s="698"/>
      <c r="T507" s="698"/>
      <c r="U507" s="698"/>
      <c r="V507" s="698"/>
      <c r="W507" s="698"/>
      <c r="X507" s="698"/>
      <c r="Y507" s="698" t="s">
        <v>5882</v>
      </c>
      <c r="Z507" s="698">
        <v>2004</v>
      </c>
      <c r="AA507" s="698">
        <v>100</v>
      </c>
      <c r="AB507" s="698" t="s">
        <v>5879</v>
      </c>
    </row>
    <row r="508" spans="1:28" s="715" customFormat="1" x14ac:dyDescent="0.2">
      <c r="A508" s="698"/>
      <c r="B508" s="697"/>
      <c r="C508" s="696"/>
      <c r="D508" s="697"/>
      <c r="E508" s="696"/>
      <c r="F508" s="696"/>
      <c r="G508" s="697"/>
      <c r="H508" s="697"/>
      <c r="I508" s="697"/>
      <c r="J508" s="697"/>
      <c r="K508" s="697"/>
      <c r="L508" s="697"/>
      <c r="M508" s="697"/>
      <c r="N508" s="697"/>
      <c r="O508" s="696"/>
      <c r="P508" s="696"/>
      <c r="Q508" s="696"/>
      <c r="R508" s="698"/>
      <c r="S508" s="698"/>
      <c r="T508" s="698"/>
      <c r="U508" s="698"/>
      <c r="V508" s="698"/>
      <c r="W508" s="698"/>
      <c r="X508" s="698"/>
      <c r="Y508" s="698" t="s">
        <v>5883</v>
      </c>
      <c r="Z508" s="698">
        <v>1991</v>
      </c>
      <c r="AA508" s="698">
        <v>75</v>
      </c>
      <c r="AB508" s="698" t="s">
        <v>5407</v>
      </c>
    </row>
    <row r="509" spans="1:28" s="715" customFormat="1" x14ac:dyDescent="0.2">
      <c r="A509" s="698"/>
      <c r="B509" s="697"/>
      <c r="C509" s="696"/>
      <c r="D509" s="697"/>
      <c r="E509" s="696"/>
      <c r="F509" s="696"/>
      <c r="G509" s="697"/>
      <c r="H509" s="697"/>
      <c r="I509" s="697"/>
      <c r="J509" s="697"/>
      <c r="K509" s="697"/>
      <c r="L509" s="697"/>
      <c r="M509" s="697"/>
      <c r="N509" s="697"/>
      <c r="O509" s="696"/>
      <c r="P509" s="696"/>
      <c r="Q509" s="696"/>
      <c r="R509" s="698"/>
      <c r="S509" s="698"/>
      <c r="T509" s="698"/>
      <c r="U509" s="698"/>
      <c r="V509" s="698"/>
      <c r="W509" s="698"/>
      <c r="X509" s="698"/>
      <c r="Y509" s="699" t="s">
        <v>5884</v>
      </c>
    </row>
    <row r="510" spans="1:28" x14ac:dyDescent="0.2">
      <c r="A510" s="711"/>
      <c r="B510" s="706"/>
      <c r="C510" s="712"/>
      <c r="D510" s="713"/>
      <c r="E510" s="713"/>
      <c r="F510" s="713"/>
      <c r="G510" s="713"/>
      <c r="H510" s="713"/>
      <c r="I510" s="713"/>
      <c r="J510" s="713"/>
      <c r="K510" s="713"/>
      <c r="L510" s="713"/>
      <c r="M510" s="757"/>
      <c r="N510" s="765"/>
      <c r="O510" s="712"/>
      <c r="P510" s="713"/>
      <c r="Q510" s="713"/>
      <c r="R510" s="713"/>
      <c r="S510" s="714"/>
      <c r="T510" s="711"/>
      <c r="U510" s="712"/>
      <c r="V510" s="713"/>
      <c r="W510" s="713"/>
      <c r="X510" s="714"/>
      <c r="Y510" s="712"/>
      <c r="Z510" s="714"/>
      <c r="AA510" s="766"/>
      <c r="AB510" s="711"/>
    </row>
    <row r="511" spans="1:28" s="715" customFormat="1" x14ac:dyDescent="0.2">
      <c r="A511" s="698">
        <v>104</v>
      </c>
      <c r="B511" s="697" t="s">
        <v>5751</v>
      </c>
      <c r="C511" s="696"/>
      <c r="D511" s="697"/>
      <c r="E511" s="696"/>
      <c r="F511" s="696"/>
      <c r="G511" s="697"/>
      <c r="H511" s="697"/>
      <c r="I511" s="697"/>
      <c r="J511" s="697"/>
      <c r="K511" s="697"/>
      <c r="L511" s="697" t="s">
        <v>5885</v>
      </c>
      <c r="M511" s="696">
        <v>180</v>
      </c>
      <c r="N511" s="697" t="s">
        <v>55</v>
      </c>
      <c r="O511" s="696" t="s">
        <v>5886</v>
      </c>
      <c r="P511" s="696" t="s">
        <v>5158</v>
      </c>
      <c r="Q511" s="696" t="s">
        <v>454</v>
      </c>
      <c r="R511" s="698"/>
      <c r="S511" s="698"/>
      <c r="T511" s="698"/>
      <c r="U511" s="698"/>
      <c r="V511" s="698"/>
      <c r="W511" s="698"/>
      <c r="X511" s="698"/>
      <c r="Y511" s="698" t="s">
        <v>5887</v>
      </c>
      <c r="Z511" s="698">
        <v>1999</v>
      </c>
      <c r="AA511" s="698">
        <v>125</v>
      </c>
      <c r="AB511" s="698" t="s">
        <v>5888</v>
      </c>
    </row>
    <row r="512" spans="1:28" s="715" customFormat="1" x14ac:dyDescent="0.2">
      <c r="A512" s="698"/>
      <c r="B512" s="697" t="s">
        <v>5755</v>
      </c>
      <c r="C512" s="696"/>
      <c r="D512" s="697"/>
      <c r="E512" s="696"/>
      <c r="F512" s="696"/>
      <c r="G512" s="697"/>
      <c r="H512" s="697"/>
      <c r="I512" s="697"/>
      <c r="J512" s="697"/>
      <c r="K512" s="697"/>
      <c r="L512" s="697" t="s">
        <v>5885</v>
      </c>
      <c r="M512" s="696">
        <v>180</v>
      </c>
      <c r="N512" s="697" t="s">
        <v>55</v>
      </c>
      <c r="O512" s="696"/>
      <c r="P512" s="696"/>
      <c r="Q512" s="696"/>
      <c r="R512" s="698"/>
      <c r="S512" s="698"/>
      <c r="T512" s="698"/>
      <c r="U512" s="698"/>
      <c r="V512" s="698"/>
      <c r="W512" s="698"/>
      <c r="X512" s="698"/>
      <c r="Y512" s="698" t="s">
        <v>5889</v>
      </c>
      <c r="Z512" s="698">
        <v>1999</v>
      </c>
      <c r="AA512" s="698">
        <v>124</v>
      </c>
      <c r="AB512" s="698" t="s">
        <v>5568</v>
      </c>
    </row>
    <row r="513" spans="1:28" s="715" customFormat="1" x14ac:dyDescent="0.2">
      <c r="A513" s="698"/>
      <c r="B513" s="697"/>
      <c r="C513" s="696"/>
      <c r="D513" s="697"/>
      <c r="E513" s="696"/>
      <c r="F513" s="696"/>
      <c r="G513" s="697"/>
      <c r="H513" s="697"/>
      <c r="I513" s="697"/>
      <c r="J513" s="697"/>
      <c r="K513" s="697"/>
      <c r="L513" s="697"/>
      <c r="M513" s="697"/>
      <c r="N513" s="697"/>
      <c r="O513" s="696"/>
      <c r="P513" s="696"/>
      <c r="Q513" s="696"/>
      <c r="R513" s="698"/>
      <c r="S513" s="698"/>
      <c r="T513" s="698"/>
      <c r="U513" s="698"/>
      <c r="V513" s="698"/>
      <c r="W513" s="698"/>
      <c r="X513" s="698"/>
      <c r="Y513" s="698" t="s">
        <v>5890</v>
      </c>
      <c r="Z513" s="698">
        <v>1999</v>
      </c>
      <c r="AA513" s="698">
        <v>60</v>
      </c>
      <c r="AB513" s="698" t="s">
        <v>5297</v>
      </c>
    </row>
    <row r="514" spans="1:28" s="715" customFormat="1" x14ac:dyDescent="0.2">
      <c r="A514" s="698"/>
      <c r="B514" s="697"/>
      <c r="C514" s="696"/>
      <c r="D514" s="697"/>
      <c r="E514" s="696"/>
      <c r="F514" s="696"/>
      <c r="G514" s="697"/>
      <c r="H514" s="697"/>
      <c r="I514" s="697"/>
      <c r="J514" s="697"/>
      <c r="K514" s="697"/>
      <c r="L514" s="697"/>
      <c r="M514" s="697"/>
      <c r="N514" s="697"/>
      <c r="O514" s="696"/>
      <c r="P514" s="696"/>
      <c r="Q514" s="696"/>
      <c r="R514" s="698"/>
      <c r="S514" s="698"/>
      <c r="T514" s="698"/>
      <c r="U514" s="698"/>
      <c r="V514" s="698"/>
      <c r="W514" s="698"/>
      <c r="X514" s="698"/>
      <c r="Y514" s="698" t="s">
        <v>5891</v>
      </c>
      <c r="Z514" s="698">
        <v>2001</v>
      </c>
      <c r="AA514" s="698">
        <v>90</v>
      </c>
      <c r="AB514" s="698" t="s">
        <v>5892</v>
      </c>
    </row>
    <row r="515" spans="1:28" s="715" customFormat="1" x14ac:dyDescent="0.2">
      <c r="A515" s="698"/>
      <c r="B515" s="697"/>
      <c r="C515" s="696"/>
      <c r="D515" s="697"/>
      <c r="E515" s="696"/>
      <c r="F515" s="696"/>
      <c r="G515" s="697"/>
      <c r="H515" s="697"/>
      <c r="I515" s="697"/>
      <c r="J515" s="697"/>
      <c r="K515" s="697"/>
      <c r="L515" s="697"/>
      <c r="M515" s="697"/>
      <c r="N515" s="697"/>
      <c r="O515" s="696"/>
      <c r="P515" s="696"/>
      <c r="Q515" s="696"/>
      <c r="R515" s="698"/>
      <c r="S515" s="698"/>
      <c r="T515" s="698"/>
      <c r="U515" s="698"/>
      <c r="V515" s="698"/>
      <c r="W515" s="698"/>
      <c r="X515" s="698"/>
      <c r="Y515" s="699" t="s">
        <v>5893</v>
      </c>
      <c r="Z515" s="698"/>
      <c r="AA515" s="698"/>
      <c r="AB515" s="698" t="s">
        <v>5894</v>
      </c>
    </row>
    <row r="516" spans="1:28" s="715" customFormat="1" x14ac:dyDescent="0.2">
      <c r="A516" s="698"/>
      <c r="B516" s="697"/>
      <c r="C516" s="696"/>
      <c r="D516" s="697"/>
      <c r="E516" s="696"/>
      <c r="F516" s="696"/>
      <c r="G516" s="697"/>
      <c r="H516" s="697"/>
      <c r="I516" s="697"/>
      <c r="J516" s="697"/>
      <c r="K516" s="697"/>
      <c r="L516" s="697"/>
      <c r="M516" s="697"/>
      <c r="N516" s="697"/>
      <c r="O516" s="696"/>
      <c r="P516" s="696"/>
      <c r="Q516" s="696"/>
      <c r="R516" s="698"/>
      <c r="S516" s="698"/>
      <c r="T516" s="698"/>
      <c r="U516" s="698"/>
      <c r="V516" s="698"/>
      <c r="W516" s="698"/>
      <c r="X516" s="698"/>
      <c r="Y516" s="698" t="s">
        <v>5895</v>
      </c>
      <c r="Z516" s="698">
        <v>1999</v>
      </c>
      <c r="AA516" s="698">
        <v>125</v>
      </c>
      <c r="AB516" s="698" t="s">
        <v>5896</v>
      </c>
    </row>
    <row r="517" spans="1:28" s="715" customFormat="1" x14ac:dyDescent="0.2">
      <c r="A517" s="698"/>
      <c r="B517" s="697"/>
      <c r="C517" s="696"/>
      <c r="D517" s="697"/>
      <c r="E517" s="696"/>
      <c r="F517" s="696"/>
      <c r="G517" s="697"/>
      <c r="H517" s="697"/>
      <c r="I517" s="697"/>
      <c r="J517" s="697"/>
      <c r="K517" s="697"/>
      <c r="L517" s="697"/>
      <c r="M517" s="697"/>
      <c r="N517" s="697"/>
      <c r="O517" s="696"/>
      <c r="P517" s="696"/>
      <c r="Q517" s="696"/>
      <c r="R517" s="698"/>
      <c r="S517" s="698"/>
      <c r="T517" s="698"/>
      <c r="U517" s="698"/>
      <c r="V517" s="698"/>
      <c r="W517" s="698"/>
      <c r="X517" s="698"/>
      <c r="Y517" s="698" t="s">
        <v>5897</v>
      </c>
      <c r="Z517" s="698">
        <v>1999</v>
      </c>
      <c r="AA517" s="698">
        <v>120</v>
      </c>
      <c r="AB517" s="698" t="s">
        <v>5896</v>
      </c>
    </row>
    <row r="518" spans="1:28" s="715" customFormat="1" x14ac:dyDescent="0.2">
      <c r="A518" s="698"/>
      <c r="B518" s="697"/>
      <c r="C518" s="696"/>
      <c r="D518" s="697"/>
      <c r="E518" s="696"/>
      <c r="F518" s="696"/>
      <c r="G518" s="697"/>
      <c r="H518" s="697"/>
      <c r="I518" s="697"/>
      <c r="J518" s="697"/>
      <c r="K518" s="697"/>
      <c r="L518" s="697"/>
      <c r="M518" s="697"/>
      <c r="N518" s="697"/>
      <c r="O518" s="696"/>
      <c r="P518" s="696"/>
      <c r="Q518" s="696"/>
      <c r="R518" s="698"/>
      <c r="S518" s="698"/>
      <c r="T518" s="698"/>
      <c r="U518" s="698"/>
      <c r="V518" s="698"/>
      <c r="W518" s="698"/>
      <c r="X518" s="698"/>
      <c r="Y518" s="698" t="s">
        <v>5898</v>
      </c>
      <c r="Z518" s="698">
        <v>1999</v>
      </c>
      <c r="AA518" s="698">
        <v>124</v>
      </c>
      <c r="AB518" s="698" t="s">
        <v>5899</v>
      </c>
    </row>
    <row r="519" spans="1:28" s="715" customFormat="1" x14ac:dyDescent="0.2">
      <c r="A519" s="698"/>
      <c r="B519" s="697"/>
      <c r="C519" s="696"/>
      <c r="D519" s="697"/>
      <c r="E519" s="696"/>
      <c r="F519" s="696"/>
      <c r="G519" s="697"/>
      <c r="H519" s="697"/>
      <c r="I519" s="697"/>
      <c r="J519" s="697"/>
      <c r="K519" s="697"/>
      <c r="L519" s="697"/>
      <c r="M519" s="697"/>
      <c r="N519" s="697"/>
      <c r="O519" s="696"/>
      <c r="P519" s="696"/>
      <c r="Q519" s="696"/>
      <c r="R519" s="698"/>
      <c r="S519" s="698"/>
      <c r="T519" s="698"/>
      <c r="U519" s="698"/>
      <c r="V519" s="698"/>
      <c r="W519" s="698"/>
      <c r="X519" s="698"/>
      <c r="Y519" s="699" t="s">
        <v>5900</v>
      </c>
      <c r="Z519" s="698"/>
      <c r="AA519" s="698"/>
      <c r="AB519" s="698" t="s">
        <v>5899</v>
      </c>
    </row>
    <row r="520" spans="1:28" s="715" customFormat="1" x14ac:dyDescent="0.2">
      <c r="A520" s="698"/>
      <c r="B520" s="697"/>
      <c r="C520" s="696"/>
      <c r="D520" s="697"/>
      <c r="E520" s="696"/>
      <c r="F520" s="696"/>
      <c r="G520" s="697"/>
      <c r="H520" s="697"/>
      <c r="I520" s="697"/>
      <c r="J520" s="697"/>
      <c r="K520" s="697"/>
      <c r="L520" s="697"/>
      <c r="M520" s="697"/>
      <c r="N520" s="697"/>
      <c r="O520" s="696"/>
      <c r="P520" s="696"/>
      <c r="Q520" s="696"/>
      <c r="R520" s="698"/>
      <c r="S520" s="698"/>
      <c r="T520" s="698"/>
      <c r="U520" s="698"/>
      <c r="V520" s="698"/>
      <c r="W520" s="698"/>
      <c r="X520" s="698"/>
      <c r="Y520" s="698" t="s">
        <v>5901</v>
      </c>
      <c r="Z520" s="698">
        <v>2001</v>
      </c>
      <c r="AA520" s="698">
        <v>90</v>
      </c>
      <c r="AB520" s="698" t="s">
        <v>5892</v>
      </c>
    </row>
    <row r="521" spans="1:28" x14ac:dyDescent="0.2">
      <c r="A521" s="711"/>
      <c r="B521" s="706"/>
      <c r="C521" s="712"/>
      <c r="D521" s="713"/>
      <c r="E521" s="713"/>
      <c r="F521" s="713"/>
      <c r="G521" s="713"/>
      <c r="H521" s="713"/>
      <c r="I521" s="713"/>
      <c r="J521" s="713"/>
      <c r="K521" s="713"/>
      <c r="L521" s="713"/>
      <c r="M521" s="757"/>
      <c r="N521" s="765"/>
      <c r="O521" s="712"/>
      <c r="P521" s="713"/>
      <c r="Q521" s="713"/>
      <c r="R521" s="713"/>
      <c r="S521" s="713"/>
      <c r="T521" s="713"/>
      <c r="U521" s="713"/>
      <c r="V521" s="713"/>
      <c r="W521" s="713"/>
      <c r="X521" s="714"/>
      <c r="Y521" s="712"/>
      <c r="Z521" s="714"/>
      <c r="AA521" s="766"/>
      <c r="AB521" s="711"/>
    </row>
    <row r="522" spans="1:28" s="715" customFormat="1" x14ac:dyDescent="0.2">
      <c r="A522" s="698">
        <v>105</v>
      </c>
      <c r="B522" s="697" t="s">
        <v>5751</v>
      </c>
      <c r="C522" s="696"/>
      <c r="D522" s="697"/>
      <c r="E522" s="696"/>
      <c r="F522" s="696"/>
      <c r="G522" s="697"/>
      <c r="H522" s="697"/>
      <c r="I522" s="697"/>
      <c r="J522" s="697"/>
      <c r="K522" s="697"/>
      <c r="L522" s="697" t="s">
        <v>5902</v>
      </c>
      <c r="M522" s="696">
        <v>530</v>
      </c>
      <c r="N522" s="697" t="s">
        <v>55</v>
      </c>
      <c r="O522" s="696" t="s">
        <v>5903</v>
      </c>
      <c r="P522" s="696" t="s">
        <v>5158</v>
      </c>
      <c r="Q522" s="696" t="s">
        <v>454</v>
      </c>
      <c r="R522" s="698"/>
      <c r="S522" s="698"/>
      <c r="T522" s="698"/>
      <c r="U522" s="698"/>
      <c r="V522" s="698"/>
      <c r="W522" s="698"/>
      <c r="X522" s="698"/>
      <c r="Y522" s="698" t="s">
        <v>5904</v>
      </c>
      <c r="Z522" s="698">
        <v>1998</v>
      </c>
      <c r="AA522" s="698">
        <v>220</v>
      </c>
      <c r="AB522" s="698" t="s">
        <v>5905</v>
      </c>
    </row>
    <row r="523" spans="1:28" s="715" customFormat="1" x14ac:dyDescent="0.2">
      <c r="A523" s="698"/>
      <c r="B523" s="697" t="s">
        <v>5755</v>
      </c>
      <c r="C523" s="696"/>
      <c r="D523" s="697"/>
      <c r="E523" s="696"/>
      <c r="F523" s="696"/>
      <c r="G523" s="697"/>
      <c r="H523" s="697"/>
      <c r="I523" s="697"/>
      <c r="J523" s="697"/>
      <c r="K523" s="697"/>
      <c r="L523" s="697" t="s">
        <v>5906</v>
      </c>
      <c r="M523" s="696">
        <v>530</v>
      </c>
      <c r="N523" s="697" t="s">
        <v>55</v>
      </c>
      <c r="O523" s="696"/>
      <c r="P523" s="696"/>
      <c r="Q523" s="696"/>
      <c r="R523" s="698"/>
      <c r="S523" s="698"/>
      <c r="T523" s="698"/>
      <c r="U523" s="698"/>
      <c r="V523" s="698"/>
      <c r="W523" s="698"/>
      <c r="X523" s="698"/>
      <c r="Y523" s="698" t="s">
        <v>5907</v>
      </c>
      <c r="Z523" s="698">
        <v>1998</v>
      </c>
      <c r="AA523" s="698">
        <v>220</v>
      </c>
      <c r="AB523" s="698" t="s">
        <v>5905</v>
      </c>
    </row>
    <row r="524" spans="1:28" s="715" customFormat="1" x14ac:dyDescent="0.2">
      <c r="A524" s="698"/>
      <c r="B524" s="697"/>
      <c r="C524" s="696"/>
      <c r="D524" s="697"/>
      <c r="E524" s="696"/>
      <c r="F524" s="696"/>
      <c r="G524" s="697"/>
      <c r="H524" s="697"/>
      <c r="I524" s="697"/>
      <c r="J524" s="697"/>
      <c r="K524" s="697"/>
      <c r="L524" s="697" t="s">
        <v>5908</v>
      </c>
      <c r="M524" s="696">
        <v>490</v>
      </c>
      <c r="N524" s="697" t="s">
        <v>55</v>
      </c>
      <c r="O524" s="696"/>
      <c r="P524" s="696"/>
      <c r="Q524" s="696"/>
      <c r="R524" s="698"/>
      <c r="S524" s="698"/>
      <c r="T524" s="698"/>
      <c r="U524" s="698"/>
      <c r="V524" s="698"/>
      <c r="W524" s="698"/>
      <c r="X524" s="698"/>
      <c r="Y524" s="699" t="s">
        <v>5909</v>
      </c>
      <c r="Z524" s="698"/>
      <c r="AA524" s="698"/>
      <c r="AB524" s="698" t="s">
        <v>5910</v>
      </c>
    </row>
    <row r="525" spans="1:28" s="715" customFormat="1" x14ac:dyDescent="0.2">
      <c r="A525" s="698"/>
      <c r="B525" s="697"/>
      <c r="C525" s="696"/>
      <c r="D525" s="697"/>
      <c r="E525" s="696"/>
      <c r="F525" s="696"/>
      <c r="G525" s="697"/>
      <c r="H525" s="697"/>
      <c r="I525" s="697"/>
      <c r="J525" s="697"/>
      <c r="K525" s="697"/>
      <c r="L525" s="697" t="s">
        <v>5908</v>
      </c>
      <c r="M525" s="696">
        <v>490</v>
      </c>
      <c r="N525" s="697" t="s">
        <v>55</v>
      </c>
      <c r="O525" s="696"/>
      <c r="P525" s="696"/>
      <c r="Q525" s="696"/>
      <c r="R525" s="698"/>
      <c r="S525" s="698"/>
      <c r="T525" s="698"/>
      <c r="U525" s="698"/>
      <c r="V525" s="698"/>
      <c r="W525" s="698"/>
      <c r="X525" s="698"/>
      <c r="Y525" s="698" t="s">
        <v>5911</v>
      </c>
      <c r="Z525" s="698">
        <v>1998</v>
      </c>
      <c r="AA525" s="698">
        <v>220</v>
      </c>
      <c r="AB525" s="698" t="s">
        <v>5912</v>
      </c>
    </row>
    <row r="526" spans="1:28" s="715" customFormat="1" x14ac:dyDescent="0.2">
      <c r="A526" s="698"/>
      <c r="B526" s="710"/>
      <c r="C526" s="698"/>
      <c r="D526" s="698"/>
      <c r="E526" s="698"/>
      <c r="F526" s="698"/>
      <c r="G526" s="698"/>
      <c r="H526" s="697"/>
      <c r="I526" s="697"/>
      <c r="J526" s="697"/>
      <c r="K526" s="697"/>
      <c r="L526" s="697"/>
      <c r="M526" s="697"/>
      <c r="N526" s="697"/>
      <c r="O526" s="696"/>
      <c r="P526" s="696"/>
      <c r="Q526" s="696"/>
      <c r="R526" s="698"/>
      <c r="S526" s="698"/>
      <c r="T526" s="698"/>
      <c r="U526" s="698"/>
      <c r="V526" s="698"/>
      <c r="W526" s="698"/>
      <c r="X526" s="698"/>
      <c r="Y526" s="699" t="s">
        <v>5913</v>
      </c>
    </row>
    <row r="527" spans="1:28" s="715" customFormat="1" x14ac:dyDescent="0.2">
      <c r="A527" s="698"/>
      <c r="B527" s="752"/>
      <c r="C527" s="698"/>
      <c r="D527" s="698"/>
      <c r="E527" s="698"/>
      <c r="F527" s="698"/>
      <c r="G527" s="698"/>
      <c r="H527" s="697"/>
      <c r="I527" s="697"/>
      <c r="J527" s="697"/>
      <c r="K527" s="697"/>
      <c r="L527" s="697"/>
      <c r="M527" s="697"/>
      <c r="N527" s="697"/>
      <c r="O527" s="696"/>
      <c r="P527" s="696"/>
      <c r="Q527" s="696"/>
      <c r="R527" s="698"/>
      <c r="S527" s="698"/>
      <c r="T527" s="698"/>
      <c r="U527" s="698"/>
      <c r="V527" s="698"/>
      <c r="W527" s="698"/>
      <c r="X527" s="698"/>
      <c r="Y527" s="698" t="s">
        <v>5914</v>
      </c>
      <c r="Z527" s="698">
        <v>1998</v>
      </c>
      <c r="AA527" s="698">
        <v>220</v>
      </c>
      <c r="AB527" s="698" t="s">
        <v>5905</v>
      </c>
    </row>
    <row r="528" spans="1:28" s="715" customFormat="1" x14ac:dyDescent="0.2">
      <c r="A528" s="698"/>
      <c r="B528" s="752"/>
      <c r="C528" s="698"/>
      <c r="D528" s="698"/>
      <c r="E528" s="698"/>
      <c r="F528" s="698"/>
      <c r="G528" s="698"/>
      <c r="H528" s="697"/>
      <c r="I528" s="697"/>
      <c r="J528" s="697"/>
      <c r="K528" s="697"/>
      <c r="L528" s="697"/>
      <c r="M528" s="697"/>
      <c r="N528" s="697"/>
      <c r="O528" s="696"/>
      <c r="P528" s="696"/>
      <c r="Q528" s="696"/>
      <c r="R528" s="698"/>
      <c r="S528" s="698"/>
      <c r="T528" s="698"/>
      <c r="U528" s="698"/>
      <c r="V528" s="698"/>
      <c r="W528" s="698"/>
      <c r="X528" s="698"/>
      <c r="Y528" s="699" t="s">
        <v>5915</v>
      </c>
      <c r="Z528" s="698"/>
      <c r="AA528" s="698"/>
      <c r="AB528" s="698" t="s">
        <v>5910</v>
      </c>
    </row>
    <row r="529" spans="1:28" x14ac:dyDescent="0.2">
      <c r="A529" s="711"/>
      <c r="B529" s="706"/>
      <c r="C529" s="712"/>
      <c r="D529" s="713"/>
      <c r="E529" s="713"/>
      <c r="F529" s="713"/>
      <c r="G529" s="713"/>
      <c r="H529" s="713"/>
      <c r="I529" s="713"/>
      <c r="J529" s="713"/>
      <c r="K529" s="713"/>
      <c r="L529" s="713"/>
      <c r="M529" s="757"/>
      <c r="N529" s="765"/>
      <c r="O529" s="712"/>
      <c r="P529" s="713"/>
      <c r="Q529" s="713"/>
      <c r="R529" s="713"/>
      <c r="S529" s="713"/>
      <c r="T529" s="713"/>
      <c r="U529" s="713"/>
      <c r="V529" s="713"/>
      <c r="W529" s="713"/>
      <c r="X529" s="714"/>
      <c r="Y529" s="712"/>
      <c r="Z529" s="714"/>
      <c r="AA529" s="766"/>
      <c r="AB529" s="711"/>
    </row>
    <row r="530" spans="1:28" s="715" customFormat="1" x14ac:dyDescent="0.2">
      <c r="A530" s="698">
        <v>109</v>
      </c>
      <c r="B530" s="697" t="s">
        <v>5751</v>
      </c>
      <c r="C530" s="696"/>
      <c r="D530" s="697"/>
      <c r="E530" s="696"/>
      <c r="F530" s="696"/>
      <c r="G530" s="697"/>
      <c r="H530" s="697"/>
      <c r="I530" s="697"/>
      <c r="J530" s="697"/>
      <c r="K530" s="697"/>
      <c r="L530" s="697" t="s">
        <v>5916</v>
      </c>
      <c r="M530" s="696">
        <v>518</v>
      </c>
      <c r="N530" s="697" t="s">
        <v>54</v>
      </c>
      <c r="O530" s="696" t="s">
        <v>5917</v>
      </c>
      <c r="P530" s="696" t="s">
        <v>5158</v>
      </c>
      <c r="Q530" s="696" t="s">
        <v>246</v>
      </c>
      <c r="R530" s="698"/>
      <c r="S530" s="698"/>
      <c r="T530" s="698"/>
      <c r="U530" s="698"/>
      <c r="V530" s="698"/>
      <c r="W530" s="698"/>
      <c r="X530" s="698"/>
      <c r="Y530" s="699" t="s">
        <v>5918</v>
      </c>
      <c r="Z530" s="698">
        <v>2004</v>
      </c>
      <c r="AA530" s="698"/>
      <c r="AB530" s="698" t="s">
        <v>5919</v>
      </c>
    </row>
    <row r="531" spans="1:28" s="715" customFormat="1" x14ac:dyDescent="0.2">
      <c r="A531" s="698"/>
      <c r="B531" s="697" t="s">
        <v>5755</v>
      </c>
      <c r="C531" s="696"/>
      <c r="D531" s="697"/>
      <c r="E531" s="696"/>
      <c r="F531" s="696"/>
      <c r="G531" s="697"/>
      <c r="H531" s="697"/>
      <c r="I531" s="697"/>
      <c r="J531" s="697"/>
      <c r="K531" s="697"/>
      <c r="L531" s="697" t="s">
        <v>5920</v>
      </c>
      <c r="M531" s="696">
        <v>518</v>
      </c>
      <c r="N531" s="697" t="s">
        <v>54</v>
      </c>
      <c r="O531" s="696"/>
      <c r="P531" s="696"/>
      <c r="Q531" s="696"/>
      <c r="R531" s="698"/>
      <c r="S531" s="698"/>
      <c r="T531" s="698"/>
      <c r="U531" s="698"/>
      <c r="V531" s="698"/>
      <c r="W531" s="698"/>
      <c r="X531" s="698"/>
      <c r="Y531" s="698" t="s">
        <v>5921</v>
      </c>
      <c r="Z531" s="698">
        <v>2003</v>
      </c>
      <c r="AA531" s="698">
        <v>60</v>
      </c>
      <c r="AB531" s="698" t="s">
        <v>5922</v>
      </c>
    </row>
    <row r="532" spans="1:28" s="715" customFormat="1" x14ac:dyDescent="0.2">
      <c r="A532" s="698"/>
      <c r="B532" s="697"/>
      <c r="C532" s="698"/>
      <c r="D532" s="698"/>
      <c r="E532" s="698"/>
      <c r="F532" s="698"/>
      <c r="G532" s="698"/>
      <c r="H532" s="697"/>
      <c r="I532" s="697"/>
      <c r="J532" s="697"/>
      <c r="K532" s="697"/>
      <c r="L532" s="697"/>
      <c r="M532" s="697"/>
      <c r="N532" s="697"/>
      <c r="O532" s="696"/>
      <c r="P532" s="696"/>
      <c r="Q532" s="696"/>
      <c r="R532" s="698"/>
      <c r="S532" s="698"/>
      <c r="T532" s="698"/>
      <c r="U532" s="698"/>
      <c r="V532" s="698"/>
      <c r="W532" s="698"/>
      <c r="X532" s="698"/>
      <c r="Y532" s="698" t="s">
        <v>5923</v>
      </c>
      <c r="Z532" s="698">
        <v>2004</v>
      </c>
      <c r="AA532" s="698">
        <v>110</v>
      </c>
      <c r="AB532" s="698" t="s">
        <v>5504</v>
      </c>
    </row>
    <row r="533" spans="1:28" s="715" customFormat="1" x14ac:dyDescent="0.2">
      <c r="A533" s="698"/>
      <c r="B533" s="697"/>
      <c r="C533" s="698"/>
      <c r="D533" s="698"/>
      <c r="E533" s="698"/>
      <c r="F533" s="698"/>
      <c r="G533" s="698"/>
      <c r="H533" s="697"/>
      <c r="I533" s="697"/>
      <c r="J533" s="697"/>
      <c r="K533" s="697"/>
      <c r="L533" s="697"/>
      <c r="M533" s="697"/>
      <c r="N533" s="697"/>
      <c r="O533" s="696"/>
      <c r="P533" s="696"/>
      <c r="Q533" s="696"/>
      <c r="R533" s="698"/>
      <c r="S533" s="698"/>
      <c r="T533" s="698"/>
      <c r="U533" s="698"/>
      <c r="V533" s="698"/>
      <c r="W533" s="698"/>
      <c r="X533" s="698"/>
      <c r="Y533" s="698" t="s">
        <v>5924</v>
      </c>
      <c r="Z533" s="698">
        <v>2005</v>
      </c>
      <c r="AA533" s="698">
        <v>40</v>
      </c>
      <c r="AB533" s="698" t="s">
        <v>5925</v>
      </c>
    </row>
    <row r="534" spans="1:28" s="715" customFormat="1" x14ac:dyDescent="0.2">
      <c r="A534" s="698"/>
      <c r="B534" s="697"/>
      <c r="C534" s="696"/>
      <c r="D534" s="697"/>
      <c r="E534" s="696"/>
      <c r="F534" s="696"/>
      <c r="G534" s="697"/>
      <c r="H534" s="697"/>
      <c r="I534" s="697"/>
      <c r="J534" s="697"/>
      <c r="K534" s="697"/>
      <c r="L534" s="697"/>
      <c r="M534" s="697"/>
      <c r="N534" s="697"/>
      <c r="O534" s="696"/>
      <c r="P534" s="696"/>
      <c r="Q534" s="696"/>
      <c r="R534" s="698"/>
      <c r="S534" s="698"/>
      <c r="T534" s="698"/>
      <c r="U534" s="698"/>
      <c r="V534" s="698"/>
      <c r="W534" s="698"/>
      <c r="X534" s="698"/>
      <c r="Y534" s="698" t="s">
        <v>5926</v>
      </c>
      <c r="Z534" s="698">
        <v>2004</v>
      </c>
      <c r="AA534" s="698">
        <v>230</v>
      </c>
      <c r="AB534" s="698" t="s">
        <v>222</v>
      </c>
    </row>
    <row r="535" spans="1:28" s="715" customFormat="1" x14ac:dyDescent="0.2">
      <c r="A535" s="698"/>
      <c r="B535" s="697"/>
      <c r="C535" s="696"/>
      <c r="D535" s="697"/>
      <c r="E535" s="696"/>
      <c r="F535" s="696"/>
      <c r="G535" s="697"/>
      <c r="H535" s="697"/>
      <c r="I535" s="697"/>
      <c r="J535" s="697"/>
      <c r="K535" s="697"/>
      <c r="L535" s="697"/>
      <c r="M535" s="697"/>
      <c r="N535" s="697"/>
      <c r="O535" s="696"/>
      <c r="P535" s="696"/>
      <c r="Q535" s="696"/>
      <c r="R535" s="698"/>
      <c r="S535" s="698"/>
      <c r="T535" s="698"/>
      <c r="U535" s="698"/>
      <c r="V535" s="698"/>
      <c r="W535" s="698"/>
      <c r="X535" s="698"/>
      <c r="Y535" s="698" t="s">
        <v>5927</v>
      </c>
      <c r="Z535" s="698">
        <v>2003</v>
      </c>
      <c r="AA535" s="698">
        <v>60</v>
      </c>
      <c r="AB535" s="698" t="s">
        <v>5922</v>
      </c>
    </row>
    <row r="536" spans="1:28" s="715" customFormat="1" x14ac:dyDescent="0.2">
      <c r="A536" s="698"/>
      <c r="B536" s="697"/>
      <c r="C536" s="696"/>
      <c r="D536" s="697"/>
      <c r="E536" s="696"/>
      <c r="F536" s="696"/>
      <c r="G536" s="697"/>
      <c r="H536" s="697"/>
      <c r="I536" s="697"/>
      <c r="J536" s="697"/>
      <c r="K536" s="697"/>
      <c r="L536" s="697"/>
      <c r="M536" s="697"/>
      <c r="N536" s="697"/>
      <c r="O536" s="696"/>
      <c r="P536" s="696"/>
      <c r="Q536" s="696"/>
      <c r="R536" s="698"/>
      <c r="S536" s="698"/>
      <c r="T536" s="698"/>
      <c r="U536" s="698"/>
      <c r="V536" s="698"/>
      <c r="W536" s="698"/>
      <c r="X536" s="698"/>
      <c r="Y536" s="699" t="s">
        <v>5928</v>
      </c>
      <c r="Z536" s="698">
        <v>2004</v>
      </c>
      <c r="AA536" s="698"/>
      <c r="AB536" s="698" t="s">
        <v>5919</v>
      </c>
    </row>
    <row r="537" spans="1:28" s="715" customFormat="1" x14ac:dyDescent="0.2">
      <c r="A537" s="698"/>
      <c r="B537" s="697"/>
      <c r="C537" s="696"/>
      <c r="D537" s="697"/>
      <c r="E537" s="696"/>
      <c r="F537" s="696"/>
      <c r="G537" s="697"/>
      <c r="H537" s="697"/>
      <c r="I537" s="697"/>
      <c r="J537" s="697"/>
      <c r="K537" s="697"/>
      <c r="L537" s="697"/>
      <c r="M537" s="697"/>
      <c r="N537" s="697"/>
      <c r="O537" s="696"/>
      <c r="P537" s="696"/>
      <c r="Q537" s="696"/>
      <c r="R537" s="698"/>
      <c r="S537" s="698"/>
      <c r="T537" s="698"/>
      <c r="U537" s="698"/>
      <c r="V537" s="698"/>
      <c r="W537" s="698"/>
      <c r="X537" s="698"/>
      <c r="Y537" s="698" t="s">
        <v>5929</v>
      </c>
      <c r="Z537" s="698">
        <v>2005</v>
      </c>
      <c r="AA537" s="698">
        <v>40</v>
      </c>
      <c r="AB537" s="698" t="s">
        <v>5925</v>
      </c>
    </row>
    <row r="538" spans="1:28" s="715" customFormat="1" x14ac:dyDescent="0.2">
      <c r="A538" s="698"/>
      <c r="B538" s="697"/>
      <c r="C538" s="696"/>
      <c r="D538" s="697"/>
      <c r="E538" s="696"/>
      <c r="F538" s="696"/>
      <c r="G538" s="697"/>
      <c r="H538" s="697"/>
      <c r="I538" s="697"/>
      <c r="J538" s="697"/>
      <c r="K538" s="697"/>
      <c r="L538" s="697"/>
      <c r="M538" s="697"/>
      <c r="N538" s="697"/>
      <c r="O538" s="696"/>
      <c r="P538" s="696"/>
      <c r="Q538" s="696"/>
      <c r="R538" s="698"/>
      <c r="S538" s="698"/>
      <c r="T538" s="698"/>
      <c r="U538" s="698"/>
      <c r="V538" s="698"/>
      <c r="W538" s="698"/>
      <c r="X538" s="698"/>
      <c r="Y538" s="698" t="s">
        <v>5930</v>
      </c>
      <c r="Z538" s="698">
        <v>2004</v>
      </c>
      <c r="AA538" s="698">
        <v>110</v>
      </c>
      <c r="AB538" s="698" t="s">
        <v>5504</v>
      </c>
    </row>
    <row r="539" spans="1:28" s="715" customFormat="1" x14ac:dyDescent="0.2">
      <c r="A539" s="698"/>
      <c r="B539" s="697"/>
      <c r="C539" s="696"/>
      <c r="D539" s="697"/>
      <c r="E539" s="696"/>
      <c r="F539" s="696"/>
      <c r="G539" s="697"/>
      <c r="H539" s="697"/>
      <c r="I539" s="697"/>
      <c r="J539" s="697"/>
      <c r="K539" s="697"/>
      <c r="L539" s="697"/>
      <c r="M539" s="697"/>
      <c r="N539" s="697"/>
      <c r="O539" s="696"/>
      <c r="P539" s="696"/>
      <c r="Q539" s="696"/>
      <c r="R539" s="698"/>
      <c r="S539" s="698"/>
      <c r="T539" s="698"/>
      <c r="U539" s="698"/>
      <c r="V539" s="698"/>
      <c r="W539" s="698"/>
      <c r="X539" s="698"/>
      <c r="Y539" s="699" t="s">
        <v>5931</v>
      </c>
      <c r="Z539" s="698">
        <v>2004</v>
      </c>
      <c r="AA539" s="698" t="s">
        <v>2315</v>
      </c>
      <c r="AB539" s="698" t="s">
        <v>5932</v>
      </c>
    </row>
    <row r="540" spans="1:28" s="715" customFormat="1" x14ac:dyDescent="0.2">
      <c r="A540" s="698"/>
      <c r="B540" s="697"/>
      <c r="C540" s="696"/>
      <c r="D540" s="697"/>
      <c r="E540" s="696"/>
      <c r="F540" s="696"/>
      <c r="G540" s="697"/>
      <c r="H540" s="697"/>
      <c r="I540" s="697"/>
      <c r="J540" s="697"/>
      <c r="K540" s="697"/>
      <c r="L540" s="697"/>
      <c r="M540" s="697"/>
      <c r="N540" s="697"/>
      <c r="O540" s="696"/>
      <c r="P540" s="696"/>
      <c r="Q540" s="696"/>
      <c r="R540" s="698"/>
      <c r="S540" s="698"/>
      <c r="T540" s="698"/>
      <c r="U540" s="698"/>
      <c r="V540" s="698"/>
      <c r="W540" s="698"/>
      <c r="X540" s="698"/>
      <c r="Y540" s="699" t="s">
        <v>5933</v>
      </c>
      <c r="Z540" s="698"/>
      <c r="AA540" s="698"/>
      <c r="AB540" s="698"/>
    </row>
    <row r="541" spans="1:28" x14ac:dyDescent="0.2">
      <c r="A541" s="711"/>
      <c r="B541" s="706"/>
      <c r="C541" s="712"/>
      <c r="D541" s="713"/>
      <c r="E541" s="713"/>
      <c r="F541" s="713"/>
      <c r="G541" s="713"/>
      <c r="H541" s="713"/>
      <c r="I541" s="713"/>
      <c r="J541" s="713"/>
      <c r="K541" s="713"/>
      <c r="L541" s="713"/>
      <c r="M541" s="757"/>
      <c r="N541" s="765"/>
      <c r="O541" s="712"/>
      <c r="P541" s="713"/>
      <c r="Q541" s="713"/>
      <c r="R541" s="713"/>
      <c r="S541" s="713"/>
      <c r="T541" s="713"/>
      <c r="U541" s="713"/>
      <c r="V541" s="713"/>
      <c r="W541" s="713"/>
      <c r="X541" s="714"/>
      <c r="Y541" s="712"/>
      <c r="Z541" s="714"/>
      <c r="AA541" s="766"/>
      <c r="AB541" s="711"/>
    </row>
    <row r="542" spans="1:28" s="715" customFormat="1" x14ac:dyDescent="0.2">
      <c r="A542" s="698">
        <v>110</v>
      </c>
      <c r="B542" s="697" t="s">
        <v>5751</v>
      </c>
      <c r="C542" s="696"/>
      <c r="D542" s="697"/>
      <c r="E542" s="696"/>
      <c r="F542" s="696"/>
      <c r="G542" s="697"/>
      <c r="H542" s="697"/>
      <c r="I542" s="697"/>
      <c r="J542" s="697"/>
      <c r="K542" s="697"/>
      <c r="L542" s="697" t="s">
        <v>5934</v>
      </c>
      <c r="M542" s="696">
        <v>910</v>
      </c>
      <c r="N542" s="697" t="s">
        <v>5935</v>
      </c>
      <c r="O542" s="696" t="s">
        <v>5936</v>
      </c>
      <c r="P542" s="696" t="s">
        <v>5158</v>
      </c>
      <c r="Q542" s="696" t="s">
        <v>246</v>
      </c>
      <c r="R542" s="698"/>
      <c r="S542" s="698"/>
      <c r="T542" s="698"/>
      <c r="U542" s="698"/>
      <c r="V542" s="698"/>
      <c r="W542" s="698"/>
      <c r="X542" s="698"/>
      <c r="Y542" s="699" t="s">
        <v>5937</v>
      </c>
      <c r="Z542" s="698">
        <v>2007</v>
      </c>
      <c r="AA542" s="698">
        <v>450</v>
      </c>
      <c r="AB542" s="698" t="s">
        <v>5938</v>
      </c>
    </row>
    <row r="543" spans="1:28" s="715" customFormat="1" x14ac:dyDescent="0.2">
      <c r="A543" s="698"/>
      <c r="B543" s="697" t="s">
        <v>5755</v>
      </c>
      <c r="C543" s="696"/>
      <c r="D543" s="697"/>
      <c r="E543" s="696"/>
      <c r="F543" s="696"/>
      <c r="G543" s="697"/>
      <c r="H543" s="697"/>
      <c r="I543" s="697"/>
      <c r="J543" s="697"/>
      <c r="K543" s="697"/>
      <c r="L543" s="697" t="s">
        <v>5939</v>
      </c>
      <c r="M543" s="696">
        <v>910</v>
      </c>
      <c r="N543" s="697" t="s">
        <v>5935</v>
      </c>
      <c r="O543" s="696"/>
      <c r="P543" s="696"/>
      <c r="Q543" s="696"/>
      <c r="R543" s="698"/>
      <c r="S543" s="698"/>
      <c r="T543" s="698"/>
      <c r="U543" s="698"/>
      <c r="V543" s="698"/>
      <c r="W543" s="698"/>
      <c r="X543" s="698"/>
      <c r="Y543" s="698" t="s">
        <v>5940</v>
      </c>
      <c r="Z543" s="698">
        <v>2000</v>
      </c>
      <c r="AA543" s="698">
        <v>75</v>
      </c>
      <c r="AB543" s="698" t="s">
        <v>5652</v>
      </c>
    </row>
    <row r="544" spans="1:28" s="715" customFormat="1" x14ac:dyDescent="0.2">
      <c r="A544" s="698"/>
      <c r="B544" s="697"/>
      <c r="C544" s="696"/>
      <c r="D544" s="697"/>
      <c r="E544" s="696"/>
      <c r="F544" s="696"/>
      <c r="G544" s="697"/>
      <c r="H544" s="697"/>
      <c r="I544" s="697"/>
      <c r="J544" s="697"/>
      <c r="K544" s="697"/>
      <c r="L544" s="697"/>
      <c r="M544" s="697"/>
      <c r="N544" s="697"/>
      <c r="O544" s="696"/>
      <c r="P544" s="696"/>
      <c r="Q544" s="696"/>
      <c r="R544" s="698"/>
      <c r="S544" s="698"/>
      <c r="T544" s="698"/>
      <c r="U544" s="698"/>
      <c r="V544" s="698"/>
      <c r="W544" s="698"/>
      <c r="X544" s="698"/>
      <c r="Y544" s="698" t="s">
        <v>5941</v>
      </c>
      <c r="Z544" s="698">
        <v>2000</v>
      </c>
      <c r="AA544" s="698">
        <v>80</v>
      </c>
      <c r="AB544" s="698" t="s">
        <v>5942</v>
      </c>
    </row>
    <row r="545" spans="1:28" s="715" customFormat="1" x14ac:dyDescent="0.2">
      <c r="A545" s="698"/>
      <c r="B545" s="697"/>
      <c r="C545" s="696"/>
      <c r="D545" s="697"/>
      <c r="E545" s="696"/>
      <c r="F545" s="696"/>
      <c r="G545" s="697"/>
      <c r="H545" s="697"/>
      <c r="I545" s="697"/>
      <c r="J545" s="697"/>
      <c r="K545" s="697"/>
      <c r="L545" s="697"/>
      <c r="M545" s="697"/>
      <c r="N545" s="697"/>
      <c r="O545" s="696"/>
      <c r="P545" s="696"/>
      <c r="Q545" s="696"/>
      <c r="R545" s="698"/>
      <c r="S545" s="698"/>
      <c r="T545" s="698"/>
      <c r="U545" s="698"/>
      <c r="V545" s="698"/>
      <c r="W545" s="698"/>
      <c r="X545" s="698"/>
      <c r="Y545" s="698" t="s">
        <v>5943</v>
      </c>
      <c r="Z545" s="698">
        <v>2006</v>
      </c>
      <c r="AA545" s="698">
        <v>150</v>
      </c>
      <c r="AB545" s="698" t="s">
        <v>222</v>
      </c>
    </row>
    <row r="546" spans="1:28" s="715" customFormat="1" x14ac:dyDescent="0.2">
      <c r="A546" s="698"/>
      <c r="B546" s="697"/>
      <c r="C546" s="696"/>
      <c r="D546" s="697"/>
      <c r="E546" s="696"/>
      <c r="F546" s="696"/>
      <c r="G546" s="697"/>
      <c r="H546" s="697"/>
      <c r="I546" s="697"/>
      <c r="J546" s="697"/>
      <c r="K546" s="697"/>
      <c r="L546" s="697"/>
      <c r="M546" s="697"/>
      <c r="N546" s="697"/>
      <c r="O546" s="696"/>
      <c r="P546" s="696"/>
      <c r="Q546" s="696"/>
      <c r="R546" s="698"/>
      <c r="S546" s="698"/>
      <c r="T546" s="698"/>
      <c r="U546" s="698"/>
      <c r="V546" s="698"/>
      <c r="W546" s="698"/>
      <c r="X546" s="698"/>
      <c r="Y546" s="699" t="s">
        <v>5944</v>
      </c>
      <c r="Z546" s="699"/>
      <c r="AA546" s="699"/>
      <c r="AB546" s="699" t="s">
        <v>5945</v>
      </c>
    </row>
    <row r="547" spans="1:28" s="715" customFormat="1" x14ac:dyDescent="0.2">
      <c r="A547" s="698"/>
      <c r="B547" s="697"/>
      <c r="C547" s="696"/>
      <c r="D547" s="697"/>
      <c r="E547" s="696"/>
      <c r="F547" s="696"/>
      <c r="G547" s="697"/>
      <c r="H547" s="697"/>
      <c r="I547" s="697"/>
      <c r="J547" s="697"/>
      <c r="K547" s="697"/>
      <c r="L547" s="697"/>
      <c r="M547" s="697"/>
      <c r="N547" s="697"/>
      <c r="O547" s="696"/>
      <c r="P547" s="696"/>
      <c r="Q547" s="696"/>
      <c r="R547" s="698"/>
      <c r="S547" s="698"/>
      <c r="T547" s="698"/>
      <c r="U547" s="698"/>
      <c r="V547" s="698"/>
      <c r="W547" s="698"/>
      <c r="X547" s="698"/>
      <c r="Y547" s="698" t="s">
        <v>5946</v>
      </c>
      <c r="Z547" s="698">
        <v>2000</v>
      </c>
      <c r="AA547" s="698">
        <v>75</v>
      </c>
      <c r="AB547" s="698" t="s">
        <v>5652</v>
      </c>
    </row>
    <row r="548" spans="1:28" s="715" customFormat="1" x14ac:dyDescent="0.2">
      <c r="A548" s="698"/>
      <c r="B548" s="697"/>
      <c r="C548" s="696"/>
      <c r="D548" s="697"/>
      <c r="E548" s="696"/>
      <c r="F548" s="696"/>
      <c r="G548" s="697"/>
      <c r="H548" s="697"/>
      <c r="I548" s="697"/>
      <c r="J548" s="697"/>
      <c r="K548" s="697"/>
      <c r="L548" s="697"/>
      <c r="M548" s="697"/>
      <c r="N548" s="697"/>
      <c r="O548" s="696"/>
      <c r="P548" s="696"/>
      <c r="Q548" s="696"/>
      <c r="R548" s="698"/>
      <c r="S548" s="698"/>
      <c r="T548" s="698"/>
      <c r="U548" s="698"/>
      <c r="V548" s="698"/>
      <c r="W548" s="698"/>
      <c r="X548" s="698"/>
      <c r="Y548" s="698" t="s">
        <v>5947</v>
      </c>
      <c r="Z548" s="698">
        <v>2000</v>
      </c>
      <c r="AA548" s="698">
        <v>80</v>
      </c>
      <c r="AB548" s="698" t="s">
        <v>5942</v>
      </c>
    </row>
    <row r="549" spans="1:28" s="715" customFormat="1" x14ac:dyDescent="0.2">
      <c r="A549" s="698"/>
      <c r="B549" s="697"/>
      <c r="C549" s="696"/>
      <c r="D549" s="697"/>
      <c r="E549" s="696"/>
      <c r="F549" s="696"/>
      <c r="G549" s="697"/>
      <c r="H549" s="697"/>
      <c r="I549" s="697"/>
      <c r="J549" s="697"/>
      <c r="K549" s="697"/>
      <c r="L549" s="697"/>
      <c r="M549" s="697"/>
      <c r="N549" s="697"/>
      <c r="O549" s="696"/>
      <c r="P549" s="696"/>
      <c r="Q549" s="696"/>
      <c r="R549" s="698"/>
      <c r="S549" s="698"/>
      <c r="T549" s="698"/>
      <c r="U549" s="698"/>
      <c r="V549" s="698"/>
      <c r="W549" s="698"/>
      <c r="X549" s="698"/>
      <c r="Y549" s="698" t="s">
        <v>5948</v>
      </c>
      <c r="Z549" s="698">
        <v>2006</v>
      </c>
      <c r="AA549" s="698">
        <v>150</v>
      </c>
      <c r="AB549" s="698" t="s">
        <v>5949</v>
      </c>
    </row>
    <row r="550" spans="1:28" s="715" customFormat="1" x14ac:dyDescent="0.2">
      <c r="A550" s="698"/>
      <c r="B550" s="697"/>
      <c r="C550" s="696"/>
      <c r="D550" s="697"/>
      <c r="E550" s="696"/>
      <c r="F550" s="696"/>
      <c r="G550" s="697"/>
      <c r="H550" s="697"/>
      <c r="I550" s="697"/>
      <c r="J550" s="697"/>
      <c r="K550" s="697"/>
      <c r="L550" s="697"/>
      <c r="M550" s="697"/>
      <c r="N550" s="697"/>
      <c r="O550" s="696"/>
      <c r="P550" s="696"/>
      <c r="Q550" s="696"/>
      <c r="R550" s="698"/>
      <c r="S550" s="698"/>
      <c r="T550" s="698"/>
      <c r="U550" s="698"/>
      <c r="V550" s="698"/>
      <c r="W550" s="698"/>
      <c r="X550" s="698"/>
      <c r="Y550" s="699" t="s">
        <v>5950</v>
      </c>
      <c r="Z550" s="698">
        <v>2007</v>
      </c>
      <c r="AA550" s="698">
        <v>450</v>
      </c>
      <c r="AB550" s="698" t="s">
        <v>5938</v>
      </c>
    </row>
    <row r="551" spans="1:28" x14ac:dyDescent="0.2">
      <c r="A551" s="711"/>
      <c r="B551" s="706"/>
      <c r="C551" s="712"/>
      <c r="D551" s="713"/>
      <c r="E551" s="713"/>
      <c r="F551" s="713"/>
      <c r="G551" s="713"/>
      <c r="H551" s="713"/>
      <c r="I551" s="713"/>
      <c r="J551" s="713"/>
      <c r="K551" s="713"/>
      <c r="L551" s="713"/>
      <c r="M551" s="757"/>
      <c r="N551" s="765"/>
      <c r="O551" s="712"/>
      <c r="P551" s="713"/>
      <c r="Q551" s="713"/>
      <c r="R551" s="713"/>
      <c r="S551" s="713"/>
      <c r="T551" s="713"/>
      <c r="U551" s="713"/>
      <c r="V551" s="713"/>
      <c r="W551" s="713"/>
      <c r="X551" s="714"/>
      <c r="Y551" s="712"/>
      <c r="Z551" s="714"/>
      <c r="AA551" s="766"/>
      <c r="AB551" s="711"/>
    </row>
    <row r="552" spans="1:28" s="715" customFormat="1" x14ac:dyDescent="0.2">
      <c r="A552" s="698" t="s">
        <v>5951</v>
      </c>
      <c r="B552" s="697" t="s">
        <v>5751</v>
      </c>
      <c r="C552" s="696"/>
      <c r="D552" s="697"/>
      <c r="E552" s="696"/>
      <c r="F552" s="696"/>
      <c r="G552" s="697"/>
      <c r="H552" s="697"/>
      <c r="I552" s="697"/>
      <c r="J552" s="697"/>
      <c r="K552" s="697"/>
      <c r="L552" s="697" t="s">
        <v>5952</v>
      </c>
      <c r="M552" s="696">
        <v>2200</v>
      </c>
      <c r="N552" s="697" t="s">
        <v>5232</v>
      </c>
      <c r="O552" s="696" t="s">
        <v>5953</v>
      </c>
      <c r="P552" s="696" t="s">
        <v>5954</v>
      </c>
      <c r="Q552" s="696" t="s">
        <v>5431</v>
      </c>
      <c r="R552" s="698"/>
      <c r="S552" s="698"/>
      <c r="T552" s="698"/>
      <c r="U552" s="698"/>
      <c r="V552" s="698"/>
      <c r="W552" s="698"/>
      <c r="X552" s="698"/>
      <c r="Y552" s="698" t="s">
        <v>5955</v>
      </c>
      <c r="Z552" s="698"/>
      <c r="AA552" s="698"/>
      <c r="AB552" s="698"/>
    </row>
    <row r="553" spans="1:28" s="715" customFormat="1" x14ac:dyDescent="0.2">
      <c r="A553" s="698"/>
      <c r="B553" s="697" t="s">
        <v>5755</v>
      </c>
      <c r="C553" s="696"/>
      <c r="D553" s="697"/>
      <c r="E553" s="696"/>
      <c r="F553" s="696"/>
      <c r="G553" s="697"/>
      <c r="H553" s="697"/>
      <c r="I553" s="697"/>
      <c r="J553" s="697"/>
      <c r="K553" s="697"/>
      <c r="L553" s="697" t="s">
        <v>5956</v>
      </c>
      <c r="M553" s="696">
        <v>2200</v>
      </c>
      <c r="N553" s="697" t="s">
        <v>5232</v>
      </c>
      <c r="O553" s="696" t="s">
        <v>5957</v>
      </c>
      <c r="P553" s="696" t="s">
        <v>5958</v>
      </c>
      <c r="Q553" s="696" t="s">
        <v>246</v>
      </c>
      <c r="R553" s="698"/>
      <c r="S553" s="698"/>
      <c r="T553" s="698"/>
      <c r="U553" s="698"/>
      <c r="V553" s="698"/>
      <c r="W553" s="698"/>
      <c r="X553" s="698"/>
      <c r="Y553" s="698" t="s">
        <v>5959</v>
      </c>
      <c r="Z553" s="698">
        <v>2003</v>
      </c>
      <c r="AA553" s="698">
        <v>114</v>
      </c>
      <c r="AB553" s="698" t="s">
        <v>5400</v>
      </c>
    </row>
    <row r="554" spans="1:28" s="715" customFormat="1" x14ac:dyDescent="0.2">
      <c r="A554" s="698"/>
      <c r="B554" s="697"/>
      <c r="C554" s="696"/>
      <c r="D554" s="697"/>
      <c r="E554" s="696"/>
      <c r="F554" s="696"/>
      <c r="G554" s="697"/>
      <c r="H554" s="697"/>
      <c r="I554" s="697"/>
      <c r="J554" s="697"/>
      <c r="K554" s="697"/>
      <c r="L554" s="697" t="s">
        <v>5960</v>
      </c>
      <c r="M554" s="696">
        <v>20</v>
      </c>
      <c r="N554" s="697" t="s">
        <v>55</v>
      </c>
      <c r="O554" s="696"/>
      <c r="P554" s="696"/>
      <c r="Q554" s="696"/>
      <c r="R554" s="698"/>
      <c r="S554" s="698"/>
      <c r="T554" s="698"/>
      <c r="U554" s="698"/>
      <c r="V554" s="698"/>
      <c r="W554" s="698"/>
      <c r="X554" s="698"/>
      <c r="Y554" s="698" t="s">
        <v>5961</v>
      </c>
      <c r="Z554" s="698">
        <v>2003</v>
      </c>
      <c r="AA554" s="715">
        <v>135</v>
      </c>
      <c r="AB554" s="698" t="s">
        <v>5400</v>
      </c>
    </row>
    <row r="555" spans="1:28" s="715" customFormat="1" x14ac:dyDescent="0.2">
      <c r="A555" s="698"/>
      <c r="B555" s="697"/>
      <c r="C555" s="696"/>
      <c r="D555" s="697"/>
      <c r="E555" s="696"/>
      <c r="F555" s="696"/>
      <c r="G555" s="697"/>
      <c r="H555" s="697"/>
      <c r="I555" s="697"/>
      <c r="J555" s="697"/>
      <c r="K555" s="697"/>
      <c r="L555" s="697" t="s">
        <v>5962</v>
      </c>
      <c r="M555" s="696">
        <v>20</v>
      </c>
      <c r="N555" s="697" t="s">
        <v>55</v>
      </c>
      <c r="O555" s="696"/>
      <c r="P555" s="696"/>
      <c r="Q555" s="696"/>
      <c r="R555" s="698"/>
      <c r="S555" s="698"/>
      <c r="T555" s="698"/>
      <c r="U555" s="698"/>
      <c r="V555" s="698"/>
      <c r="W555" s="698"/>
      <c r="X555" s="698"/>
      <c r="Y555" s="699" t="s">
        <v>5963</v>
      </c>
      <c r="Z555" s="698"/>
      <c r="AA555" s="698" t="s">
        <v>2315</v>
      </c>
      <c r="AB555" s="698" t="s">
        <v>5964</v>
      </c>
    </row>
    <row r="556" spans="1:28" s="715" customFormat="1" x14ac:dyDescent="0.2">
      <c r="A556" s="698"/>
      <c r="B556" s="697"/>
      <c r="C556" s="696"/>
      <c r="D556" s="697"/>
      <c r="E556" s="696"/>
      <c r="F556" s="696"/>
      <c r="G556" s="697"/>
      <c r="H556" s="697"/>
      <c r="I556" s="697"/>
      <c r="J556" s="697"/>
      <c r="K556" s="697"/>
      <c r="L556" s="697"/>
      <c r="M556" s="697"/>
      <c r="N556" s="697"/>
      <c r="O556" s="696"/>
      <c r="P556" s="696"/>
      <c r="Q556" s="696"/>
      <c r="R556" s="698"/>
      <c r="S556" s="698"/>
      <c r="T556" s="698"/>
      <c r="U556" s="698"/>
      <c r="V556" s="698"/>
      <c r="W556" s="698"/>
      <c r="X556" s="698"/>
      <c r="Y556" s="698" t="s">
        <v>5965</v>
      </c>
      <c r="Z556" s="698">
        <v>2003</v>
      </c>
      <c r="AA556" s="698">
        <v>280</v>
      </c>
      <c r="AB556" s="698" t="s">
        <v>5966</v>
      </c>
    </row>
    <row r="557" spans="1:28" s="715" customFormat="1" x14ac:dyDescent="0.2">
      <c r="A557" s="698"/>
      <c r="B557" s="697"/>
      <c r="C557" s="696"/>
      <c r="D557" s="697"/>
      <c r="E557" s="696"/>
      <c r="F557" s="696"/>
      <c r="G557" s="697"/>
      <c r="H557" s="697"/>
      <c r="I557" s="697"/>
      <c r="J557" s="697"/>
      <c r="K557" s="697"/>
      <c r="L557" s="697"/>
      <c r="M557" s="697"/>
      <c r="N557" s="697"/>
      <c r="O557" s="696"/>
      <c r="P557" s="696"/>
      <c r="Q557" s="696"/>
      <c r="R557" s="698"/>
      <c r="S557" s="698"/>
      <c r="T557" s="698"/>
      <c r="U557" s="698"/>
      <c r="V557" s="698"/>
      <c r="W557" s="698"/>
      <c r="X557" s="698"/>
      <c r="Y557" s="698" t="s">
        <v>5967</v>
      </c>
      <c r="Z557" s="698">
        <v>2003</v>
      </c>
      <c r="AA557" s="698">
        <v>92</v>
      </c>
      <c r="AB557" s="698" t="s">
        <v>5400</v>
      </c>
    </row>
    <row r="558" spans="1:28" s="715" customFormat="1" x14ac:dyDescent="0.2">
      <c r="A558" s="698"/>
      <c r="B558" s="697"/>
      <c r="C558" s="696"/>
      <c r="D558" s="697"/>
      <c r="E558" s="696"/>
      <c r="F558" s="696"/>
      <c r="G558" s="697"/>
      <c r="H558" s="697"/>
      <c r="I558" s="697"/>
      <c r="J558" s="697"/>
      <c r="K558" s="697"/>
      <c r="L558" s="697"/>
      <c r="M558" s="697"/>
      <c r="N558" s="697"/>
      <c r="O558" s="696"/>
      <c r="P558" s="696"/>
      <c r="Q558" s="696"/>
      <c r="R558" s="698"/>
      <c r="S558" s="698"/>
      <c r="T558" s="698"/>
      <c r="U558" s="698"/>
      <c r="V558" s="698"/>
      <c r="W558" s="698"/>
      <c r="X558" s="698"/>
      <c r="Y558" s="698" t="s">
        <v>5968</v>
      </c>
      <c r="Z558" s="698">
        <v>2003</v>
      </c>
      <c r="AA558" s="698">
        <v>168</v>
      </c>
      <c r="AB558" s="698" t="s">
        <v>5400</v>
      </c>
    </row>
    <row r="559" spans="1:28" s="715" customFormat="1" x14ac:dyDescent="0.2">
      <c r="A559" s="698"/>
      <c r="B559" s="697"/>
      <c r="C559" s="696"/>
      <c r="D559" s="697"/>
      <c r="E559" s="696"/>
      <c r="F559" s="696"/>
      <c r="G559" s="697"/>
      <c r="H559" s="697"/>
      <c r="I559" s="697"/>
      <c r="J559" s="697"/>
      <c r="K559" s="697"/>
      <c r="L559" s="697"/>
      <c r="M559" s="697"/>
      <c r="N559" s="697"/>
      <c r="O559" s="696"/>
      <c r="P559" s="696"/>
      <c r="Q559" s="696"/>
      <c r="R559" s="698"/>
      <c r="S559" s="698"/>
      <c r="T559" s="698"/>
      <c r="U559" s="698"/>
      <c r="V559" s="698"/>
      <c r="W559" s="698"/>
      <c r="X559" s="698"/>
      <c r="Y559" s="698" t="s">
        <v>5969</v>
      </c>
      <c r="Z559" s="698">
        <v>2003</v>
      </c>
    </row>
    <row r="560" spans="1:28" s="715" customFormat="1" x14ac:dyDescent="0.2">
      <c r="A560" s="698"/>
      <c r="B560" s="697"/>
      <c r="C560" s="696"/>
      <c r="D560" s="697"/>
      <c r="E560" s="696"/>
      <c r="F560" s="696"/>
      <c r="G560" s="697"/>
      <c r="H560" s="697"/>
      <c r="I560" s="697"/>
      <c r="J560" s="697"/>
      <c r="K560" s="697"/>
      <c r="L560" s="697"/>
      <c r="M560" s="697"/>
      <c r="N560" s="697"/>
      <c r="O560" s="696"/>
      <c r="P560" s="696"/>
      <c r="Q560" s="696"/>
      <c r="R560" s="698"/>
      <c r="S560" s="698"/>
      <c r="T560" s="698"/>
      <c r="U560" s="698"/>
      <c r="V560" s="698"/>
      <c r="W560" s="698"/>
      <c r="X560" s="698"/>
      <c r="Y560" s="698" t="s">
        <v>5970</v>
      </c>
      <c r="Z560" s="698">
        <v>2003</v>
      </c>
      <c r="AA560" s="698">
        <v>280</v>
      </c>
      <c r="AB560" s="698" t="s">
        <v>5966</v>
      </c>
    </row>
    <row r="561" spans="1:28" s="715" customFormat="1" x14ac:dyDescent="0.2">
      <c r="A561" s="698"/>
      <c r="B561" s="697"/>
      <c r="C561" s="696"/>
      <c r="D561" s="697"/>
      <c r="E561" s="696"/>
      <c r="F561" s="696"/>
      <c r="G561" s="697"/>
      <c r="H561" s="697"/>
      <c r="I561" s="697"/>
      <c r="J561" s="697"/>
      <c r="K561" s="697"/>
      <c r="L561" s="697"/>
      <c r="M561" s="697"/>
      <c r="N561" s="697"/>
      <c r="O561" s="696"/>
      <c r="P561" s="696"/>
      <c r="Q561" s="696"/>
      <c r="R561" s="698"/>
      <c r="S561" s="698"/>
      <c r="T561" s="698"/>
      <c r="U561" s="698"/>
      <c r="V561" s="698"/>
      <c r="W561" s="698"/>
      <c r="X561" s="698"/>
      <c r="Y561" s="698" t="s">
        <v>5971</v>
      </c>
      <c r="Z561" s="698">
        <v>2003</v>
      </c>
      <c r="AA561" s="715">
        <v>136</v>
      </c>
      <c r="AB561" s="698" t="s">
        <v>5400</v>
      </c>
    </row>
    <row r="562" spans="1:28" s="715" customFormat="1" x14ac:dyDescent="0.2">
      <c r="A562" s="698"/>
      <c r="B562" s="697"/>
      <c r="C562" s="696"/>
      <c r="D562" s="697"/>
      <c r="E562" s="696"/>
      <c r="F562" s="696"/>
      <c r="G562" s="697"/>
      <c r="H562" s="697"/>
      <c r="I562" s="697"/>
      <c r="J562" s="697"/>
      <c r="K562" s="697"/>
      <c r="L562" s="697"/>
      <c r="M562" s="697"/>
      <c r="N562" s="697"/>
      <c r="O562" s="696"/>
      <c r="P562" s="696"/>
      <c r="Q562" s="696"/>
      <c r="R562" s="698"/>
      <c r="S562" s="698"/>
      <c r="T562" s="698"/>
      <c r="U562" s="698"/>
      <c r="V562" s="698"/>
      <c r="W562" s="698"/>
      <c r="X562" s="698"/>
      <c r="Y562" s="698" t="s">
        <v>5972</v>
      </c>
      <c r="Z562" s="698">
        <v>2003</v>
      </c>
      <c r="AA562" s="715">
        <v>100</v>
      </c>
      <c r="AB562" s="698" t="s">
        <v>5973</v>
      </c>
    </row>
    <row r="563" spans="1:28" s="715" customFormat="1" x14ac:dyDescent="0.2">
      <c r="A563" s="698"/>
      <c r="B563" s="697"/>
      <c r="C563" s="696"/>
      <c r="D563" s="697"/>
      <c r="E563" s="696"/>
      <c r="F563" s="696"/>
      <c r="G563" s="697"/>
      <c r="H563" s="697"/>
      <c r="I563" s="697"/>
      <c r="J563" s="697"/>
      <c r="K563" s="697"/>
      <c r="L563" s="697"/>
      <c r="M563" s="697"/>
      <c r="N563" s="697"/>
      <c r="O563" s="696"/>
      <c r="P563" s="696"/>
      <c r="Q563" s="696"/>
      <c r="R563" s="698"/>
      <c r="S563" s="698"/>
      <c r="T563" s="698"/>
      <c r="U563" s="698"/>
      <c r="V563" s="698"/>
      <c r="W563" s="698"/>
      <c r="X563" s="698"/>
      <c r="Y563" s="698" t="s">
        <v>5974</v>
      </c>
      <c r="Z563" s="698">
        <v>2003</v>
      </c>
      <c r="AA563" s="698">
        <v>180</v>
      </c>
      <c r="AB563" s="698" t="s">
        <v>5400</v>
      </c>
    </row>
    <row r="564" spans="1:28" s="715" customFormat="1" x14ac:dyDescent="0.2">
      <c r="A564" s="698"/>
      <c r="B564" s="697"/>
      <c r="C564" s="696"/>
      <c r="D564" s="697"/>
      <c r="E564" s="696"/>
      <c r="F564" s="696"/>
      <c r="G564" s="697"/>
      <c r="H564" s="697"/>
      <c r="I564" s="697"/>
      <c r="J564" s="697"/>
      <c r="K564" s="697"/>
      <c r="L564" s="697"/>
      <c r="M564" s="697"/>
      <c r="N564" s="697"/>
      <c r="O564" s="696"/>
      <c r="P564" s="696"/>
      <c r="Q564" s="696"/>
      <c r="R564" s="698"/>
      <c r="S564" s="698"/>
      <c r="T564" s="698"/>
      <c r="U564" s="698"/>
      <c r="V564" s="698"/>
      <c r="W564" s="698"/>
      <c r="X564" s="698"/>
      <c r="Y564" s="698" t="s">
        <v>5975</v>
      </c>
      <c r="Z564" s="698">
        <v>2003</v>
      </c>
      <c r="AA564" s="715">
        <v>131</v>
      </c>
      <c r="AB564" s="698" t="s">
        <v>5400</v>
      </c>
    </row>
    <row r="565" spans="1:28" s="715" customFormat="1" x14ac:dyDescent="0.2">
      <c r="A565" s="698"/>
      <c r="B565" s="697"/>
      <c r="C565" s="696"/>
      <c r="D565" s="697"/>
      <c r="E565" s="696"/>
      <c r="F565" s="696"/>
      <c r="G565" s="697"/>
      <c r="H565" s="697"/>
      <c r="I565" s="697"/>
      <c r="J565" s="697"/>
      <c r="K565" s="697"/>
      <c r="L565" s="697"/>
      <c r="M565" s="697"/>
      <c r="N565" s="697"/>
      <c r="O565" s="696"/>
      <c r="P565" s="696"/>
      <c r="Q565" s="696"/>
      <c r="R565" s="698"/>
      <c r="S565" s="698"/>
      <c r="T565" s="698"/>
      <c r="U565" s="698"/>
      <c r="V565" s="698"/>
      <c r="W565" s="698"/>
      <c r="X565" s="698"/>
      <c r="Y565" s="699" t="s">
        <v>5976</v>
      </c>
      <c r="Z565" s="698"/>
      <c r="AA565" s="698" t="s">
        <v>2315</v>
      </c>
      <c r="AB565" s="698" t="s">
        <v>5964</v>
      </c>
    </row>
    <row r="566" spans="1:28" s="715" customFormat="1" x14ac:dyDescent="0.2">
      <c r="A566" s="698"/>
      <c r="B566" s="697"/>
      <c r="C566" s="696"/>
      <c r="D566" s="697"/>
      <c r="E566" s="696"/>
      <c r="F566" s="696"/>
      <c r="G566" s="697"/>
      <c r="H566" s="697"/>
      <c r="I566" s="697"/>
      <c r="J566" s="697"/>
      <c r="K566" s="697"/>
      <c r="L566" s="697"/>
      <c r="M566" s="697"/>
      <c r="N566" s="697"/>
      <c r="O566" s="696"/>
      <c r="P566" s="696"/>
      <c r="Q566" s="696"/>
      <c r="R566" s="698"/>
      <c r="S566" s="698"/>
      <c r="T566" s="698"/>
      <c r="U566" s="698"/>
      <c r="V566" s="698"/>
      <c r="W566" s="698"/>
      <c r="X566" s="698"/>
      <c r="Y566" s="698" t="s">
        <v>5977</v>
      </c>
      <c r="Z566" s="698">
        <v>2003</v>
      </c>
      <c r="AA566" s="698">
        <v>224</v>
      </c>
      <c r="AB566" s="698" t="s">
        <v>5978</v>
      </c>
    </row>
    <row r="567" spans="1:28" s="715" customFormat="1" x14ac:dyDescent="0.2">
      <c r="A567" s="698"/>
      <c r="B567" s="697"/>
      <c r="C567" s="721"/>
      <c r="D567" s="704"/>
      <c r="E567" s="703"/>
      <c r="F567" s="703"/>
      <c r="G567" s="704"/>
      <c r="H567" s="704"/>
      <c r="I567" s="704"/>
      <c r="J567" s="704"/>
      <c r="K567" s="704"/>
      <c r="L567" s="704"/>
      <c r="M567" s="710"/>
      <c r="N567" s="710"/>
      <c r="O567" s="721"/>
      <c r="P567" s="703"/>
      <c r="Q567" s="703"/>
      <c r="R567" s="726"/>
      <c r="S567" s="726"/>
      <c r="T567" s="726"/>
      <c r="U567" s="726"/>
      <c r="V567" s="726"/>
      <c r="W567" s="726"/>
      <c r="X567" s="718"/>
      <c r="Y567" s="698" t="s">
        <v>5979</v>
      </c>
      <c r="Z567" s="698">
        <v>2003</v>
      </c>
      <c r="AA567" s="698">
        <v>1111</v>
      </c>
      <c r="AB567" s="698" t="s">
        <v>5980</v>
      </c>
    </row>
    <row r="568" spans="1:28" x14ac:dyDescent="0.2">
      <c r="A568" s="711"/>
      <c r="B568" s="706"/>
      <c r="C568" s="712"/>
      <c r="D568" s="713"/>
      <c r="E568" s="713"/>
      <c r="F568" s="713"/>
      <c r="G568" s="713"/>
      <c r="H568" s="713"/>
      <c r="I568" s="713"/>
      <c r="J568" s="713"/>
      <c r="K568" s="713"/>
      <c r="L568" s="713"/>
      <c r="M568" s="757"/>
      <c r="N568" s="765"/>
      <c r="O568" s="712"/>
      <c r="P568" s="713"/>
      <c r="Q568" s="713"/>
      <c r="R568" s="713"/>
      <c r="S568" s="713"/>
      <c r="T568" s="713"/>
      <c r="U568" s="713"/>
      <c r="V568" s="713"/>
      <c r="W568" s="713"/>
      <c r="X568" s="714"/>
      <c r="Y568" s="712"/>
      <c r="Z568" s="714"/>
      <c r="AA568" s="766"/>
      <c r="AB568" s="711"/>
    </row>
    <row r="569" spans="1:28" s="715" customFormat="1" x14ac:dyDescent="0.2">
      <c r="A569" s="698">
        <v>112</v>
      </c>
      <c r="B569" s="697" t="s">
        <v>5751</v>
      </c>
      <c r="C569" s="696"/>
      <c r="D569" s="697"/>
      <c r="E569" s="696"/>
      <c r="F569" s="696"/>
      <c r="G569" s="697"/>
      <c r="H569" s="697"/>
      <c r="I569" s="697"/>
      <c r="J569" s="697"/>
      <c r="K569" s="697"/>
      <c r="L569" s="697" t="s">
        <v>5981</v>
      </c>
      <c r="M569" s="696">
        <v>1200</v>
      </c>
      <c r="N569" s="697" t="s">
        <v>5935</v>
      </c>
      <c r="O569" s="696" t="s">
        <v>5982</v>
      </c>
      <c r="P569" s="696" t="s">
        <v>5748</v>
      </c>
      <c r="Q569" s="696" t="s">
        <v>246</v>
      </c>
      <c r="R569" s="698"/>
      <c r="S569" s="698"/>
      <c r="T569" s="698"/>
      <c r="U569" s="698"/>
      <c r="V569" s="698"/>
      <c r="W569" s="698"/>
      <c r="X569" s="698"/>
      <c r="Y569" s="698" t="s">
        <v>5983</v>
      </c>
      <c r="Z569" s="698">
        <v>2003</v>
      </c>
      <c r="AA569" s="698">
        <v>50</v>
      </c>
      <c r="AB569" s="698" t="s">
        <v>5984</v>
      </c>
    </row>
    <row r="570" spans="1:28" s="715" customFormat="1" x14ac:dyDescent="0.2">
      <c r="A570" s="698"/>
      <c r="B570" s="697" t="s">
        <v>5755</v>
      </c>
      <c r="C570" s="696"/>
      <c r="D570" s="697"/>
      <c r="E570" s="696"/>
      <c r="F570" s="696"/>
      <c r="G570" s="697"/>
      <c r="H570" s="697"/>
      <c r="I570" s="697"/>
      <c r="J570" s="697"/>
      <c r="K570" s="697"/>
      <c r="L570" s="697" t="s">
        <v>5985</v>
      </c>
      <c r="M570" s="696">
        <v>1200</v>
      </c>
      <c r="N570" s="697" t="s">
        <v>5935</v>
      </c>
      <c r="O570" s="696"/>
      <c r="P570" s="696"/>
      <c r="Q570" s="696"/>
      <c r="R570" s="698"/>
      <c r="S570" s="698"/>
      <c r="T570" s="698"/>
      <c r="U570" s="698"/>
      <c r="V570" s="698"/>
      <c r="W570" s="698"/>
      <c r="X570" s="698"/>
      <c r="Y570" s="698" t="s">
        <v>5986</v>
      </c>
      <c r="Z570" s="698">
        <v>2003</v>
      </c>
      <c r="AA570" s="698">
        <v>100</v>
      </c>
      <c r="AB570" s="698" t="s">
        <v>5169</v>
      </c>
    </row>
    <row r="571" spans="1:28" s="715" customFormat="1" x14ac:dyDescent="0.2">
      <c r="A571" s="698"/>
      <c r="B571" s="697"/>
      <c r="C571" s="696"/>
      <c r="D571" s="697"/>
      <c r="E571" s="696"/>
      <c r="F571" s="696"/>
      <c r="G571" s="697"/>
      <c r="H571" s="697"/>
      <c r="I571" s="697"/>
      <c r="J571" s="697"/>
      <c r="K571" s="697"/>
      <c r="L571" s="697"/>
      <c r="M571" s="697"/>
      <c r="N571" s="697"/>
      <c r="O571" s="696"/>
      <c r="P571" s="696"/>
      <c r="Q571" s="696"/>
      <c r="R571" s="698"/>
      <c r="S571" s="698"/>
      <c r="T571" s="698"/>
      <c r="U571" s="698"/>
      <c r="V571" s="698"/>
      <c r="W571" s="698"/>
      <c r="X571" s="698"/>
      <c r="Y571" s="698" t="s">
        <v>5987</v>
      </c>
      <c r="Z571" s="698">
        <v>2003</v>
      </c>
      <c r="AA571" s="698">
        <v>140</v>
      </c>
      <c r="AB571" s="698" t="s">
        <v>5169</v>
      </c>
    </row>
    <row r="572" spans="1:28" s="715" customFormat="1" x14ac:dyDescent="0.2">
      <c r="A572" s="698"/>
      <c r="B572" s="697"/>
      <c r="C572" s="696"/>
      <c r="D572" s="697"/>
      <c r="E572" s="696"/>
      <c r="F572" s="696"/>
      <c r="G572" s="697"/>
      <c r="H572" s="697"/>
      <c r="I572" s="697"/>
      <c r="J572" s="697"/>
      <c r="K572" s="697"/>
      <c r="L572" s="697"/>
      <c r="M572" s="697"/>
      <c r="N572" s="697"/>
      <c r="O572" s="696"/>
      <c r="P572" s="696"/>
      <c r="Q572" s="696"/>
      <c r="R572" s="698"/>
      <c r="S572" s="698"/>
      <c r="T572" s="698"/>
      <c r="U572" s="698"/>
      <c r="V572" s="698"/>
      <c r="W572" s="698"/>
      <c r="X572" s="698"/>
      <c r="Y572" s="698" t="s">
        <v>5988</v>
      </c>
      <c r="Z572" s="698">
        <v>2003</v>
      </c>
      <c r="AA572" s="698">
        <v>180</v>
      </c>
      <c r="AB572" s="698" t="s">
        <v>5894</v>
      </c>
    </row>
    <row r="573" spans="1:28" s="715" customFormat="1" x14ac:dyDescent="0.2">
      <c r="A573" s="698"/>
      <c r="B573" s="697"/>
      <c r="C573" s="696"/>
      <c r="D573" s="697"/>
      <c r="E573" s="696"/>
      <c r="F573" s="696"/>
      <c r="G573" s="697"/>
      <c r="H573" s="697"/>
      <c r="I573" s="697"/>
      <c r="J573" s="697"/>
      <c r="K573" s="697"/>
      <c r="L573" s="697"/>
      <c r="M573" s="697"/>
      <c r="N573" s="697"/>
      <c r="O573" s="696"/>
      <c r="P573" s="696"/>
      <c r="Q573" s="696"/>
      <c r="R573" s="698"/>
      <c r="S573" s="698"/>
      <c r="T573" s="698"/>
      <c r="U573" s="698"/>
      <c r="V573" s="698"/>
      <c r="W573" s="698"/>
      <c r="X573" s="698"/>
      <c r="Y573" s="698" t="s">
        <v>5989</v>
      </c>
      <c r="Z573" s="698">
        <v>2005</v>
      </c>
      <c r="AA573" s="698">
        <v>190</v>
      </c>
      <c r="AB573" s="698" t="s">
        <v>5183</v>
      </c>
    </row>
    <row r="574" spans="1:28" s="715" customFormat="1" x14ac:dyDescent="0.2">
      <c r="A574" s="698"/>
      <c r="B574" s="697"/>
      <c r="C574" s="696"/>
      <c r="D574" s="697"/>
      <c r="E574" s="696"/>
      <c r="F574" s="696"/>
      <c r="G574" s="697"/>
      <c r="H574" s="697"/>
      <c r="I574" s="697"/>
      <c r="J574" s="697"/>
      <c r="K574" s="697"/>
      <c r="L574" s="697"/>
      <c r="M574" s="697"/>
      <c r="N574" s="697"/>
      <c r="O574" s="696"/>
      <c r="P574" s="696"/>
      <c r="Q574" s="696"/>
      <c r="R574" s="698"/>
      <c r="S574" s="698"/>
      <c r="T574" s="698"/>
      <c r="U574" s="698"/>
      <c r="V574" s="698"/>
      <c r="W574" s="698"/>
      <c r="X574" s="698"/>
      <c r="Y574" s="698" t="s">
        <v>5990</v>
      </c>
      <c r="Z574" s="698">
        <v>2005</v>
      </c>
      <c r="AA574" s="698">
        <v>250</v>
      </c>
      <c r="AB574" s="698" t="s">
        <v>5894</v>
      </c>
    </row>
    <row r="575" spans="1:28" s="715" customFormat="1" x14ac:dyDescent="0.2">
      <c r="A575" s="698"/>
      <c r="B575" s="697"/>
      <c r="C575" s="696"/>
      <c r="D575" s="697"/>
      <c r="E575" s="696"/>
      <c r="F575" s="696"/>
      <c r="G575" s="697"/>
      <c r="H575" s="697"/>
      <c r="I575" s="697"/>
      <c r="J575" s="697"/>
      <c r="K575" s="697"/>
      <c r="L575" s="697"/>
      <c r="M575" s="697"/>
      <c r="N575" s="697"/>
      <c r="O575" s="696"/>
      <c r="P575" s="696"/>
      <c r="Q575" s="696"/>
      <c r="R575" s="698"/>
      <c r="S575" s="698"/>
      <c r="T575" s="698"/>
      <c r="U575" s="698"/>
      <c r="V575" s="698"/>
      <c r="W575" s="698"/>
      <c r="X575" s="698"/>
      <c r="Y575" s="698" t="s">
        <v>5991</v>
      </c>
      <c r="Z575" s="698"/>
      <c r="AA575" s="698"/>
      <c r="AB575" s="698" t="s">
        <v>5992</v>
      </c>
    </row>
    <row r="576" spans="1:28" s="715" customFormat="1" x14ac:dyDescent="0.2">
      <c r="A576" s="698"/>
      <c r="B576" s="697"/>
      <c r="C576" s="696"/>
      <c r="D576" s="697"/>
      <c r="E576" s="696"/>
      <c r="F576" s="696"/>
      <c r="G576" s="697"/>
      <c r="H576" s="697"/>
      <c r="I576" s="697"/>
      <c r="J576" s="697"/>
      <c r="K576" s="697"/>
      <c r="L576" s="697"/>
      <c r="M576" s="697"/>
      <c r="N576" s="697"/>
      <c r="O576" s="696"/>
      <c r="P576" s="696"/>
      <c r="Q576" s="696"/>
      <c r="R576" s="698"/>
      <c r="S576" s="698"/>
      <c r="T576" s="698"/>
      <c r="U576" s="698"/>
      <c r="V576" s="698"/>
      <c r="W576" s="698"/>
      <c r="X576" s="698"/>
      <c r="Y576" s="698" t="s">
        <v>5993</v>
      </c>
      <c r="Z576" s="698">
        <v>2003</v>
      </c>
      <c r="AA576" s="698">
        <v>130</v>
      </c>
      <c r="AB576" s="698" t="s">
        <v>5169</v>
      </c>
    </row>
    <row r="577" spans="1:28" s="715" customFormat="1" x14ac:dyDescent="0.2">
      <c r="A577" s="698"/>
      <c r="B577" s="697"/>
      <c r="C577" s="696"/>
      <c r="D577" s="697"/>
      <c r="E577" s="696"/>
      <c r="F577" s="696"/>
      <c r="G577" s="697"/>
      <c r="H577" s="697"/>
      <c r="I577" s="697"/>
      <c r="J577" s="697"/>
      <c r="K577" s="697"/>
      <c r="L577" s="697"/>
      <c r="M577" s="697"/>
      <c r="N577" s="697"/>
      <c r="O577" s="696"/>
      <c r="P577" s="696"/>
      <c r="Q577" s="696"/>
      <c r="R577" s="698"/>
      <c r="S577" s="698"/>
      <c r="T577" s="698"/>
      <c r="U577" s="698"/>
      <c r="V577" s="698"/>
      <c r="W577" s="698"/>
      <c r="X577" s="698"/>
      <c r="Y577" s="698" t="s">
        <v>5994</v>
      </c>
      <c r="Z577" s="698">
        <v>2003</v>
      </c>
      <c r="AA577" s="698">
        <v>50</v>
      </c>
      <c r="AB577" s="698" t="s">
        <v>5984</v>
      </c>
    </row>
    <row r="578" spans="1:28" s="715" customFormat="1" x14ac:dyDescent="0.2">
      <c r="A578" s="698"/>
      <c r="B578" s="697"/>
      <c r="C578" s="696"/>
      <c r="D578" s="697"/>
      <c r="E578" s="696"/>
      <c r="F578" s="696"/>
      <c r="G578" s="697"/>
      <c r="H578" s="697"/>
      <c r="I578" s="697"/>
      <c r="J578" s="697"/>
      <c r="K578" s="697"/>
      <c r="L578" s="697"/>
      <c r="M578" s="697"/>
      <c r="N578" s="697"/>
      <c r="O578" s="696"/>
      <c r="P578" s="696"/>
      <c r="Q578" s="696"/>
      <c r="R578" s="698"/>
      <c r="S578" s="698"/>
      <c r="T578" s="698"/>
      <c r="U578" s="698"/>
      <c r="V578" s="698"/>
      <c r="W578" s="698"/>
      <c r="X578" s="698"/>
      <c r="Y578" s="698" t="s">
        <v>5995</v>
      </c>
      <c r="Z578" s="698">
        <v>2003</v>
      </c>
      <c r="AA578" s="698">
        <v>100</v>
      </c>
      <c r="AB578" s="698" t="s">
        <v>5169</v>
      </c>
    </row>
    <row r="579" spans="1:28" s="715" customFormat="1" x14ac:dyDescent="0.2">
      <c r="A579" s="698"/>
      <c r="B579" s="697"/>
      <c r="C579" s="696"/>
      <c r="D579" s="697"/>
      <c r="E579" s="696"/>
      <c r="F579" s="696"/>
      <c r="G579" s="697"/>
      <c r="H579" s="697"/>
      <c r="I579" s="697"/>
      <c r="J579" s="697"/>
      <c r="K579" s="697"/>
      <c r="L579" s="697"/>
      <c r="M579" s="697"/>
      <c r="N579" s="697"/>
      <c r="O579" s="696"/>
      <c r="P579" s="696"/>
      <c r="Q579" s="696"/>
      <c r="R579" s="698"/>
      <c r="S579" s="698"/>
      <c r="T579" s="698"/>
      <c r="U579" s="698"/>
      <c r="V579" s="698"/>
      <c r="W579" s="698"/>
      <c r="X579" s="698"/>
      <c r="Y579" s="698" t="s">
        <v>5996</v>
      </c>
      <c r="Z579" s="698">
        <v>2003</v>
      </c>
      <c r="AA579" s="698">
        <v>140</v>
      </c>
      <c r="AB579" s="698" t="s">
        <v>5169</v>
      </c>
    </row>
    <row r="580" spans="1:28" s="715" customFormat="1" x14ac:dyDescent="0.2">
      <c r="A580" s="698"/>
      <c r="B580" s="697"/>
      <c r="C580" s="696"/>
      <c r="D580" s="697"/>
      <c r="E580" s="696"/>
      <c r="F580" s="696"/>
      <c r="G580" s="697"/>
      <c r="H580" s="697"/>
      <c r="I580" s="697"/>
      <c r="J580" s="697"/>
      <c r="K580" s="697"/>
      <c r="L580" s="697"/>
      <c r="M580" s="697"/>
      <c r="N580" s="697"/>
      <c r="O580" s="696"/>
      <c r="P580" s="696"/>
      <c r="Q580" s="696"/>
      <c r="R580" s="698"/>
      <c r="S580" s="698"/>
      <c r="T580" s="698"/>
      <c r="U580" s="698"/>
      <c r="V580" s="698"/>
      <c r="W580" s="698"/>
      <c r="X580" s="698"/>
      <c r="Y580" s="698" t="s">
        <v>5997</v>
      </c>
      <c r="Z580" s="698">
        <v>2003</v>
      </c>
      <c r="AA580" s="698">
        <v>180</v>
      </c>
      <c r="AB580" s="698" t="s">
        <v>5894</v>
      </c>
    </row>
    <row r="581" spans="1:28" s="715" customFormat="1" x14ac:dyDescent="0.2">
      <c r="A581" s="698"/>
      <c r="B581" s="697"/>
      <c r="C581" s="696"/>
      <c r="D581" s="697"/>
      <c r="E581" s="696"/>
      <c r="F581" s="696"/>
      <c r="G581" s="697"/>
      <c r="H581" s="697"/>
      <c r="I581" s="697"/>
      <c r="J581" s="697"/>
      <c r="K581" s="697"/>
      <c r="L581" s="697"/>
      <c r="M581" s="697"/>
      <c r="N581" s="697"/>
      <c r="O581" s="696"/>
      <c r="P581" s="696"/>
      <c r="Q581" s="696"/>
      <c r="R581" s="698"/>
      <c r="S581" s="698"/>
      <c r="T581" s="698"/>
      <c r="U581" s="698"/>
      <c r="V581" s="698"/>
      <c r="W581" s="698"/>
      <c r="X581" s="698"/>
      <c r="Y581" s="698" t="s">
        <v>5998</v>
      </c>
      <c r="Z581" s="698">
        <v>2005</v>
      </c>
      <c r="AA581" s="698">
        <v>190</v>
      </c>
      <c r="AB581" s="698" t="s">
        <v>5183</v>
      </c>
    </row>
    <row r="582" spans="1:28" s="715" customFormat="1" x14ac:dyDescent="0.2">
      <c r="A582" s="698"/>
      <c r="B582" s="697"/>
      <c r="C582" s="696"/>
      <c r="D582" s="697"/>
      <c r="E582" s="696"/>
      <c r="F582" s="696"/>
      <c r="G582" s="697"/>
      <c r="H582" s="697"/>
      <c r="I582" s="697"/>
      <c r="J582" s="697"/>
      <c r="K582" s="697"/>
      <c r="L582" s="697"/>
      <c r="M582" s="697"/>
      <c r="N582" s="697"/>
      <c r="O582" s="696"/>
      <c r="P582" s="696"/>
      <c r="Q582" s="696"/>
      <c r="R582" s="698"/>
      <c r="S582" s="698"/>
      <c r="T582" s="698"/>
      <c r="U582" s="698"/>
      <c r="V582" s="698"/>
      <c r="W582" s="698"/>
      <c r="X582" s="698"/>
      <c r="Y582" s="698" t="s">
        <v>5999</v>
      </c>
      <c r="Z582" s="698">
        <v>2005</v>
      </c>
      <c r="AA582" s="698">
        <v>250</v>
      </c>
      <c r="AB582" s="698" t="s">
        <v>5894</v>
      </c>
    </row>
    <row r="583" spans="1:28" s="715" customFormat="1" x14ac:dyDescent="0.2">
      <c r="A583" s="698"/>
      <c r="B583" s="697"/>
      <c r="C583" s="696"/>
      <c r="D583" s="697"/>
      <c r="E583" s="696"/>
      <c r="F583" s="696"/>
      <c r="G583" s="697"/>
      <c r="H583" s="697"/>
      <c r="I583" s="697"/>
      <c r="J583" s="697"/>
      <c r="K583" s="697"/>
      <c r="L583" s="697"/>
      <c r="M583" s="697"/>
      <c r="N583" s="697"/>
      <c r="O583" s="696"/>
      <c r="P583" s="696"/>
      <c r="Q583" s="696"/>
      <c r="R583" s="698"/>
      <c r="S583" s="698"/>
      <c r="T583" s="698"/>
      <c r="U583" s="698"/>
      <c r="V583" s="698"/>
      <c r="W583" s="698"/>
      <c r="X583" s="698"/>
      <c r="Y583" s="698" t="s">
        <v>6000</v>
      </c>
      <c r="Z583" s="698">
        <v>2003</v>
      </c>
      <c r="AA583" s="698">
        <v>130</v>
      </c>
      <c r="AB583" s="698" t="s">
        <v>5169</v>
      </c>
    </row>
    <row r="584" spans="1:28" s="715" customFormat="1" x14ac:dyDescent="0.2">
      <c r="A584" s="698"/>
      <c r="B584" s="697"/>
      <c r="C584" s="696"/>
      <c r="D584" s="697"/>
      <c r="E584" s="696"/>
      <c r="F584" s="696"/>
      <c r="G584" s="697"/>
      <c r="H584" s="697"/>
      <c r="I584" s="697"/>
      <c r="J584" s="697"/>
      <c r="K584" s="697"/>
      <c r="L584" s="697"/>
      <c r="M584" s="697"/>
      <c r="N584" s="697"/>
      <c r="O584" s="696"/>
      <c r="P584" s="696"/>
      <c r="Q584" s="696"/>
      <c r="R584" s="698"/>
      <c r="S584" s="698"/>
      <c r="T584" s="698"/>
      <c r="U584" s="698"/>
      <c r="V584" s="698"/>
      <c r="W584" s="698"/>
      <c r="X584" s="698"/>
      <c r="Y584" s="698" t="s">
        <v>6001</v>
      </c>
      <c r="Z584" s="698">
        <v>2003</v>
      </c>
      <c r="AA584" s="698">
        <v>200</v>
      </c>
      <c r="AB584" s="698" t="s">
        <v>5169</v>
      </c>
    </row>
    <row r="585" spans="1:28" x14ac:dyDescent="0.2">
      <c r="A585" s="711"/>
      <c r="B585" s="706"/>
      <c r="C585" s="712"/>
      <c r="D585" s="713"/>
      <c r="E585" s="713"/>
      <c r="F585" s="713"/>
      <c r="G585" s="713"/>
      <c r="H585" s="713"/>
      <c r="I585" s="713"/>
      <c r="J585" s="713"/>
      <c r="K585" s="713"/>
      <c r="L585" s="713"/>
      <c r="M585" s="757"/>
      <c r="N585" s="765"/>
      <c r="O585" s="712"/>
      <c r="P585" s="713"/>
      <c r="Q585" s="713"/>
      <c r="R585" s="713"/>
      <c r="S585" s="713"/>
      <c r="T585" s="713"/>
      <c r="U585" s="713"/>
      <c r="V585" s="713"/>
      <c r="W585" s="713"/>
      <c r="X585" s="714"/>
      <c r="Y585" s="712"/>
      <c r="Z585" s="714"/>
      <c r="AA585" s="766"/>
      <c r="AB585" s="711"/>
    </row>
    <row r="586" spans="1:28" s="715" customFormat="1" x14ac:dyDescent="0.2">
      <c r="A586" s="698">
        <v>140</v>
      </c>
      <c r="B586" s="697" t="s">
        <v>6002</v>
      </c>
      <c r="C586" s="696"/>
      <c r="D586" s="697"/>
      <c r="E586" s="696"/>
      <c r="F586" s="696"/>
      <c r="G586" s="697"/>
      <c r="H586" s="697"/>
      <c r="I586" s="697"/>
      <c r="J586" s="697"/>
      <c r="K586" s="697"/>
      <c r="L586" s="697" t="s">
        <v>6003</v>
      </c>
      <c r="M586" s="696">
        <v>196</v>
      </c>
      <c r="N586" s="697" t="s">
        <v>6004</v>
      </c>
      <c r="O586" s="696" t="s">
        <v>6005</v>
      </c>
      <c r="P586" s="696" t="s">
        <v>5748</v>
      </c>
      <c r="Q586" s="696" t="s">
        <v>246</v>
      </c>
      <c r="R586" s="698"/>
      <c r="S586" s="698"/>
      <c r="T586" s="698"/>
      <c r="U586" s="698"/>
      <c r="V586" s="698"/>
      <c r="W586" s="698"/>
      <c r="X586" s="698"/>
    </row>
    <row r="587" spans="1:28" s="715" customFormat="1" x14ac:dyDescent="0.2">
      <c r="A587" s="698"/>
      <c r="B587" s="697"/>
      <c r="C587" s="696"/>
      <c r="D587" s="697"/>
      <c r="E587" s="696"/>
      <c r="F587" s="696"/>
      <c r="G587" s="697"/>
      <c r="H587" s="697"/>
      <c r="I587" s="697"/>
      <c r="J587" s="697"/>
      <c r="K587" s="697"/>
      <c r="L587" s="697" t="s">
        <v>6003</v>
      </c>
      <c r="M587" s="696">
        <v>196</v>
      </c>
      <c r="N587" s="697" t="s">
        <v>6004</v>
      </c>
      <c r="P587" s="696"/>
      <c r="Q587" s="696"/>
      <c r="R587" s="698"/>
      <c r="S587" s="698"/>
      <c r="T587" s="698"/>
      <c r="U587" s="698"/>
      <c r="V587" s="698"/>
      <c r="W587" s="698"/>
      <c r="X587" s="698"/>
      <c r="Y587" s="698"/>
      <c r="Z587" s="698"/>
      <c r="AA587" s="698"/>
      <c r="AB587" s="698"/>
    </row>
    <row r="588" spans="1:28" s="715" customFormat="1" x14ac:dyDescent="0.2">
      <c r="A588" s="698"/>
      <c r="B588" s="697"/>
      <c r="C588" s="696"/>
      <c r="D588" s="697"/>
      <c r="E588" s="696"/>
      <c r="F588" s="696"/>
      <c r="G588" s="697"/>
      <c r="H588" s="697"/>
      <c r="I588" s="697"/>
      <c r="J588" s="697"/>
      <c r="K588" s="697"/>
      <c r="L588" s="697" t="s">
        <v>6006</v>
      </c>
      <c r="M588" s="696">
        <v>497</v>
      </c>
      <c r="N588" s="697" t="s">
        <v>6004</v>
      </c>
      <c r="P588" s="696"/>
      <c r="Q588" s="696"/>
      <c r="R588" s="698"/>
      <c r="S588" s="698"/>
      <c r="T588" s="698"/>
      <c r="U588" s="698"/>
      <c r="V588" s="698"/>
      <c r="W588" s="698"/>
      <c r="X588" s="698"/>
      <c r="Y588" s="698"/>
      <c r="Z588" s="698"/>
      <c r="AA588" s="698"/>
      <c r="AB588" s="698"/>
    </row>
    <row r="589" spans="1:28" s="715" customFormat="1" x14ac:dyDescent="0.2">
      <c r="A589" s="698"/>
      <c r="B589" s="697"/>
      <c r="C589" s="696"/>
      <c r="D589" s="697"/>
      <c r="E589" s="696"/>
      <c r="F589" s="696"/>
      <c r="G589" s="697"/>
      <c r="H589" s="697"/>
      <c r="I589" s="697"/>
      <c r="J589" s="697"/>
      <c r="K589" s="697"/>
      <c r="L589" s="697" t="s">
        <v>6006</v>
      </c>
      <c r="M589" s="696">
        <v>497</v>
      </c>
      <c r="N589" s="697" t="s">
        <v>6004</v>
      </c>
      <c r="O589" s="696"/>
      <c r="P589" s="696"/>
      <c r="Q589" s="696"/>
      <c r="R589" s="698"/>
      <c r="S589" s="698"/>
      <c r="T589" s="698"/>
      <c r="U589" s="698"/>
      <c r="V589" s="698"/>
      <c r="W589" s="698"/>
      <c r="X589" s="698"/>
      <c r="Y589" s="698"/>
      <c r="Z589" s="698"/>
      <c r="AA589" s="698"/>
      <c r="AB589" s="698"/>
    </row>
    <row r="590" spans="1:28" x14ac:dyDescent="0.2">
      <c r="A590" s="711"/>
      <c r="B590" s="706"/>
      <c r="C590" s="712"/>
      <c r="D590" s="713"/>
      <c r="E590" s="713"/>
      <c r="F590" s="713"/>
      <c r="G590" s="713"/>
      <c r="H590" s="713"/>
      <c r="I590" s="713"/>
      <c r="J590" s="713"/>
      <c r="K590" s="713"/>
      <c r="L590" s="713"/>
      <c r="M590" s="757"/>
      <c r="N590" s="765"/>
      <c r="O590" s="712"/>
      <c r="P590" s="713"/>
      <c r="Q590" s="713"/>
      <c r="R590" s="713"/>
      <c r="S590" s="713"/>
      <c r="T590" s="713"/>
      <c r="U590" s="713"/>
      <c r="V590" s="713"/>
      <c r="W590" s="713"/>
      <c r="X590" s="714"/>
      <c r="Y590" s="712"/>
      <c r="Z590" s="714"/>
      <c r="AA590" s="766"/>
      <c r="AB590" s="711"/>
    </row>
    <row r="591" spans="1:28" s="715" customFormat="1" x14ac:dyDescent="0.2">
      <c r="A591" s="698">
        <v>102</v>
      </c>
      <c r="B591" s="697" t="s">
        <v>6007</v>
      </c>
      <c r="C591" s="721"/>
      <c r="D591" s="704"/>
      <c r="E591" s="703"/>
      <c r="F591" s="703"/>
      <c r="G591" s="704"/>
      <c r="H591" s="704"/>
      <c r="I591" s="704"/>
      <c r="J591" s="704"/>
      <c r="K591" s="697"/>
      <c r="L591" s="704" t="s">
        <v>6008</v>
      </c>
      <c r="M591" s="721">
        <v>3968</v>
      </c>
      <c r="N591" s="697" t="s">
        <v>6009</v>
      </c>
      <c r="P591" s="696"/>
      <c r="Q591" s="696"/>
      <c r="R591" s="698"/>
      <c r="S591" s="698"/>
      <c r="T591" s="698"/>
      <c r="U591" s="698"/>
      <c r="V591" s="698"/>
      <c r="W591" s="698"/>
      <c r="X591" s="698"/>
      <c r="Y591" s="698"/>
      <c r="Z591" s="698"/>
      <c r="AA591" s="698"/>
      <c r="AB591" s="698"/>
    </row>
    <row r="592" spans="1:28" s="715" customFormat="1" x14ac:dyDescent="0.2">
      <c r="A592" s="698"/>
      <c r="B592" s="697"/>
      <c r="C592" s="721"/>
      <c r="D592" s="704"/>
      <c r="E592" s="703"/>
      <c r="F592" s="703"/>
      <c r="G592" s="704"/>
      <c r="H592" s="704"/>
      <c r="I592" s="704"/>
      <c r="J592" s="704"/>
      <c r="K592" s="704"/>
      <c r="L592" s="704" t="s">
        <v>6010</v>
      </c>
      <c r="M592" s="721">
        <v>3968</v>
      </c>
      <c r="N592" s="697" t="s">
        <v>6009</v>
      </c>
      <c r="O592" s="696"/>
      <c r="P592" s="696"/>
      <c r="Q592" s="696"/>
      <c r="R592" s="698"/>
      <c r="S592" s="698"/>
      <c r="T592" s="698"/>
      <c r="U592" s="698"/>
      <c r="V592" s="698"/>
      <c r="W592" s="698"/>
      <c r="X592" s="698"/>
      <c r="Y592" s="698"/>
      <c r="Z592" s="698"/>
      <c r="AA592" s="698"/>
      <c r="AB592" s="698"/>
    </row>
    <row r="593" spans="1:28" x14ac:dyDescent="0.2">
      <c r="A593" s="711"/>
      <c r="B593" s="706"/>
      <c r="C593" s="712"/>
      <c r="D593" s="713"/>
      <c r="E593" s="713"/>
      <c r="F593" s="713"/>
      <c r="G593" s="713"/>
      <c r="H593" s="713"/>
      <c r="I593" s="713"/>
      <c r="J593" s="713"/>
      <c r="K593" s="713"/>
      <c r="L593" s="713"/>
      <c r="M593" s="757"/>
      <c r="N593" s="765"/>
      <c r="O593" s="712"/>
      <c r="P593" s="713"/>
      <c r="Q593" s="713"/>
      <c r="R593" s="713"/>
      <c r="S593" s="713"/>
      <c r="T593" s="713"/>
      <c r="U593" s="713"/>
      <c r="V593" s="713"/>
      <c r="W593" s="713"/>
      <c r="X593" s="714"/>
      <c r="Y593" s="712"/>
      <c r="Z593" s="714"/>
      <c r="AA593" s="766"/>
      <c r="AB593" s="711"/>
    </row>
    <row r="594" spans="1:28" s="715" customFormat="1" x14ac:dyDescent="0.2">
      <c r="A594" s="698">
        <v>141</v>
      </c>
      <c r="B594" s="697"/>
      <c r="C594" s="721"/>
      <c r="D594" s="704"/>
      <c r="E594" s="703"/>
      <c r="F594" s="703"/>
      <c r="G594" s="704"/>
      <c r="H594" s="704"/>
      <c r="I594" s="704"/>
      <c r="J594" s="704"/>
      <c r="K594" s="704"/>
      <c r="L594" s="704" t="s">
        <v>6011</v>
      </c>
      <c r="M594" s="721">
        <v>960</v>
      </c>
      <c r="N594" s="697" t="s">
        <v>59</v>
      </c>
      <c r="O594" s="696" t="s">
        <v>6012</v>
      </c>
      <c r="P594" s="696"/>
      <c r="Q594" s="696"/>
      <c r="R594" s="698"/>
      <c r="S594" s="698"/>
      <c r="T594" s="698"/>
      <c r="U594" s="698"/>
      <c r="V594" s="698"/>
      <c r="W594" s="698"/>
      <c r="X594" s="698"/>
      <c r="Y594" s="698"/>
      <c r="Z594" s="698"/>
      <c r="AA594" s="698"/>
      <c r="AB594" s="698"/>
    </row>
    <row r="595" spans="1:28" s="715" customFormat="1" x14ac:dyDescent="0.2">
      <c r="A595" s="698"/>
      <c r="B595" s="697"/>
      <c r="C595" s="721"/>
      <c r="D595" s="704"/>
      <c r="E595" s="703"/>
      <c r="F595" s="703"/>
      <c r="G595" s="704"/>
      <c r="H595" s="704"/>
      <c r="I595" s="704"/>
      <c r="J595" s="704"/>
      <c r="K595" s="704"/>
      <c r="L595" s="704" t="s">
        <v>6013</v>
      </c>
      <c r="M595" s="721">
        <v>960</v>
      </c>
      <c r="N595" s="697" t="s">
        <v>59</v>
      </c>
      <c r="O595" s="696"/>
      <c r="P595" s="696"/>
      <c r="Q595" s="696"/>
      <c r="R595" s="698"/>
      <c r="S595" s="698"/>
      <c r="T595" s="698"/>
      <c r="U595" s="698"/>
      <c r="V595" s="698"/>
      <c r="W595" s="698"/>
      <c r="X595" s="698"/>
      <c r="Y595" s="698"/>
      <c r="Z595" s="698"/>
      <c r="AA595" s="698"/>
      <c r="AB595" s="698"/>
    </row>
    <row r="596" spans="1:28" x14ac:dyDescent="0.2">
      <c r="A596" s="711"/>
      <c r="B596" s="706"/>
      <c r="C596" s="712"/>
      <c r="D596" s="713"/>
      <c r="E596" s="713"/>
      <c r="F596" s="713"/>
      <c r="G596" s="713"/>
      <c r="H596" s="713"/>
      <c r="I596" s="713"/>
      <c r="J596" s="713"/>
      <c r="K596" s="713"/>
      <c r="L596" s="713"/>
      <c r="M596" s="757"/>
      <c r="N596" s="765"/>
      <c r="O596" s="712"/>
      <c r="P596" s="713"/>
      <c r="Q596" s="713"/>
      <c r="R596" s="713"/>
      <c r="S596" s="713"/>
      <c r="T596" s="713"/>
      <c r="U596" s="713"/>
      <c r="V596" s="713"/>
      <c r="W596" s="713"/>
      <c r="X596" s="714"/>
      <c r="Y596" s="712"/>
      <c r="Z596" s="714"/>
      <c r="AA596" s="766"/>
      <c r="AB596" s="711"/>
    </row>
    <row r="597" spans="1:28" x14ac:dyDescent="0.2">
      <c r="A597" s="711">
        <v>141</v>
      </c>
      <c r="B597" s="697" t="s">
        <v>6014</v>
      </c>
      <c r="C597" s="711"/>
      <c r="D597" s="716"/>
      <c r="E597" s="711"/>
      <c r="F597" s="711"/>
      <c r="G597" s="711"/>
      <c r="H597" s="711"/>
      <c r="I597" s="711"/>
      <c r="J597" s="711"/>
      <c r="K597" s="711"/>
      <c r="L597" s="698" t="s">
        <v>6015</v>
      </c>
      <c r="M597" s="721">
        <v>592</v>
      </c>
      <c r="N597" s="697" t="s">
        <v>55</v>
      </c>
      <c r="O597" s="711"/>
      <c r="P597" s="711"/>
      <c r="Q597" s="711"/>
      <c r="R597" s="711"/>
      <c r="S597" s="711"/>
      <c r="T597" s="711"/>
      <c r="U597" s="711"/>
      <c r="V597" s="711"/>
      <c r="W597" s="711"/>
      <c r="X597" s="714"/>
      <c r="Y597" s="712"/>
      <c r="Z597" s="714"/>
      <c r="AA597" s="766"/>
      <c r="AB597" s="711"/>
    </row>
    <row r="598" spans="1:28" x14ac:dyDescent="0.2">
      <c r="A598" s="711">
        <v>141</v>
      </c>
      <c r="B598" s="697" t="s">
        <v>6016</v>
      </c>
      <c r="C598" s="711"/>
      <c r="D598" s="716"/>
      <c r="E598" s="711"/>
      <c r="F598" s="711"/>
      <c r="G598" s="711"/>
      <c r="H598" s="711"/>
      <c r="I598" s="711"/>
      <c r="J598" s="711"/>
      <c r="K598" s="711"/>
      <c r="L598" s="698" t="s">
        <v>6017</v>
      </c>
      <c r="M598" s="721">
        <v>575</v>
      </c>
      <c r="N598" s="697" t="s">
        <v>55</v>
      </c>
      <c r="O598" s="711"/>
      <c r="P598" s="711"/>
      <c r="Q598" s="711"/>
      <c r="R598" s="711"/>
      <c r="S598" s="711"/>
      <c r="T598" s="711"/>
      <c r="U598" s="711"/>
      <c r="V598" s="711"/>
      <c r="W598" s="711"/>
      <c r="X598" s="714"/>
      <c r="Y598" s="712"/>
      <c r="Z598" s="714"/>
      <c r="AA598" s="766"/>
      <c r="AB598" s="711"/>
    </row>
    <row r="599" spans="1:28" x14ac:dyDescent="0.2">
      <c r="A599" s="711"/>
      <c r="B599" s="706"/>
      <c r="C599" s="711"/>
      <c r="D599" s="711"/>
      <c r="E599" s="711"/>
      <c r="F599" s="711"/>
      <c r="G599" s="711"/>
      <c r="H599" s="711"/>
      <c r="I599" s="711"/>
      <c r="J599" s="711"/>
      <c r="K599" s="711"/>
      <c r="L599" s="698" t="s">
        <v>6018</v>
      </c>
      <c r="M599" s="721">
        <v>72</v>
      </c>
      <c r="N599" s="697" t="s">
        <v>55</v>
      </c>
      <c r="O599" s="711"/>
      <c r="P599" s="711"/>
      <c r="Q599" s="711"/>
      <c r="R599" s="711"/>
      <c r="S599" s="711"/>
      <c r="T599" s="711"/>
      <c r="U599" s="711"/>
      <c r="V599" s="711"/>
      <c r="W599" s="711"/>
      <c r="X599" s="714"/>
      <c r="Y599" s="712"/>
      <c r="Z599" s="714"/>
      <c r="AA599" s="766"/>
      <c r="AB599" s="711"/>
    </row>
    <row r="600" spans="1:28" x14ac:dyDescent="0.2">
      <c r="A600" s="711"/>
      <c r="B600" s="706"/>
      <c r="C600" s="712"/>
      <c r="D600" s="713"/>
      <c r="E600" s="713"/>
      <c r="F600" s="713"/>
      <c r="G600" s="713"/>
      <c r="H600" s="713"/>
      <c r="I600" s="713"/>
      <c r="J600" s="713"/>
      <c r="K600" s="713"/>
      <c r="L600" s="713"/>
      <c r="M600" s="757"/>
      <c r="N600" s="765"/>
      <c r="O600" s="712"/>
      <c r="P600" s="713"/>
      <c r="Q600" s="713"/>
      <c r="R600" s="713"/>
      <c r="S600" s="713"/>
      <c r="T600" s="713"/>
      <c r="U600" s="713"/>
      <c r="V600" s="713"/>
      <c r="W600" s="713"/>
      <c r="X600" s="714"/>
      <c r="Y600" s="712"/>
      <c r="Z600" s="714"/>
      <c r="AA600" s="766"/>
      <c r="AB600" s="711"/>
    </row>
    <row r="601" spans="1:28" x14ac:dyDescent="0.2">
      <c r="A601" s="711">
        <v>203</v>
      </c>
      <c r="B601" s="706"/>
      <c r="C601" s="711"/>
      <c r="D601" s="711"/>
      <c r="E601" s="711"/>
      <c r="F601" s="711"/>
      <c r="G601" s="711"/>
      <c r="H601" s="711"/>
      <c r="I601" s="711"/>
      <c r="J601" s="711"/>
      <c r="K601" s="711"/>
      <c r="L601" s="698" t="s">
        <v>6019</v>
      </c>
      <c r="M601" s="721">
        <v>1523</v>
      </c>
      <c r="N601" s="710" t="s">
        <v>6020</v>
      </c>
      <c r="O601" s="698" t="s">
        <v>6021</v>
      </c>
      <c r="P601" s="711"/>
      <c r="Q601" s="711"/>
      <c r="R601" s="711"/>
      <c r="S601" s="711"/>
      <c r="T601" s="711"/>
      <c r="U601" s="711"/>
      <c r="V601" s="711"/>
      <c r="W601" s="711"/>
      <c r="X601" s="711"/>
      <c r="Y601" s="712"/>
      <c r="Z601" s="714"/>
      <c r="AA601" s="766"/>
      <c r="AB601" s="711"/>
    </row>
    <row r="602" spans="1:28" x14ac:dyDescent="0.2">
      <c r="A602" s="711"/>
      <c r="B602" s="706"/>
      <c r="C602" s="711"/>
      <c r="D602" s="711"/>
      <c r="E602" s="711"/>
      <c r="F602" s="711"/>
      <c r="G602" s="711"/>
      <c r="H602" s="711"/>
      <c r="I602" s="711"/>
      <c r="J602" s="711"/>
      <c r="K602" s="711"/>
      <c r="L602" s="698" t="s">
        <v>6019</v>
      </c>
      <c r="M602" s="721">
        <v>1523</v>
      </c>
      <c r="N602" s="710" t="s">
        <v>6020</v>
      </c>
      <c r="O602" s="711"/>
      <c r="P602" s="711"/>
      <c r="Q602" s="711"/>
      <c r="R602" s="711"/>
      <c r="S602" s="711"/>
      <c r="T602" s="711"/>
      <c r="U602" s="711"/>
      <c r="V602" s="711"/>
      <c r="W602" s="711"/>
      <c r="X602" s="711"/>
      <c r="Y602" s="712"/>
      <c r="Z602" s="714"/>
      <c r="AA602" s="766"/>
      <c r="AB602" s="711"/>
    </row>
    <row r="603" spans="1:28" x14ac:dyDescent="0.2">
      <c r="A603" s="711"/>
      <c r="B603" s="706"/>
      <c r="C603" s="711"/>
      <c r="D603" s="711"/>
      <c r="E603" s="711"/>
      <c r="F603" s="711"/>
      <c r="G603" s="711"/>
      <c r="H603" s="711"/>
      <c r="I603" s="711"/>
      <c r="J603" s="711"/>
      <c r="K603" s="711"/>
      <c r="L603" s="711"/>
      <c r="M603" s="757"/>
      <c r="N603" s="765"/>
      <c r="O603" s="711"/>
      <c r="P603" s="711"/>
      <c r="Q603" s="711"/>
      <c r="R603" s="711"/>
      <c r="S603" s="711"/>
      <c r="T603" s="711"/>
      <c r="U603" s="711"/>
      <c r="V603" s="711"/>
      <c r="W603" s="711"/>
      <c r="X603" s="711"/>
      <c r="Y603" s="712"/>
      <c r="Z603" s="714"/>
      <c r="AA603" s="766"/>
      <c r="AB603" s="711"/>
    </row>
    <row r="604" spans="1:28" x14ac:dyDescent="0.2">
      <c r="A604" s="711"/>
      <c r="B604" s="706"/>
      <c r="C604" s="712"/>
      <c r="D604" s="713"/>
      <c r="E604" s="713"/>
      <c r="F604" s="713"/>
      <c r="G604" s="713"/>
      <c r="H604" s="713"/>
      <c r="I604" s="713"/>
      <c r="J604" s="713"/>
      <c r="K604" s="713"/>
      <c r="L604" s="713"/>
      <c r="M604" s="757"/>
      <c r="N604" s="765"/>
      <c r="O604" s="712"/>
      <c r="P604" s="713"/>
      <c r="Q604" s="713"/>
      <c r="R604" s="713"/>
      <c r="S604" s="713"/>
      <c r="T604" s="713"/>
      <c r="U604" s="713"/>
      <c r="V604" s="713"/>
      <c r="W604" s="713"/>
      <c r="X604" s="714"/>
      <c r="Y604" s="712"/>
      <c r="Z604" s="714"/>
      <c r="AA604" s="766"/>
      <c r="AB604" s="711"/>
    </row>
    <row r="605" spans="1:28" s="715" customFormat="1" x14ac:dyDescent="0.2">
      <c r="A605" s="698" t="s">
        <v>6022</v>
      </c>
      <c r="B605" s="697" t="s">
        <v>5244</v>
      </c>
      <c r="C605" s="696"/>
      <c r="D605" s="697"/>
      <c r="E605" s="696"/>
      <c r="F605" s="696"/>
      <c r="G605" s="697"/>
      <c r="H605" s="697"/>
      <c r="I605" s="697"/>
      <c r="J605" s="697"/>
      <c r="K605" s="697"/>
      <c r="L605" s="697" t="s">
        <v>6023</v>
      </c>
      <c r="M605" s="696">
        <v>925</v>
      </c>
      <c r="N605" s="697" t="s">
        <v>5232</v>
      </c>
      <c r="O605" s="696" t="s">
        <v>2738</v>
      </c>
      <c r="P605" s="696" t="s">
        <v>6024</v>
      </c>
      <c r="Q605" s="696" t="s">
        <v>6025</v>
      </c>
      <c r="R605" s="698"/>
      <c r="S605" s="698"/>
      <c r="T605" s="698"/>
      <c r="U605" s="698"/>
      <c r="V605" s="698"/>
      <c r="W605" s="698"/>
      <c r="X605" s="698"/>
      <c r="Y605" s="699" t="s">
        <v>6026</v>
      </c>
      <c r="Z605" s="698"/>
      <c r="AA605" s="698"/>
      <c r="AB605" s="698" t="s">
        <v>5514</v>
      </c>
    </row>
    <row r="606" spans="1:28" s="715" customFormat="1" x14ac:dyDescent="0.2">
      <c r="A606" s="698"/>
      <c r="B606" s="697" t="s">
        <v>5561</v>
      </c>
      <c r="C606" s="696"/>
      <c r="D606" s="697"/>
      <c r="E606" s="696"/>
      <c r="F606" s="696"/>
      <c r="G606" s="697"/>
      <c r="H606" s="697"/>
      <c r="I606" s="697"/>
      <c r="J606" s="697"/>
      <c r="K606" s="697"/>
      <c r="L606" s="697" t="s">
        <v>6027</v>
      </c>
      <c r="M606" s="696">
        <v>925</v>
      </c>
      <c r="N606" s="697" t="s">
        <v>5232</v>
      </c>
      <c r="O606" s="696" t="s">
        <v>6028</v>
      </c>
      <c r="P606" s="696" t="s">
        <v>5958</v>
      </c>
      <c r="Q606" s="696" t="s">
        <v>5195</v>
      </c>
      <c r="R606" s="698"/>
      <c r="S606" s="698"/>
      <c r="T606" s="698"/>
      <c r="U606" s="698"/>
      <c r="V606" s="698"/>
      <c r="W606" s="698"/>
      <c r="X606" s="698"/>
      <c r="Y606" s="698" t="s">
        <v>6029</v>
      </c>
      <c r="Z606" s="698">
        <v>1973</v>
      </c>
      <c r="AA606" s="698">
        <v>80</v>
      </c>
      <c r="AB606" s="698" t="s">
        <v>5279</v>
      </c>
    </row>
    <row r="607" spans="1:28" s="715" customFormat="1" x14ac:dyDescent="0.2">
      <c r="A607" s="698"/>
      <c r="B607" s="697"/>
      <c r="C607" s="696"/>
      <c r="D607" s="697"/>
      <c r="E607" s="696"/>
      <c r="F607" s="696"/>
      <c r="G607" s="697"/>
      <c r="H607" s="697"/>
      <c r="I607" s="697"/>
      <c r="J607" s="697"/>
      <c r="K607" s="697"/>
      <c r="L607" s="697" t="s">
        <v>6030</v>
      </c>
      <c r="M607" s="696">
        <v>10</v>
      </c>
      <c r="N607" s="697" t="s">
        <v>55</v>
      </c>
      <c r="O607" s="696"/>
      <c r="P607" s="696"/>
      <c r="Q607" s="696"/>
      <c r="R607" s="698"/>
      <c r="S607" s="698"/>
      <c r="T607" s="698"/>
      <c r="U607" s="698"/>
      <c r="V607" s="698"/>
      <c r="W607" s="698"/>
      <c r="X607" s="698"/>
      <c r="Y607" s="698" t="s">
        <v>6031</v>
      </c>
      <c r="Z607" s="698">
        <v>1973</v>
      </c>
      <c r="AA607" s="715">
        <v>25</v>
      </c>
      <c r="AB607" s="698" t="s">
        <v>5279</v>
      </c>
    </row>
    <row r="608" spans="1:28" s="715" customFormat="1" x14ac:dyDescent="0.2">
      <c r="A608" s="698"/>
      <c r="B608" s="697"/>
      <c r="C608" s="696"/>
      <c r="D608" s="697"/>
      <c r="E608" s="696"/>
      <c r="F608" s="696"/>
      <c r="G608" s="697"/>
      <c r="H608" s="697"/>
      <c r="I608" s="697"/>
      <c r="J608" s="697"/>
      <c r="K608" s="697"/>
      <c r="L608" s="697"/>
      <c r="M608" s="696"/>
      <c r="N608" s="697"/>
      <c r="O608" s="696"/>
      <c r="P608" s="696"/>
      <c r="Q608" s="696"/>
      <c r="R608" s="698"/>
      <c r="S608" s="698"/>
      <c r="T608" s="698"/>
      <c r="U608" s="698"/>
      <c r="V608" s="698"/>
      <c r="W608" s="698"/>
      <c r="X608" s="698"/>
      <c r="Y608" s="698" t="s">
        <v>6032</v>
      </c>
      <c r="Z608" s="698">
        <v>1976</v>
      </c>
      <c r="AA608" s="715">
        <v>50</v>
      </c>
      <c r="AB608" s="698" t="s">
        <v>5440</v>
      </c>
    </row>
    <row r="609" spans="1:28" s="715" customFormat="1" x14ac:dyDescent="0.2">
      <c r="A609" s="698"/>
      <c r="B609" s="697"/>
      <c r="C609" s="696"/>
      <c r="D609" s="697"/>
      <c r="E609" s="696"/>
      <c r="F609" s="696"/>
      <c r="G609" s="697"/>
      <c r="H609" s="697"/>
      <c r="I609" s="697"/>
      <c r="J609" s="697"/>
      <c r="K609" s="697"/>
      <c r="L609" s="697"/>
      <c r="M609" s="697"/>
      <c r="N609" s="697"/>
      <c r="O609" s="696"/>
      <c r="P609" s="696"/>
      <c r="Q609" s="696"/>
      <c r="R609" s="698"/>
      <c r="S609" s="698"/>
      <c r="T609" s="698"/>
      <c r="U609" s="698"/>
      <c r="V609" s="698"/>
      <c r="W609" s="698"/>
      <c r="X609" s="698"/>
      <c r="Y609" s="699" t="s">
        <v>6033</v>
      </c>
      <c r="Z609" s="698">
        <v>2000</v>
      </c>
      <c r="AA609" s="698"/>
      <c r="AB609" s="698" t="s">
        <v>5514</v>
      </c>
    </row>
    <row r="610" spans="1:28" s="715" customFormat="1" x14ac:dyDescent="0.2">
      <c r="A610" s="698"/>
      <c r="B610" s="697"/>
      <c r="C610" s="696"/>
      <c r="D610" s="697"/>
      <c r="E610" s="696"/>
      <c r="F610" s="696"/>
      <c r="G610" s="697"/>
      <c r="H610" s="697"/>
      <c r="I610" s="697"/>
      <c r="J610" s="697"/>
      <c r="K610" s="697"/>
      <c r="L610" s="697"/>
      <c r="M610" s="697"/>
      <c r="N610" s="697"/>
      <c r="O610" s="696"/>
      <c r="P610" s="696"/>
      <c r="Q610" s="696"/>
      <c r="R610" s="698"/>
      <c r="S610" s="698"/>
      <c r="T610" s="698"/>
      <c r="U610" s="698"/>
      <c r="V610" s="698"/>
      <c r="W610" s="698"/>
      <c r="X610" s="698"/>
      <c r="Y610" s="698" t="s">
        <v>6034</v>
      </c>
    </row>
    <row r="611" spans="1:28" s="715" customFormat="1" x14ac:dyDescent="0.2">
      <c r="A611" s="698"/>
      <c r="B611" s="697"/>
      <c r="C611" s="696"/>
      <c r="D611" s="697"/>
      <c r="E611" s="696"/>
      <c r="F611" s="696"/>
      <c r="G611" s="697"/>
      <c r="H611" s="697"/>
      <c r="I611" s="697"/>
      <c r="J611" s="697"/>
      <c r="K611" s="697"/>
      <c r="L611" s="697"/>
      <c r="M611" s="697"/>
      <c r="N611" s="697"/>
      <c r="O611" s="696"/>
      <c r="P611" s="696"/>
      <c r="Q611" s="696"/>
      <c r="R611" s="698"/>
      <c r="S611" s="698"/>
      <c r="T611" s="698"/>
      <c r="U611" s="698"/>
      <c r="V611" s="698"/>
      <c r="W611" s="698"/>
      <c r="X611" s="698"/>
      <c r="Y611" s="698" t="s">
        <v>6035</v>
      </c>
    </row>
    <row r="612" spans="1:28" s="715" customFormat="1" x14ac:dyDescent="0.2">
      <c r="A612" s="698"/>
      <c r="B612" s="697"/>
      <c r="C612" s="696"/>
      <c r="D612" s="697"/>
      <c r="E612" s="696"/>
      <c r="F612" s="696"/>
      <c r="G612" s="697"/>
      <c r="H612" s="697"/>
      <c r="I612" s="697"/>
      <c r="J612" s="697"/>
      <c r="K612" s="697"/>
      <c r="L612" s="697"/>
      <c r="M612" s="697"/>
      <c r="N612" s="697"/>
      <c r="O612" s="696"/>
      <c r="P612" s="696"/>
      <c r="Q612" s="696"/>
      <c r="R612" s="698"/>
      <c r="S612" s="698"/>
      <c r="T612" s="698"/>
      <c r="U612" s="698"/>
      <c r="V612" s="698"/>
      <c r="W612" s="698"/>
      <c r="X612" s="698"/>
      <c r="Y612" s="698" t="s">
        <v>6036</v>
      </c>
      <c r="Z612" s="698">
        <v>1973</v>
      </c>
      <c r="AA612" s="698">
        <v>50</v>
      </c>
      <c r="AB612" s="698" t="s">
        <v>5376</v>
      </c>
    </row>
    <row r="613" spans="1:28" s="715" customFormat="1" x14ac:dyDescent="0.2">
      <c r="A613" s="698"/>
      <c r="B613" s="697"/>
      <c r="C613" s="696"/>
      <c r="D613" s="697"/>
      <c r="E613" s="696"/>
      <c r="F613" s="696"/>
      <c r="G613" s="697"/>
      <c r="H613" s="697"/>
      <c r="I613" s="697"/>
      <c r="J613" s="697"/>
      <c r="K613" s="697"/>
      <c r="L613" s="697"/>
      <c r="M613" s="697"/>
      <c r="N613" s="697"/>
      <c r="O613" s="696"/>
      <c r="P613" s="696"/>
      <c r="Q613" s="696"/>
      <c r="R613" s="698"/>
      <c r="S613" s="698"/>
      <c r="T613" s="698"/>
      <c r="U613" s="698"/>
      <c r="V613" s="698"/>
      <c r="W613" s="698"/>
      <c r="X613" s="698"/>
      <c r="Y613" s="698" t="s">
        <v>6037</v>
      </c>
      <c r="Z613" s="698">
        <v>1973</v>
      </c>
      <c r="AA613" s="698">
        <v>25</v>
      </c>
      <c r="AB613" s="698" t="s">
        <v>6038</v>
      </c>
    </row>
    <row r="614" spans="1:28" s="715" customFormat="1" x14ac:dyDescent="0.2">
      <c r="A614" s="698"/>
      <c r="B614" s="697"/>
      <c r="C614" s="696"/>
      <c r="D614" s="697"/>
      <c r="E614" s="696"/>
      <c r="F614" s="696"/>
      <c r="G614" s="697"/>
      <c r="H614" s="697"/>
      <c r="I614" s="697"/>
      <c r="J614" s="697"/>
      <c r="K614" s="697"/>
      <c r="L614" s="697"/>
      <c r="M614" s="697"/>
      <c r="N614" s="697"/>
      <c r="O614" s="696"/>
      <c r="P614" s="696"/>
      <c r="Q614" s="696"/>
      <c r="R614" s="698"/>
      <c r="S614" s="698"/>
      <c r="T614" s="698"/>
      <c r="U614" s="698"/>
      <c r="V614" s="698"/>
      <c r="W614" s="698"/>
      <c r="X614" s="698"/>
      <c r="Y614" s="698" t="s">
        <v>6039</v>
      </c>
      <c r="Z614" s="698">
        <v>1973</v>
      </c>
      <c r="AA614" s="698">
        <v>300</v>
      </c>
      <c r="AB614" s="698" t="s">
        <v>5279</v>
      </c>
    </row>
    <row r="615" spans="1:28" s="715" customFormat="1" x14ac:dyDescent="0.2">
      <c r="A615" s="698"/>
      <c r="B615" s="697"/>
      <c r="C615" s="696"/>
      <c r="D615" s="697"/>
      <c r="E615" s="696"/>
      <c r="F615" s="696"/>
      <c r="G615" s="697"/>
      <c r="H615" s="697"/>
      <c r="I615" s="697"/>
      <c r="J615" s="697"/>
      <c r="K615" s="697"/>
      <c r="L615" s="697"/>
      <c r="M615" s="697"/>
      <c r="N615" s="697"/>
      <c r="O615" s="696"/>
      <c r="P615" s="696"/>
      <c r="Q615" s="696"/>
      <c r="R615" s="698"/>
      <c r="S615" s="698"/>
      <c r="T615" s="698"/>
      <c r="U615" s="698"/>
      <c r="V615" s="698"/>
      <c r="W615" s="698"/>
      <c r="X615" s="698"/>
      <c r="Y615" s="698" t="s">
        <v>6040</v>
      </c>
      <c r="Z615" s="698">
        <v>1973</v>
      </c>
      <c r="AA615" s="698">
        <v>160</v>
      </c>
      <c r="AB615" s="698" t="s">
        <v>5279</v>
      </c>
    </row>
    <row r="616" spans="1:28" s="715" customFormat="1" x14ac:dyDescent="0.2">
      <c r="A616" s="698"/>
      <c r="B616" s="697"/>
      <c r="C616" s="721"/>
      <c r="D616" s="704"/>
      <c r="E616" s="703"/>
      <c r="F616" s="703"/>
      <c r="G616" s="704"/>
      <c r="H616" s="704"/>
      <c r="I616" s="704"/>
      <c r="J616" s="704"/>
      <c r="K616" s="704"/>
      <c r="L616" s="704"/>
      <c r="M616" s="710"/>
      <c r="N616" s="710"/>
      <c r="O616" s="721"/>
      <c r="P616" s="703"/>
      <c r="Q616" s="703"/>
      <c r="R616" s="726"/>
      <c r="S616" s="726"/>
      <c r="T616" s="726"/>
      <c r="U616" s="726"/>
      <c r="V616" s="726"/>
      <c r="W616" s="726"/>
      <c r="X616" s="718"/>
    </row>
    <row r="617" spans="1:28" x14ac:dyDescent="0.2">
      <c r="A617" s="711"/>
      <c r="B617" s="706"/>
      <c r="C617" s="712"/>
      <c r="D617" s="713"/>
      <c r="E617" s="713"/>
      <c r="F617" s="713"/>
      <c r="G617" s="713"/>
      <c r="H617" s="713"/>
      <c r="I617" s="713"/>
      <c r="J617" s="713"/>
      <c r="K617" s="713"/>
      <c r="L617" s="713"/>
      <c r="M617" s="757"/>
      <c r="N617" s="765"/>
      <c r="O617" s="712"/>
      <c r="P617" s="713"/>
      <c r="Q617" s="713"/>
      <c r="R617" s="713"/>
      <c r="S617" s="713"/>
      <c r="T617" s="713"/>
      <c r="U617" s="713"/>
      <c r="V617" s="713"/>
      <c r="W617" s="713"/>
      <c r="X617" s="714"/>
      <c r="Y617" s="712"/>
      <c r="Z617" s="714"/>
      <c r="AA617" s="766"/>
      <c r="AB617" s="711"/>
    </row>
    <row r="618" spans="1:28" s="715" customFormat="1" x14ac:dyDescent="0.2">
      <c r="A618" s="698">
        <v>17</v>
      </c>
      <c r="B618" s="697" t="s">
        <v>5561</v>
      </c>
      <c r="C618" s="696"/>
      <c r="D618" s="697"/>
      <c r="E618" s="696"/>
      <c r="F618" s="696"/>
      <c r="G618" s="697"/>
      <c r="H618" s="697"/>
      <c r="I618" s="697"/>
      <c r="J618" s="697"/>
      <c r="K618" s="697"/>
      <c r="L618" s="697" t="s">
        <v>6041</v>
      </c>
      <c r="M618" s="696">
        <v>310</v>
      </c>
      <c r="N618" s="697" t="s">
        <v>38</v>
      </c>
      <c r="O618" s="696" t="s">
        <v>6042</v>
      </c>
      <c r="P618" s="696" t="s">
        <v>5158</v>
      </c>
      <c r="Q618" s="696" t="s">
        <v>5195</v>
      </c>
      <c r="R618" s="698"/>
      <c r="S618" s="698"/>
      <c r="T618" s="698"/>
      <c r="U618" s="698"/>
      <c r="V618" s="698"/>
      <c r="W618" s="698"/>
      <c r="X618" s="698"/>
      <c r="Y618" s="699" t="s">
        <v>6043</v>
      </c>
      <c r="Z618" s="698">
        <v>2002</v>
      </c>
      <c r="AA618" s="698" t="s">
        <v>2315</v>
      </c>
      <c r="AB618" s="698" t="s">
        <v>5279</v>
      </c>
    </row>
    <row r="619" spans="1:28" s="715" customFormat="1" x14ac:dyDescent="0.2">
      <c r="A619" s="698"/>
      <c r="B619" s="697"/>
      <c r="C619" s="698"/>
      <c r="D619" s="698"/>
      <c r="E619" s="698"/>
      <c r="F619" s="698"/>
      <c r="G619" s="698"/>
      <c r="H619" s="697"/>
      <c r="I619" s="697"/>
      <c r="J619" s="697"/>
      <c r="K619" s="697"/>
      <c r="L619" s="697"/>
      <c r="M619" s="697"/>
      <c r="N619" s="697"/>
      <c r="O619" s="696"/>
      <c r="P619" s="696"/>
      <c r="Q619" s="696"/>
      <c r="R619" s="698"/>
      <c r="S619" s="698"/>
      <c r="T619" s="698"/>
      <c r="U619" s="698"/>
      <c r="V619" s="698"/>
      <c r="W619" s="698"/>
      <c r="X619" s="698"/>
      <c r="Y619" s="698" t="s">
        <v>6044</v>
      </c>
      <c r="Z619" s="698">
        <v>1976</v>
      </c>
      <c r="AA619" s="698">
        <v>257</v>
      </c>
      <c r="AB619" s="698" t="s">
        <v>5440</v>
      </c>
    </row>
    <row r="620" spans="1:28" s="715" customFormat="1" x14ac:dyDescent="0.2">
      <c r="A620" s="698"/>
      <c r="B620" s="697"/>
      <c r="C620" s="696"/>
      <c r="D620" s="697"/>
      <c r="E620" s="696"/>
      <c r="F620" s="696"/>
      <c r="G620" s="697"/>
      <c r="H620" s="697"/>
      <c r="I620" s="697"/>
      <c r="J620" s="697"/>
      <c r="K620" s="697"/>
      <c r="L620" s="697"/>
      <c r="M620" s="697"/>
      <c r="N620" s="697"/>
      <c r="O620" s="696"/>
      <c r="P620" s="696"/>
      <c r="Q620" s="696"/>
      <c r="R620" s="698"/>
      <c r="S620" s="698"/>
      <c r="T620" s="698"/>
      <c r="U620" s="698"/>
      <c r="V620" s="698"/>
      <c r="W620" s="698"/>
      <c r="X620" s="698"/>
      <c r="Y620" s="699" t="s">
        <v>6045</v>
      </c>
      <c r="Z620" s="698">
        <v>2006</v>
      </c>
      <c r="AA620" s="698" t="s">
        <v>2315</v>
      </c>
      <c r="AB620" s="698" t="s">
        <v>6046</v>
      </c>
    </row>
    <row r="621" spans="1:28" s="715" customFormat="1" x14ac:dyDescent="0.2">
      <c r="A621" s="698"/>
      <c r="B621" s="697"/>
      <c r="C621" s="696"/>
      <c r="D621" s="697"/>
      <c r="E621" s="696"/>
      <c r="F621" s="696"/>
      <c r="G621" s="697"/>
      <c r="H621" s="697"/>
      <c r="I621" s="697"/>
      <c r="J621" s="697"/>
      <c r="K621" s="697"/>
      <c r="L621" s="697"/>
      <c r="M621" s="697"/>
      <c r="N621" s="697"/>
      <c r="O621" s="696"/>
      <c r="P621" s="696"/>
      <c r="Q621" s="696"/>
      <c r="R621" s="698"/>
      <c r="S621" s="698"/>
      <c r="T621" s="698"/>
      <c r="U621" s="698"/>
      <c r="V621" s="698"/>
      <c r="W621" s="698"/>
      <c r="X621" s="698"/>
      <c r="Y621" s="698" t="s">
        <v>6047</v>
      </c>
      <c r="Z621" s="698">
        <v>1976</v>
      </c>
      <c r="AA621" s="698">
        <v>120</v>
      </c>
      <c r="AB621" s="698" t="s">
        <v>5407</v>
      </c>
    </row>
    <row r="622" spans="1:28" s="715" customFormat="1" x14ac:dyDescent="0.2">
      <c r="A622" s="698"/>
      <c r="B622" s="697"/>
      <c r="C622" s="696"/>
      <c r="D622" s="697"/>
      <c r="E622" s="696"/>
      <c r="F622" s="696"/>
      <c r="G622" s="697"/>
      <c r="H622" s="697"/>
      <c r="I622" s="697"/>
      <c r="J622" s="697"/>
      <c r="K622" s="697"/>
      <c r="L622" s="697"/>
      <c r="M622" s="697"/>
      <c r="N622" s="697"/>
      <c r="O622" s="696"/>
      <c r="P622" s="696"/>
      <c r="Q622" s="696"/>
      <c r="R622" s="698"/>
      <c r="S622" s="698"/>
      <c r="T622" s="698"/>
      <c r="U622" s="698"/>
      <c r="V622" s="698"/>
      <c r="W622" s="698"/>
      <c r="X622" s="698"/>
      <c r="Y622" s="698" t="s">
        <v>6048</v>
      </c>
      <c r="Z622" s="698">
        <v>1976</v>
      </c>
      <c r="AA622" s="698">
        <v>108</v>
      </c>
      <c r="AB622" s="698" t="s">
        <v>5577</v>
      </c>
    </row>
    <row r="623" spans="1:28" s="715" customFormat="1" x14ac:dyDescent="0.2">
      <c r="A623" s="698"/>
      <c r="B623" s="697"/>
      <c r="C623" s="696"/>
      <c r="D623" s="697"/>
      <c r="E623" s="696"/>
      <c r="F623" s="696"/>
      <c r="G623" s="697"/>
      <c r="H623" s="697"/>
      <c r="I623" s="697"/>
      <c r="J623" s="697"/>
      <c r="K623" s="697"/>
      <c r="L623" s="697"/>
      <c r="M623" s="697"/>
      <c r="N623" s="697"/>
      <c r="O623" s="696"/>
      <c r="P623" s="696"/>
      <c r="Q623" s="696"/>
      <c r="R623" s="698"/>
      <c r="S623" s="698"/>
      <c r="T623" s="698"/>
      <c r="U623" s="698"/>
      <c r="V623" s="698"/>
      <c r="W623" s="698"/>
      <c r="X623" s="698"/>
      <c r="Y623" s="698" t="s">
        <v>6049</v>
      </c>
      <c r="Z623" s="698">
        <v>1974</v>
      </c>
      <c r="AA623" s="698">
        <v>45</v>
      </c>
      <c r="AB623" s="698" t="s">
        <v>5407</v>
      </c>
    </row>
    <row r="624" spans="1:28" s="715" customFormat="1" x14ac:dyDescent="0.2">
      <c r="A624" s="698"/>
      <c r="B624" s="697"/>
      <c r="C624" s="696"/>
      <c r="D624" s="697"/>
      <c r="E624" s="696"/>
      <c r="F624" s="696"/>
      <c r="G624" s="697"/>
      <c r="H624" s="697"/>
      <c r="I624" s="697"/>
      <c r="J624" s="697"/>
      <c r="K624" s="697"/>
      <c r="L624" s="697"/>
      <c r="M624" s="697"/>
      <c r="N624" s="697"/>
      <c r="O624" s="696"/>
      <c r="P624" s="696"/>
      <c r="Q624" s="696"/>
      <c r="R624" s="698"/>
      <c r="S624" s="698"/>
      <c r="T624" s="698"/>
      <c r="U624" s="698"/>
      <c r="V624" s="698"/>
      <c r="W624" s="698"/>
      <c r="X624" s="698"/>
      <c r="Y624" s="698" t="s">
        <v>6050</v>
      </c>
      <c r="Z624" s="698">
        <v>2007</v>
      </c>
      <c r="AA624" s="715">
        <v>120</v>
      </c>
      <c r="AB624" s="715" t="s">
        <v>222</v>
      </c>
    </row>
    <row r="625" spans="1:28" s="715" customFormat="1" x14ac:dyDescent="0.2">
      <c r="A625" s="698"/>
      <c r="B625" s="697"/>
      <c r="C625" s="696"/>
      <c r="D625" s="697"/>
      <c r="E625" s="696"/>
      <c r="F625" s="696"/>
      <c r="G625" s="697"/>
      <c r="H625" s="697"/>
      <c r="I625" s="697"/>
      <c r="J625" s="697"/>
      <c r="K625" s="697"/>
      <c r="L625" s="697"/>
      <c r="M625" s="697"/>
      <c r="N625" s="697"/>
      <c r="O625" s="696"/>
      <c r="P625" s="696"/>
      <c r="Q625" s="696"/>
      <c r="R625" s="698"/>
      <c r="S625" s="698"/>
      <c r="T625" s="698"/>
      <c r="U625" s="698"/>
      <c r="V625" s="698"/>
      <c r="W625" s="698"/>
      <c r="X625" s="698"/>
      <c r="Y625" s="698" t="s">
        <v>6051</v>
      </c>
      <c r="Z625" s="698">
        <v>1976</v>
      </c>
      <c r="AA625" s="698">
        <v>108</v>
      </c>
      <c r="AB625" s="698" t="s">
        <v>5577</v>
      </c>
    </row>
    <row r="626" spans="1:28" s="715" customFormat="1" x14ac:dyDescent="0.2">
      <c r="A626" s="698"/>
      <c r="B626" s="697"/>
      <c r="C626" s="696"/>
      <c r="D626" s="697"/>
      <c r="E626" s="696"/>
      <c r="F626" s="696"/>
      <c r="G626" s="697"/>
      <c r="H626" s="697"/>
      <c r="I626" s="697"/>
      <c r="J626" s="697"/>
      <c r="K626" s="697"/>
      <c r="L626" s="697"/>
      <c r="M626" s="697"/>
      <c r="N626" s="697"/>
      <c r="O626" s="696"/>
      <c r="P626" s="696"/>
      <c r="Q626" s="696"/>
      <c r="R626" s="698"/>
      <c r="S626" s="698"/>
      <c r="T626" s="698"/>
      <c r="U626" s="698"/>
      <c r="V626" s="698"/>
      <c r="W626" s="698"/>
      <c r="X626" s="698"/>
      <c r="Y626" s="698" t="s">
        <v>6052</v>
      </c>
      <c r="Z626" s="698">
        <v>1973</v>
      </c>
      <c r="AA626" s="698">
        <v>45</v>
      </c>
      <c r="AB626" s="698" t="s">
        <v>5407</v>
      </c>
    </row>
    <row r="627" spans="1:28" s="715" customFormat="1" x14ac:dyDescent="0.2">
      <c r="A627" s="698"/>
      <c r="B627" s="697"/>
      <c r="C627" s="696"/>
      <c r="D627" s="697"/>
      <c r="E627" s="696"/>
      <c r="F627" s="696"/>
      <c r="G627" s="697"/>
      <c r="H627" s="697"/>
      <c r="I627" s="697"/>
      <c r="J627" s="697"/>
      <c r="K627" s="697"/>
      <c r="L627" s="697"/>
      <c r="M627" s="697"/>
      <c r="N627" s="697"/>
      <c r="O627" s="696"/>
      <c r="P627" s="696"/>
      <c r="Q627" s="696"/>
      <c r="R627" s="698"/>
      <c r="S627" s="698"/>
      <c r="T627" s="698"/>
      <c r="U627" s="698"/>
      <c r="V627" s="698"/>
      <c r="W627" s="698"/>
      <c r="X627" s="698"/>
      <c r="Y627" s="699" t="s">
        <v>6053</v>
      </c>
      <c r="Z627" s="698">
        <v>2006</v>
      </c>
      <c r="AA627" s="698"/>
      <c r="AB627" s="698"/>
    </row>
    <row r="628" spans="1:28" s="715" customFormat="1" x14ac:dyDescent="0.2">
      <c r="A628" s="698"/>
      <c r="B628" s="697"/>
      <c r="C628" s="721"/>
      <c r="D628" s="704"/>
      <c r="E628" s="703"/>
      <c r="F628" s="703"/>
      <c r="G628" s="704"/>
      <c r="H628" s="704"/>
      <c r="I628" s="704"/>
      <c r="J628" s="704"/>
      <c r="K628" s="704"/>
      <c r="L628" s="704"/>
      <c r="M628" s="710"/>
      <c r="N628" s="710"/>
      <c r="O628" s="696"/>
      <c r="P628" s="696"/>
      <c r="Q628" s="696"/>
      <c r="R628" s="698"/>
      <c r="S628" s="698"/>
      <c r="T628" s="698"/>
      <c r="U628" s="726"/>
      <c r="V628" s="726"/>
      <c r="W628" s="726"/>
      <c r="X628" s="718"/>
      <c r="Y628" s="698" t="s">
        <v>6054</v>
      </c>
      <c r="Z628" s="698">
        <v>1977</v>
      </c>
      <c r="AA628" s="698">
        <v>160</v>
      </c>
      <c r="AB628" s="698" t="s">
        <v>6055</v>
      </c>
    </row>
    <row r="629" spans="1:28" s="715" customFormat="1" x14ac:dyDescent="0.2">
      <c r="A629" s="698"/>
      <c r="B629" s="697"/>
      <c r="C629" s="721"/>
      <c r="D629" s="704"/>
      <c r="E629" s="703"/>
      <c r="F629" s="703"/>
      <c r="G629" s="704"/>
      <c r="H629" s="704"/>
      <c r="I629" s="704"/>
      <c r="J629" s="704"/>
      <c r="K629" s="704"/>
      <c r="L629" s="704"/>
      <c r="M629" s="710"/>
      <c r="N629" s="710"/>
      <c r="O629" s="696"/>
      <c r="P629" s="696"/>
      <c r="Q629" s="696"/>
      <c r="R629" s="698"/>
      <c r="S629" s="698"/>
      <c r="T629" s="698"/>
      <c r="U629" s="726"/>
      <c r="V629" s="726"/>
      <c r="W629" s="726"/>
      <c r="X629" s="718"/>
      <c r="Y629" s="715" t="s">
        <v>6056</v>
      </c>
      <c r="Z629" s="715">
        <v>1975</v>
      </c>
      <c r="AA629" s="715">
        <v>80</v>
      </c>
      <c r="AB629" s="698" t="s">
        <v>5440</v>
      </c>
    </row>
    <row r="630" spans="1:28" ht="13.35" customHeight="1" x14ac:dyDescent="0.2">
      <c r="A630" s="711"/>
      <c r="B630" s="706"/>
      <c r="C630" s="712"/>
      <c r="D630" s="713"/>
      <c r="E630" s="713"/>
      <c r="F630" s="713"/>
      <c r="G630" s="713"/>
      <c r="H630" s="713"/>
      <c r="I630" s="713"/>
      <c r="J630" s="713"/>
      <c r="K630" s="713"/>
      <c r="L630" s="713"/>
      <c r="M630" s="757"/>
      <c r="N630" s="712"/>
      <c r="O630" s="712"/>
      <c r="P630" s="713"/>
      <c r="Q630" s="713"/>
      <c r="R630" s="713"/>
      <c r="S630" s="713"/>
      <c r="T630" s="713"/>
      <c r="U630" s="713"/>
      <c r="V630" s="713"/>
      <c r="W630" s="713"/>
      <c r="X630" s="714"/>
      <c r="Y630" s="712"/>
      <c r="Z630" s="714"/>
      <c r="AA630" s="766"/>
      <c r="AB630" s="711"/>
    </row>
    <row r="631" spans="1:28" s="715" customFormat="1" x14ac:dyDescent="0.2">
      <c r="A631" s="698">
        <v>51</v>
      </c>
      <c r="B631" s="697" t="s">
        <v>5561</v>
      </c>
      <c r="C631" s="696"/>
      <c r="D631" s="697"/>
      <c r="E631" s="696"/>
      <c r="F631" s="696"/>
      <c r="G631" s="697"/>
      <c r="H631" s="697"/>
      <c r="I631" s="697"/>
      <c r="J631" s="697"/>
      <c r="K631" s="697"/>
      <c r="L631" s="697" t="s">
        <v>6057</v>
      </c>
      <c r="M631" s="696">
        <v>440</v>
      </c>
      <c r="N631" s="697" t="s">
        <v>38</v>
      </c>
      <c r="O631" s="696" t="s">
        <v>6058</v>
      </c>
      <c r="P631" s="696" t="s">
        <v>5158</v>
      </c>
      <c r="Q631" s="696" t="s">
        <v>5175</v>
      </c>
      <c r="R631" s="698"/>
      <c r="S631" s="698"/>
      <c r="T631" s="698"/>
      <c r="U631" s="698"/>
      <c r="V631" s="698"/>
      <c r="W631" s="698"/>
      <c r="X631" s="698"/>
      <c r="Y631" s="698" t="s">
        <v>6059</v>
      </c>
      <c r="Z631" s="698">
        <v>1975</v>
      </c>
      <c r="AA631" s="698">
        <v>120</v>
      </c>
      <c r="AB631" s="698" t="s">
        <v>5394</v>
      </c>
    </row>
    <row r="632" spans="1:28" s="715" customFormat="1" x14ac:dyDescent="0.2">
      <c r="A632" s="698"/>
      <c r="B632" s="697"/>
      <c r="C632" s="696"/>
      <c r="D632" s="697"/>
      <c r="E632" s="696"/>
      <c r="F632" s="696"/>
      <c r="G632" s="697"/>
      <c r="H632" s="697"/>
      <c r="I632" s="697"/>
      <c r="J632" s="697"/>
      <c r="K632" s="697"/>
      <c r="L632" s="697" t="s">
        <v>6060</v>
      </c>
      <c r="M632" s="696">
        <v>302.5</v>
      </c>
      <c r="N632" s="697" t="s">
        <v>55</v>
      </c>
      <c r="O632" s="696"/>
      <c r="P632" s="696"/>
      <c r="Q632" s="696"/>
      <c r="R632" s="698"/>
      <c r="S632" s="698"/>
      <c r="T632" s="698"/>
      <c r="U632" s="698"/>
      <c r="V632" s="698"/>
      <c r="W632" s="698"/>
      <c r="X632" s="698"/>
      <c r="Y632" s="698" t="s">
        <v>6061</v>
      </c>
      <c r="Z632" s="698">
        <v>1975</v>
      </c>
      <c r="AA632" s="698">
        <v>160</v>
      </c>
      <c r="AB632" s="698" t="s">
        <v>5577</v>
      </c>
    </row>
    <row r="633" spans="1:28" s="715" customFormat="1" x14ac:dyDescent="0.2">
      <c r="A633" s="698"/>
      <c r="B633" s="697"/>
      <c r="C633" s="696"/>
      <c r="D633" s="697"/>
      <c r="E633" s="696"/>
      <c r="F633" s="696"/>
      <c r="G633" s="697"/>
      <c r="H633" s="697"/>
      <c r="I633" s="697"/>
      <c r="J633" s="697"/>
      <c r="K633" s="697"/>
      <c r="L633" s="697" t="s">
        <v>6057</v>
      </c>
      <c r="M633" s="696">
        <v>276.5</v>
      </c>
      <c r="N633" s="697" t="s">
        <v>55</v>
      </c>
      <c r="O633" s="696"/>
      <c r="P633" s="696"/>
      <c r="Q633" s="696"/>
      <c r="R633" s="698"/>
      <c r="S633" s="698"/>
      <c r="T633" s="698"/>
      <c r="U633" s="698"/>
      <c r="V633" s="698"/>
      <c r="W633" s="698"/>
      <c r="X633" s="698"/>
      <c r="Y633" s="698" t="s">
        <v>6062</v>
      </c>
      <c r="Z633" s="698"/>
      <c r="AA633" s="698"/>
      <c r="AB633" s="698" t="s">
        <v>5514</v>
      </c>
    </row>
    <row r="634" spans="1:28" s="715" customFormat="1" x14ac:dyDescent="0.2">
      <c r="A634" s="698"/>
      <c r="B634" s="697"/>
      <c r="C634" s="696"/>
      <c r="D634" s="697"/>
      <c r="E634" s="696"/>
      <c r="F634" s="696"/>
      <c r="G634" s="697"/>
      <c r="H634" s="697"/>
      <c r="I634" s="697"/>
      <c r="J634" s="697"/>
      <c r="K634" s="697"/>
      <c r="L634" s="697"/>
      <c r="M634" s="696"/>
      <c r="N634" s="697"/>
      <c r="O634" s="696"/>
      <c r="P634" s="696"/>
      <c r="Q634" s="696"/>
      <c r="R634" s="698"/>
      <c r="S634" s="698"/>
      <c r="T634" s="698"/>
      <c r="U634" s="698"/>
      <c r="V634" s="698"/>
      <c r="W634" s="698"/>
      <c r="X634" s="698"/>
      <c r="Y634" s="698" t="s">
        <v>6063</v>
      </c>
      <c r="Z634" s="698">
        <v>1975</v>
      </c>
      <c r="AA634" s="698">
        <v>90</v>
      </c>
      <c r="AB634" s="698" t="s">
        <v>5279</v>
      </c>
    </row>
    <row r="635" spans="1:28" s="715" customFormat="1" x14ac:dyDescent="0.2">
      <c r="A635" s="698"/>
      <c r="B635" s="697"/>
      <c r="C635" s="696"/>
      <c r="D635" s="697"/>
      <c r="E635" s="696"/>
      <c r="F635" s="696"/>
      <c r="G635" s="697"/>
      <c r="H635" s="697"/>
      <c r="I635" s="697"/>
      <c r="J635" s="697"/>
      <c r="K635" s="697"/>
      <c r="L635" s="698"/>
      <c r="M635" s="698"/>
      <c r="N635" s="697"/>
      <c r="O635" s="696"/>
      <c r="P635" s="696"/>
      <c r="Q635" s="696"/>
      <c r="R635" s="698"/>
      <c r="S635" s="698"/>
      <c r="T635" s="698"/>
      <c r="U635" s="698"/>
      <c r="V635" s="698"/>
      <c r="W635" s="698"/>
      <c r="X635" s="698"/>
      <c r="Y635" s="698" t="s">
        <v>6064</v>
      </c>
      <c r="Z635" s="698">
        <v>1975</v>
      </c>
      <c r="AA635" s="698">
        <v>70</v>
      </c>
      <c r="AB635" s="698" t="s">
        <v>5279</v>
      </c>
    </row>
    <row r="636" spans="1:28" s="715" customFormat="1" x14ac:dyDescent="0.2">
      <c r="A636" s="698"/>
      <c r="B636" s="697"/>
      <c r="C636" s="696"/>
      <c r="D636" s="697"/>
      <c r="E636" s="696"/>
      <c r="F636" s="696"/>
      <c r="G636" s="697"/>
      <c r="H636" s="697"/>
      <c r="I636" s="697"/>
      <c r="J636" s="697"/>
      <c r="K636" s="697"/>
      <c r="L636" s="697"/>
      <c r="M636" s="697"/>
      <c r="N636" s="697"/>
      <c r="O636" s="696"/>
      <c r="P636" s="696"/>
      <c r="Q636" s="696"/>
      <c r="R636" s="698"/>
      <c r="S636" s="698"/>
      <c r="T636" s="698"/>
      <c r="U636" s="698"/>
      <c r="V636" s="698"/>
      <c r="W636" s="698"/>
      <c r="X636" s="698"/>
      <c r="Y636" s="698" t="s">
        <v>6065</v>
      </c>
      <c r="Z636" s="698">
        <v>1974</v>
      </c>
      <c r="AA636" s="715">
        <v>73</v>
      </c>
      <c r="AB636" s="715" t="s">
        <v>6066</v>
      </c>
    </row>
    <row r="637" spans="1:28" s="715" customFormat="1" x14ac:dyDescent="0.2">
      <c r="A637" s="698"/>
      <c r="B637" s="697"/>
      <c r="C637" s="696"/>
      <c r="D637" s="697"/>
      <c r="E637" s="696"/>
      <c r="F637" s="696"/>
      <c r="G637" s="697"/>
      <c r="H637" s="697"/>
      <c r="I637" s="697"/>
      <c r="J637" s="697"/>
      <c r="K637" s="697"/>
      <c r="L637" s="697"/>
      <c r="M637" s="697"/>
      <c r="N637" s="697"/>
      <c r="O637" s="696"/>
      <c r="P637" s="696"/>
      <c r="Q637" s="696"/>
      <c r="R637" s="698"/>
      <c r="S637" s="698"/>
      <c r="T637" s="698"/>
      <c r="U637" s="698"/>
      <c r="V637" s="698"/>
      <c r="W637" s="698"/>
      <c r="X637" s="698"/>
      <c r="Y637" s="699" t="s">
        <v>6067</v>
      </c>
      <c r="Z637" s="698">
        <v>1975</v>
      </c>
      <c r="AA637" s="698" t="s">
        <v>2315</v>
      </c>
      <c r="AB637" s="698" t="s">
        <v>5577</v>
      </c>
    </row>
    <row r="638" spans="1:28" s="715" customFormat="1" x14ac:dyDescent="0.2">
      <c r="A638" s="698"/>
      <c r="B638" s="697"/>
      <c r="C638" s="696"/>
      <c r="D638" s="697"/>
      <c r="E638" s="696"/>
      <c r="F638" s="696"/>
      <c r="G638" s="697"/>
      <c r="H638" s="697"/>
      <c r="I638" s="697"/>
      <c r="J638" s="697"/>
      <c r="K638" s="697"/>
      <c r="L638" s="697"/>
      <c r="M638" s="697"/>
      <c r="N638" s="697"/>
      <c r="O638" s="696"/>
      <c r="P638" s="696"/>
      <c r="Q638" s="696"/>
      <c r="R638" s="698"/>
      <c r="S638" s="698"/>
      <c r="T638" s="698"/>
      <c r="U638" s="698"/>
      <c r="V638" s="698"/>
      <c r="W638" s="698"/>
      <c r="X638" s="698"/>
      <c r="Y638" s="698" t="s">
        <v>6068</v>
      </c>
      <c r="Z638" s="698">
        <v>1975</v>
      </c>
      <c r="AA638" s="698">
        <v>200</v>
      </c>
      <c r="AB638" s="698" t="s">
        <v>5376</v>
      </c>
    </row>
    <row r="639" spans="1:28" s="715" customFormat="1" x14ac:dyDescent="0.2">
      <c r="A639" s="698"/>
      <c r="B639" s="697"/>
      <c r="C639" s="696"/>
      <c r="D639" s="697"/>
      <c r="E639" s="696"/>
      <c r="F639" s="696"/>
      <c r="G639" s="697"/>
      <c r="H639" s="697"/>
      <c r="I639" s="697"/>
      <c r="J639" s="697"/>
      <c r="K639" s="697"/>
      <c r="L639" s="697"/>
      <c r="M639" s="697"/>
      <c r="N639" s="697"/>
      <c r="O639" s="696"/>
      <c r="P639" s="696"/>
      <c r="Q639" s="696"/>
      <c r="R639" s="698"/>
      <c r="S639" s="698"/>
      <c r="T639" s="698"/>
      <c r="U639" s="698"/>
      <c r="V639" s="698"/>
      <c r="W639" s="698"/>
      <c r="X639" s="698"/>
      <c r="Y639" s="698" t="s">
        <v>6069</v>
      </c>
      <c r="Z639" s="698">
        <v>1975</v>
      </c>
      <c r="AA639" s="698">
        <v>123</v>
      </c>
      <c r="AB639" s="698" t="s">
        <v>5376</v>
      </c>
    </row>
    <row r="640" spans="1:28" s="715" customFormat="1" x14ac:dyDescent="0.2">
      <c r="A640" s="698"/>
      <c r="B640" s="697"/>
      <c r="C640" s="696"/>
      <c r="D640" s="697"/>
      <c r="E640" s="696"/>
      <c r="F640" s="696"/>
      <c r="G640" s="697"/>
      <c r="H640" s="697"/>
      <c r="I640" s="697"/>
      <c r="J640" s="697"/>
      <c r="K640" s="697"/>
      <c r="L640" s="697"/>
      <c r="M640" s="697"/>
      <c r="N640" s="697"/>
      <c r="O640" s="696"/>
      <c r="P640" s="696"/>
      <c r="Q640" s="696"/>
      <c r="R640" s="698"/>
      <c r="S640" s="698"/>
      <c r="T640" s="698"/>
      <c r="U640" s="698"/>
      <c r="V640" s="698"/>
      <c r="W640" s="698"/>
      <c r="X640" s="698"/>
      <c r="Y640" s="698" t="s">
        <v>6070</v>
      </c>
      <c r="Z640" s="698">
        <v>1975</v>
      </c>
      <c r="AA640" s="698">
        <v>122</v>
      </c>
      <c r="AB640" s="698" t="s">
        <v>5376</v>
      </c>
    </row>
    <row r="641" spans="1:28" s="715" customFormat="1" x14ac:dyDescent="0.2">
      <c r="A641" s="698"/>
      <c r="B641" s="697"/>
      <c r="C641" s="696"/>
      <c r="D641" s="697"/>
      <c r="E641" s="696"/>
      <c r="F641" s="696"/>
      <c r="G641" s="697"/>
      <c r="H641" s="697"/>
      <c r="I641" s="697"/>
      <c r="J641" s="697"/>
      <c r="K641" s="697"/>
      <c r="L641" s="697"/>
      <c r="M641" s="697"/>
      <c r="N641" s="697"/>
      <c r="O641" s="696"/>
      <c r="P641" s="696"/>
      <c r="Q641" s="696"/>
      <c r="R641" s="698"/>
      <c r="S641" s="698"/>
      <c r="T641" s="698"/>
      <c r="U641" s="698"/>
      <c r="V641" s="698"/>
      <c r="W641" s="698"/>
      <c r="X641" s="698"/>
      <c r="Y641" s="698" t="s">
        <v>6071</v>
      </c>
      <c r="Z641" s="698">
        <v>1975</v>
      </c>
      <c r="AA641" s="698">
        <v>65</v>
      </c>
      <c r="AB641" s="698" t="s">
        <v>5376</v>
      </c>
    </row>
    <row r="642" spans="1:28" s="715" customFormat="1" x14ac:dyDescent="0.2">
      <c r="A642" s="698"/>
      <c r="B642" s="697"/>
      <c r="C642" s="696"/>
      <c r="D642" s="697"/>
      <c r="E642" s="696"/>
      <c r="F642" s="696"/>
      <c r="G642" s="697"/>
      <c r="H642" s="697"/>
      <c r="I642" s="697"/>
      <c r="J642" s="697"/>
      <c r="K642" s="697"/>
      <c r="L642" s="697"/>
      <c r="M642" s="697"/>
      <c r="N642" s="697"/>
      <c r="O642" s="696"/>
      <c r="P642" s="696"/>
      <c r="Q642" s="696"/>
      <c r="R642" s="698"/>
      <c r="S642" s="698"/>
      <c r="T642" s="698"/>
      <c r="U642" s="698"/>
      <c r="V642" s="698"/>
      <c r="W642" s="698"/>
      <c r="X642" s="698"/>
      <c r="Y642" s="698" t="s">
        <v>6072</v>
      </c>
      <c r="Z642" s="698">
        <v>1975</v>
      </c>
      <c r="AA642" s="698">
        <v>30</v>
      </c>
      <c r="AB642" s="698" t="s">
        <v>5376</v>
      </c>
    </row>
    <row r="643" spans="1:28" s="715" customFormat="1" x14ac:dyDescent="0.2">
      <c r="A643" s="698"/>
      <c r="B643" s="697"/>
      <c r="C643" s="696"/>
      <c r="D643" s="697"/>
      <c r="E643" s="696"/>
      <c r="F643" s="696"/>
      <c r="G643" s="697"/>
      <c r="H643" s="697"/>
      <c r="I643" s="697"/>
      <c r="J643" s="697"/>
      <c r="K643" s="697"/>
      <c r="L643" s="697"/>
      <c r="M643" s="697"/>
      <c r="N643" s="697"/>
      <c r="O643" s="696"/>
      <c r="P643" s="696"/>
      <c r="Q643" s="696"/>
      <c r="R643" s="698"/>
      <c r="S643" s="698"/>
      <c r="T643" s="698"/>
      <c r="U643" s="698"/>
      <c r="V643" s="698"/>
      <c r="W643" s="698"/>
      <c r="X643" s="698"/>
      <c r="Y643" s="698" t="s">
        <v>6073</v>
      </c>
      <c r="Z643" s="698">
        <v>1975</v>
      </c>
      <c r="AA643" s="698">
        <v>30</v>
      </c>
      <c r="AB643" s="698" t="s">
        <v>5376</v>
      </c>
    </row>
    <row r="644" spans="1:28" s="715" customFormat="1" x14ac:dyDescent="0.2">
      <c r="A644" s="698"/>
      <c r="B644" s="697"/>
      <c r="C644" s="696"/>
      <c r="D644" s="697"/>
      <c r="E644" s="696"/>
      <c r="F644" s="696"/>
      <c r="G644" s="697"/>
      <c r="H644" s="697"/>
      <c r="I644" s="697"/>
      <c r="J644" s="697"/>
      <c r="K644" s="697"/>
      <c r="L644" s="697"/>
      <c r="M644" s="697"/>
      <c r="N644" s="697"/>
      <c r="O644" s="696"/>
      <c r="P644" s="696"/>
      <c r="Q644" s="696"/>
      <c r="R644" s="698"/>
      <c r="S644" s="698"/>
      <c r="T644" s="698"/>
      <c r="U644" s="698"/>
      <c r="V644" s="698"/>
      <c r="W644" s="698"/>
      <c r="X644" s="698"/>
      <c r="Y644" s="698" t="s">
        <v>6074</v>
      </c>
      <c r="Z644" s="698">
        <v>2005</v>
      </c>
      <c r="AA644" s="698">
        <v>164</v>
      </c>
      <c r="AB644" s="698" t="s">
        <v>5279</v>
      </c>
    </row>
    <row r="645" spans="1:28" s="715" customFormat="1" x14ac:dyDescent="0.2">
      <c r="A645" s="698"/>
      <c r="B645" s="697"/>
      <c r="C645" s="696"/>
      <c r="D645" s="697"/>
      <c r="E645" s="696"/>
      <c r="F645" s="696"/>
      <c r="G645" s="697"/>
      <c r="H645" s="697"/>
      <c r="I645" s="697"/>
      <c r="J645" s="697"/>
      <c r="K645" s="697"/>
      <c r="L645" s="697"/>
      <c r="M645" s="697"/>
      <c r="N645" s="697"/>
      <c r="O645" s="696"/>
      <c r="P645" s="696"/>
      <c r="Q645" s="696"/>
      <c r="R645" s="698"/>
      <c r="S645" s="698"/>
      <c r="T645" s="698"/>
      <c r="U645" s="698"/>
      <c r="V645" s="698"/>
      <c r="W645" s="698"/>
      <c r="X645" s="698"/>
      <c r="Y645" s="698" t="s">
        <v>6075</v>
      </c>
      <c r="Z645" s="698">
        <v>1975</v>
      </c>
      <c r="AA645" s="698">
        <v>80</v>
      </c>
      <c r="AB645" s="698" t="s">
        <v>5279</v>
      </c>
    </row>
    <row r="646" spans="1:28" s="715" customFormat="1" x14ac:dyDescent="0.2">
      <c r="A646" s="698"/>
      <c r="B646" s="697"/>
      <c r="C646" s="696"/>
      <c r="D646" s="697"/>
      <c r="E646" s="696"/>
      <c r="F646" s="696"/>
      <c r="G646" s="697"/>
      <c r="H646" s="697"/>
      <c r="I646" s="697"/>
      <c r="J646" s="697"/>
      <c r="K646" s="697"/>
      <c r="L646" s="697"/>
      <c r="M646" s="697"/>
      <c r="N646" s="697"/>
      <c r="O646" s="696"/>
      <c r="P646" s="696"/>
      <c r="Q646" s="696"/>
      <c r="R646" s="698"/>
      <c r="S646" s="698"/>
      <c r="T646" s="698"/>
      <c r="U646" s="698"/>
      <c r="V646" s="698"/>
      <c r="W646" s="698"/>
      <c r="X646" s="698"/>
      <c r="Y646" s="699" t="s">
        <v>6076</v>
      </c>
      <c r="Z646" s="698">
        <v>1975</v>
      </c>
      <c r="AA646" s="698" t="s">
        <v>2315</v>
      </c>
      <c r="AB646" s="698" t="s">
        <v>5625</v>
      </c>
    </row>
    <row r="647" spans="1:28" s="715" customFormat="1" x14ac:dyDescent="0.2">
      <c r="A647" s="698"/>
      <c r="B647" s="697"/>
      <c r="C647" s="696"/>
      <c r="D647" s="697"/>
      <c r="E647" s="696"/>
      <c r="F647" s="696"/>
      <c r="G647" s="697"/>
      <c r="H647" s="697"/>
      <c r="I647" s="697"/>
      <c r="J647" s="697"/>
      <c r="K647" s="697"/>
      <c r="L647" s="697"/>
      <c r="M647" s="697"/>
      <c r="N647" s="697"/>
      <c r="O647" s="696"/>
      <c r="P647" s="696"/>
      <c r="Q647" s="696"/>
      <c r="R647" s="698"/>
      <c r="S647" s="698"/>
      <c r="T647" s="698"/>
      <c r="U647" s="698"/>
      <c r="V647" s="698"/>
      <c r="W647" s="698"/>
      <c r="X647" s="698"/>
      <c r="Y647" s="698" t="s">
        <v>6077</v>
      </c>
      <c r="Z647" s="698">
        <v>1975</v>
      </c>
      <c r="AA647" s="698">
        <v>80</v>
      </c>
      <c r="AB647" s="698" t="s">
        <v>5407</v>
      </c>
    </row>
    <row r="648" spans="1:28" s="715" customFormat="1" x14ac:dyDescent="0.2">
      <c r="A648" s="698"/>
      <c r="B648" s="697"/>
      <c r="C648" s="696"/>
      <c r="D648" s="697"/>
      <c r="E648" s="696"/>
      <c r="F648" s="696"/>
      <c r="G648" s="697"/>
      <c r="H648" s="697"/>
      <c r="I648" s="697"/>
      <c r="J648" s="697"/>
      <c r="K648" s="697"/>
      <c r="L648" s="697"/>
      <c r="M648" s="697"/>
      <c r="N648" s="697"/>
      <c r="O648" s="696"/>
      <c r="P648" s="696"/>
      <c r="Q648" s="696"/>
      <c r="R648" s="698"/>
      <c r="S648" s="698"/>
      <c r="T648" s="698"/>
      <c r="U648" s="698"/>
      <c r="V648" s="698"/>
      <c r="W648" s="698"/>
      <c r="X648" s="698"/>
      <c r="Y648" s="698" t="s">
        <v>6078</v>
      </c>
      <c r="Z648" s="698">
        <v>1975</v>
      </c>
      <c r="AA648" s="698">
        <v>115</v>
      </c>
      <c r="AB648" s="698" t="s">
        <v>5577</v>
      </c>
    </row>
    <row r="649" spans="1:28" s="715" customFormat="1" x14ac:dyDescent="0.2">
      <c r="A649" s="698"/>
      <c r="B649" s="697"/>
      <c r="C649" s="696"/>
      <c r="D649" s="697"/>
      <c r="E649" s="696"/>
      <c r="F649" s="696"/>
      <c r="G649" s="697"/>
      <c r="H649" s="697"/>
      <c r="I649" s="697"/>
      <c r="J649" s="697"/>
      <c r="K649" s="697"/>
      <c r="L649" s="697"/>
      <c r="M649" s="697"/>
      <c r="N649" s="697"/>
      <c r="O649" s="696"/>
      <c r="P649" s="696"/>
      <c r="Q649" s="696"/>
      <c r="R649" s="698"/>
      <c r="S649" s="698"/>
      <c r="T649" s="698"/>
      <c r="U649" s="698"/>
      <c r="V649" s="698"/>
      <c r="W649" s="698"/>
      <c r="X649" s="698"/>
      <c r="Y649" s="699" t="s">
        <v>6079</v>
      </c>
      <c r="Z649" s="698">
        <v>1975</v>
      </c>
      <c r="AA649" s="698">
        <v>100</v>
      </c>
      <c r="AB649" s="698" t="s">
        <v>6080</v>
      </c>
    </row>
    <row r="650" spans="1:28" s="715" customFormat="1" x14ac:dyDescent="0.2">
      <c r="A650" s="698"/>
      <c r="B650" s="697"/>
      <c r="C650" s="696"/>
      <c r="D650" s="697"/>
      <c r="E650" s="696"/>
      <c r="F650" s="696"/>
      <c r="G650" s="697"/>
      <c r="H650" s="697"/>
      <c r="I650" s="697"/>
      <c r="J650" s="697"/>
      <c r="K650" s="697"/>
      <c r="L650" s="697"/>
      <c r="M650" s="697"/>
      <c r="N650" s="697"/>
      <c r="O650" s="696"/>
      <c r="P650" s="696"/>
      <c r="Q650" s="696"/>
      <c r="R650" s="698"/>
      <c r="S650" s="698"/>
      <c r="T650" s="698"/>
      <c r="U650" s="698"/>
      <c r="V650" s="698"/>
      <c r="W650" s="698"/>
      <c r="X650" s="698"/>
      <c r="Y650" s="699" t="s">
        <v>6081</v>
      </c>
      <c r="Z650" s="698">
        <v>1976</v>
      </c>
      <c r="AA650" s="698" t="s">
        <v>2315</v>
      </c>
      <c r="AB650" s="698" t="s">
        <v>6082</v>
      </c>
    </row>
    <row r="651" spans="1:28" s="715" customFormat="1" x14ac:dyDescent="0.2">
      <c r="A651" s="698"/>
      <c r="B651" s="697"/>
      <c r="C651" s="696"/>
      <c r="D651" s="697"/>
      <c r="E651" s="696"/>
      <c r="F651" s="696"/>
      <c r="G651" s="697"/>
      <c r="H651" s="697"/>
      <c r="I651" s="697"/>
      <c r="J651" s="697"/>
      <c r="K651" s="697"/>
      <c r="L651" s="697"/>
      <c r="M651" s="697"/>
      <c r="N651" s="697"/>
      <c r="O651" s="696"/>
      <c r="P651" s="696"/>
      <c r="Q651" s="696"/>
      <c r="R651" s="698"/>
      <c r="S651" s="698"/>
      <c r="T651" s="698"/>
      <c r="U651" s="698"/>
      <c r="V651" s="698"/>
      <c r="W651" s="698"/>
      <c r="X651" s="698"/>
      <c r="Y651" s="698" t="s">
        <v>6083</v>
      </c>
      <c r="Z651" s="698">
        <v>1975</v>
      </c>
      <c r="AA651" s="698">
        <v>80</v>
      </c>
      <c r="AB651" s="698" t="s">
        <v>5407</v>
      </c>
    </row>
    <row r="652" spans="1:28" s="715" customFormat="1" x14ac:dyDescent="0.2">
      <c r="A652" s="698"/>
      <c r="B652" s="697"/>
      <c r="C652" s="696"/>
      <c r="D652" s="697"/>
      <c r="E652" s="696"/>
      <c r="F652" s="696"/>
      <c r="G652" s="697"/>
      <c r="H652" s="697"/>
      <c r="I652" s="697"/>
      <c r="J652" s="697"/>
      <c r="K652" s="697"/>
      <c r="L652" s="697"/>
      <c r="M652" s="697"/>
      <c r="N652" s="697"/>
      <c r="O652" s="696"/>
      <c r="P652" s="696"/>
      <c r="Q652" s="696"/>
      <c r="R652" s="698"/>
      <c r="S652" s="698"/>
      <c r="T652" s="698"/>
      <c r="U652" s="698"/>
      <c r="V652" s="698"/>
      <c r="W652" s="698"/>
      <c r="X652" s="698"/>
      <c r="Y652" s="698" t="s">
        <v>6084</v>
      </c>
      <c r="Z652" s="698">
        <v>1975</v>
      </c>
      <c r="AA652" s="698">
        <v>80</v>
      </c>
      <c r="AB652" s="698" t="s">
        <v>5279</v>
      </c>
    </row>
    <row r="653" spans="1:28" s="715" customFormat="1" x14ac:dyDescent="0.2">
      <c r="A653" s="698"/>
      <c r="B653" s="697"/>
      <c r="C653" s="696"/>
      <c r="D653" s="697"/>
      <c r="E653" s="696"/>
      <c r="F653" s="696"/>
      <c r="G653" s="697"/>
      <c r="H653" s="697"/>
      <c r="I653" s="697"/>
      <c r="J653" s="697"/>
      <c r="K653" s="697"/>
      <c r="L653" s="697"/>
      <c r="M653" s="697"/>
      <c r="N653" s="697"/>
      <c r="O653" s="696"/>
      <c r="P653" s="696"/>
      <c r="Q653" s="696"/>
      <c r="R653" s="698"/>
      <c r="S653" s="698"/>
      <c r="T653" s="698"/>
      <c r="U653" s="698"/>
      <c r="V653" s="698"/>
      <c r="W653" s="698"/>
      <c r="X653" s="698"/>
      <c r="Y653" s="698" t="s">
        <v>6085</v>
      </c>
      <c r="Z653" s="698">
        <v>1975</v>
      </c>
      <c r="AA653" s="698">
        <v>80</v>
      </c>
      <c r="AB653" s="698" t="s">
        <v>5407</v>
      </c>
    </row>
    <row r="654" spans="1:28" s="715" customFormat="1" x14ac:dyDescent="0.2">
      <c r="A654" s="698"/>
      <c r="B654" s="697"/>
      <c r="C654" s="696"/>
      <c r="D654" s="697"/>
      <c r="E654" s="696"/>
      <c r="F654" s="696"/>
      <c r="G654" s="697"/>
      <c r="H654" s="697"/>
      <c r="I654" s="697"/>
      <c r="J654" s="697"/>
      <c r="K654" s="697"/>
      <c r="L654" s="697"/>
      <c r="M654" s="697"/>
      <c r="N654" s="697"/>
      <c r="O654" s="696"/>
      <c r="P654" s="696"/>
      <c r="Q654" s="696"/>
      <c r="R654" s="698"/>
      <c r="S654" s="698"/>
      <c r="T654" s="698"/>
      <c r="U654" s="698"/>
      <c r="V654" s="698"/>
      <c r="W654" s="698"/>
      <c r="X654" s="698"/>
      <c r="Y654" s="698" t="s">
        <v>6086</v>
      </c>
      <c r="Z654" s="698">
        <v>1973</v>
      </c>
      <c r="AA654" s="715">
        <v>70</v>
      </c>
      <c r="AB654" s="698" t="s">
        <v>5577</v>
      </c>
    </row>
    <row r="655" spans="1:28" ht="13.35" customHeight="1" x14ac:dyDescent="0.2">
      <c r="A655" s="711"/>
      <c r="B655" s="706"/>
      <c r="C655" s="712"/>
      <c r="D655" s="713"/>
      <c r="E655" s="713"/>
      <c r="F655" s="713"/>
      <c r="G655" s="713"/>
      <c r="H655" s="713"/>
      <c r="I655" s="713"/>
      <c r="J655" s="713"/>
      <c r="K655" s="713"/>
      <c r="L655" s="713"/>
      <c r="M655" s="757"/>
      <c r="N655" s="712"/>
      <c r="O655" s="712"/>
      <c r="P655" s="713"/>
      <c r="Q655" s="713"/>
      <c r="R655" s="713"/>
      <c r="S655" s="713"/>
      <c r="T655" s="713"/>
      <c r="U655" s="713"/>
      <c r="V655" s="713"/>
      <c r="W655" s="713"/>
      <c r="X655" s="714"/>
      <c r="Y655" s="712"/>
      <c r="Z655" s="714"/>
      <c r="AA655" s="766"/>
      <c r="AB655" s="711"/>
    </row>
    <row r="656" spans="1:28" s="715" customFormat="1" x14ac:dyDescent="0.2">
      <c r="A656" s="698">
        <v>61</v>
      </c>
      <c r="B656" s="697" t="s">
        <v>5561</v>
      </c>
      <c r="C656" s="696"/>
      <c r="D656" s="697"/>
      <c r="E656" s="696"/>
      <c r="F656" s="696"/>
      <c r="G656" s="697"/>
      <c r="H656" s="697"/>
      <c r="I656" s="697"/>
      <c r="J656" s="697"/>
      <c r="K656" s="697"/>
      <c r="L656" s="697" t="s">
        <v>6087</v>
      </c>
      <c r="M656" s="696">
        <v>290</v>
      </c>
      <c r="N656" s="697" t="s">
        <v>38</v>
      </c>
      <c r="O656" s="696" t="s">
        <v>6088</v>
      </c>
      <c r="P656" s="696" t="s">
        <v>5158</v>
      </c>
      <c r="Q656" s="696" t="s">
        <v>5195</v>
      </c>
      <c r="R656" s="698"/>
      <c r="S656" s="698"/>
      <c r="T656" s="698"/>
      <c r="U656" s="698"/>
      <c r="V656" s="698"/>
      <c r="W656" s="698"/>
      <c r="X656" s="698"/>
      <c r="Y656" s="698" t="s">
        <v>6089</v>
      </c>
      <c r="Z656" s="698">
        <v>1983</v>
      </c>
      <c r="AA656" s="698">
        <v>210</v>
      </c>
      <c r="AB656" s="698" t="s">
        <v>5565</v>
      </c>
    </row>
    <row r="657" spans="1:28" s="715" customFormat="1" x14ac:dyDescent="0.2">
      <c r="A657" s="698"/>
      <c r="B657" s="697"/>
      <c r="C657" s="696"/>
      <c r="D657" s="697"/>
      <c r="E657" s="696"/>
      <c r="F657" s="696"/>
      <c r="G657" s="697"/>
      <c r="H657" s="697"/>
      <c r="I657" s="697"/>
      <c r="J657" s="697"/>
      <c r="K657" s="697"/>
      <c r="L657" s="697"/>
      <c r="M657" s="696"/>
      <c r="N657" s="697"/>
      <c r="O657" s="696"/>
      <c r="P657" s="696"/>
      <c r="Q657" s="696"/>
      <c r="R657" s="698"/>
      <c r="S657" s="698"/>
      <c r="T657" s="698"/>
      <c r="U657" s="698"/>
      <c r="V657" s="698"/>
      <c r="W657" s="698"/>
      <c r="X657" s="698"/>
      <c r="Y657" s="698" t="s">
        <v>6090</v>
      </c>
      <c r="Z657" s="698">
        <v>1975</v>
      </c>
      <c r="AA657" s="698">
        <v>160</v>
      </c>
      <c r="AB657" s="698" t="s">
        <v>6091</v>
      </c>
    </row>
    <row r="658" spans="1:28" s="715" customFormat="1" x14ac:dyDescent="0.2">
      <c r="A658" s="698"/>
      <c r="B658" s="697"/>
      <c r="C658" s="696"/>
      <c r="D658" s="697"/>
      <c r="E658" s="696"/>
      <c r="F658" s="696"/>
      <c r="G658" s="697"/>
      <c r="H658" s="697"/>
      <c r="I658" s="697"/>
      <c r="J658" s="697"/>
      <c r="K658" s="697"/>
      <c r="L658" s="697"/>
      <c r="M658" s="696"/>
      <c r="N658" s="697"/>
      <c r="O658" s="696"/>
      <c r="P658" s="696"/>
      <c r="Q658" s="696"/>
      <c r="R658" s="698"/>
      <c r="S658" s="698"/>
      <c r="T658" s="698"/>
      <c r="U658" s="698"/>
      <c r="V658" s="698"/>
      <c r="W658" s="698"/>
      <c r="X658" s="698"/>
      <c r="Y658" s="699" t="s">
        <v>6092</v>
      </c>
      <c r="Z658" s="698">
        <v>2002</v>
      </c>
      <c r="AA658" s="698" t="s">
        <v>2315</v>
      </c>
      <c r="AB658" s="698" t="s">
        <v>6093</v>
      </c>
    </row>
    <row r="659" spans="1:28" s="715" customFormat="1" x14ac:dyDescent="0.2">
      <c r="A659" s="698"/>
      <c r="B659" s="697"/>
      <c r="C659" s="696"/>
      <c r="D659" s="697"/>
      <c r="E659" s="696"/>
      <c r="F659" s="696"/>
      <c r="G659" s="697"/>
      <c r="H659" s="697"/>
      <c r="I659" s="697"/>
      <c r="J659" s="697"/>
      <c r="K659" s="697"/>
      <c r="L659" s="697"/>
      <c r="M659" s="697"/>
      <c r="N659" s="697"/>
      <c r="O659" s="696"/>
      <c r="P659" s="696"/>
      <c r="Q659" s="696"/>
      <c r="R659" s="698"/>
      <c r="S659" s="698"/>
      <c r="T659" s="698"/>
      <c r="U659" s="698"/>
      <c r="V659" s="698"/>
      <c r="W659" s="698"/>
      <c r="X659" s="698"/>
      <c r="Y659" s="699" t="s">
        <v>6094</v>
      </c>
      <c r="Z659" s="698">
        <v>2009</v>
      </c>
      <c r="AA659" s="698">
        <v>200</v>
      </c>
      <c r="AB659" s="698" t="s">
        <v>5625</v>
      </c>
    </row>
    <row r="660" spans="1:28" s="715" customFormat="1" x14ac:dyDescent="0.2">
      <c r="A660" s="698"/>
      <c r="B660" s="697"/>
      <c r="C660" s="696"/>
      <c r="D660" s="697"/>
      <c r="E660" s="696"/>
      <c r="F660" s="696"/>
      <c r="G660" s="697"/>
      <c r="H660" s="697"/>
      <c r="I660" s="697"/>
      <c r="J660" s="697"/>
      <c r="K660" s="697"/>
      <c r="L660" s="697"/>
      <c r="M660" s="697"/>
      <c r="N660" s="697"/>
      <c r="O660" s="696"/>
      <c r="P660" s="696"/>
      <c r="Q660" s="696"/>
      <c r="R660" s="698"/>
      <c r="S660" s="698"/>
      <c r="T660" s="698"/>
      <c r="U660" s="698"/>
      <c r="V660" s="698"/>
      <c r="W660" s="698"/>
      <c r="X660" s="698"/>
      <c r="Y660" s="698" t="s">
        <v>6095</v>
      </c>
      <c r="Z660" s="698">
        <v>1983</v>
      </c>
      <c r="AA660" s="698">
        <v>104</v>
      </c>
      <c r="AB660" s="698" t="s">
        <v>6096</v>
      </c>
    </row>
    <row r="661" spans="1:28" s="715" customFormat="1" x14ac:dyDescent="0.2">
      <c r="A661" s="698"/>
      <c r="B661" s="697"/>
      <c r="C661" s="696"/>
      <c r="D661" s="697"/>
      <c r="E661" s="696"/>
      <c r="F661" s="696"/>
      <c r="G661" s="697"/>
      <c r="H661" s="697"/>
      <c r="I661" s="697"/>
      <c r="J661" s="697"/>
      <c r="K661" s="697"/>
      <c r="L661" s="697"/>
      <c r="M661" s="697"/>
      <c r="N661" s="697"/>
      <c r="O661" s="696"/>
      <c r="P661" s="696"/>
      <c r="Q661" s="696"/>
      <c r="R661" s="698"/>
      <c r="S661" s="698"/>
      <c r="T661" s="698"/>
      <c r="U661" s="698"/>
      <c r="V661" s="698"/>
      <c r="W661" s="698"/>
      <c r="X661" s="698"/>
      <c r="Y661" s="699" t="s">
        <v>6097</v>
      </c>
      <c r="Z661" s="698"/>
      <c r="AA661" s="698"/>
      <c r="AB661" s="698" t="s">
        <v>6093</v>
      </c>
    </row>
    <row r="662" spans="1:28" s="715" customFormat="1" x14ac:dyDescent="0.2">
      <c r="A662" s="698"/>
      <c r="B662" s="697"/>
      <c r="C662" s="696"/>
      <c r="D662" s="697"/>
      <c r="E662" s="696"/>
      <c r="F662" s="696"/>
      <c r="G662" s="697"/>
      <c r="H662" s="697"/>
      <c r="I662" s="697"/>
      <c r="J662" s="697"/>
      <c r="K662" s="697"/>
      <c r="L662" s="697"/>
      <c r="M662" s="697"/>
      <c r="N662" s="697"/>
      <c r="O662" s="696"/>
      <c r="P662" s="696"/>
      <c r="Q662" s="696"/>
      <c r="R662" s="698"/>
      <c r="S662" s="698"/>
      <c r="T662" s="698"/>
      <c r="U662" s="698"/>
      <c r="V662" s="698"/>
      <c r="W662" s="698"/>
      <c r="X662" s="698"/>
      <c r="Y662" s="698" t="s">
        <v>6098</v>
      </c>
      <c r="Z662" s="698">
        <v>1976</v>
      </c>
      <c r="AA662" s="698">
        <v>60</v>
      </c>
      <c r="AB662" s="698" t="s">
        <v>5361</v>
      </c>
    </row>
    <row r="663" spans="1:28" s="715" customFormat="1" x14ac:dyDescent="0.2">
      <c r="A663" s="698"/>
      <c r="B663" s="697"/>
      <c r="C663" s="696"/>
      <c r="D663" s="697"/>
      <c r="E663" s="696"/>
      <c r="F663" s="696"/>
      <c r="G663" s="697"/>
      <c r="H663" s="697"/>
      <c r="I663" s="697"/>
      <c r="J663" s="697"/>
      <c r="K663" s="697"/>
      <c r="L663" s="697"/>
      <c r="M663" s="697"/>
      <c r="N663" s="697"/>
      <c r="O663" s="696"/>
      <c r="P663" s="696"/>
      <c r="Q663" s="696"/>
      <c r="R663" s="698"/>
      <c r="S663" s="698"/>
      <c r="T663" s="698"/>
      <c r="U663" s="698"/>
      <c r="V663" s="698"/>
      <c r="W663" s="698"/>
      <c r="X663" s="698"/>
      <c r="Y663" s="698" t="s">
        <v>6099</v>
      </c>
      <c r="Z663" s="698">
        <v>1983</v>
      </c>
      <c r="AA663" s="698">
        <v>210</v>
      </c>
      <c r="AB663" s="698" t="s">
        <v>5565</v>
      </c>
    </row>
    <row r="664" spans="1:28" s="715" customFormat="1" x14ac:dyDescent="0.2">
      <c r="A664" s="698"/>
      <c r="B664" s="697"/>
      <c r="C664" s="696"/>
      <c r="D664" s="697"/>
      <c r="E664" s="696"/>
      <c r="F664" s="696"/>
      <c r="G664" s="697"/>
      <c r="H664" s="697"/>
      <c r="I664" s="697"/>
      <c r="J664" s="697"/>
      <c r="K664" s="697"/>
      <c r="L664" s="697"/>
      <c r="M664" s="697"/>
      <c r="N664" s="697"/>
      <c r="O664" s="696"/>
      <c r="P664" s="696"/>
      <c r="Q664" s="696"/>
      <c r="R664" s="698"/>
      <c r="S664" s="698"/>
      <c r="T664" s="698"/>
      <c r="U664" s="698"/>
      <c r="V664" s="698"/>
      <c r="W664" s="698"/>
      <c r="X664" s="698"/>
      <c r="Y664" s="698" t="s">
        <v>6100</v>
      </c>
      <c r="Z664" s="698">
        <v>1976</v>
      </c>
      <c r="AA664" s="698">
        <v>176</v>
      </c>
      <c r="AB664" s="698" t="s">
        <v>6101</v>
      </c>
    </row>
    <row r="665" spans="1:28" s="715" customFormat="1" x14ac:dyDescent="0.2">
      <c r="A665" s="698"/>
      <c r="B665" s="697"/>
      <c r="C665" s="696"/>
      <c r="D665" s="697"/>
      <c r="E665" s="696"/>
      <c r="F665" s="696"/>
      <c r="G665" s="697"/>
      <c r="H665" s="697"/>
      <c r="I665" s="697"/>
      <c r="J665" s="697"/>
      <c r="K665" s="697"/>
      <c r="L665" s="697"/>
      <c r="M665" s="697"/>
      <c r="N665" s="697"/>
      <c r="O665" s="696"/>
      <c r="P665" s="696"/>
      <c r="Q665" s="696"/>
      <c r="R665" s="698"/>
      <c r="S665" s="698"/>
      <c r="T665" s="698"/>
      <c r="U665" s="698"/>
      <c r="V665" s="698"/>
      <c r="W665" s="698"/>
      <c r="X665" s="698"/>
      <c r="Y665" s="698" t="s">
        <v>6102</v>
      </c>
      <c r="Z665" s="698">
        <v>1976</v>
      </c>
      <c r="AA665" s="698">
        <v>110</v>
      </c>
      <c r="AB665" s="698" t="s">
        <v>5279</v>
      </c>
    </row>
    <row r="666" spans="1:28" s="715" customFormat="1" x14ac:dyDescent="0.2">
      <c r="A666" s="698"/>
      <c r="B666" s="697"/>
      <c r="C666" s="696"/>
      <c r="D666" s="697"/>
      <c r="E666" s="696"/>
      <c r="F666" s="696"/>
      <c r="G666" s="697"/>
      <c r="H666" s="697"/>
      <c r="I666" s="697"/>
      <c r="J666" s="697"/>
      <c r="K666" s="697"/>
      <c r="L666" s="697"/>
      <c r="M666" s="697"/>
      <c r="N666" s="697"/>
      <c r="O666" s="696"/>
      <c r="P666" s="696"/>
      <c r="Q666" s="696"/>
      <c r="R666" s="698"/>
      <c r="S666" s="698"/>
      <c r="T666" s="698"/>
      <c r="U666" s="698"/>
      <c r="V666" s="698"/>
      <c r="W666" s="698"/>
      <c r="X666" s="698"/>
      <c r="Y666" s="698" t="s">
        <v>6103</v>
      </c>
      <c r="Z666" s="698">
        <v>2008</v>
      </c>
      <c r="AA666" s="698">
        <v>144</v>
      </c>
      <c r="AB666" s="698" t="s">
        <v>6104</v>
      </c>
    </row>
    <row r="667" spans="1:28" x14ac:dyDescent="0.2">
      <c r="A667" s="711"/>
      <c r="B667" s="706"/>
      <c r="C667" s="712"/>
      <c r="D667" s="713"/>
      <c r="E667" s="713"/>
      <c r="F667" s="713"/>
      <c r="G667" s="713"/>
      <c r="H667" s="713"/>
      <c r="I667" s="713"/>
      <c r="J667" s="713"/>
      <c r="K667" s="713"/>
      <c r="L667" s="713"/>
      <c r="M667" s="757"/>
      <c r="N667" s="765"/>
      <c r="O667" s="712"/>
      <c r="P667" s="713"/>
      <c r="Q667" s="713"/>
      <c r="R667" s="713"/>
      <c r="S667" s="713"/>
      <c r="T667" s="713"/>
      <c r="U667" s="713"/>
      <c r="V667" s="713"/>
      <c r="W667" s="713"/>
      <c r="X667" s="714"/>
      <c r="Y667" s="712"/>
      <c r="Z667" s="714"/>
      <c r="AA667" s="766"/>
      <c r="AB667" s="711"/>
    </row>
    <row r="668" spans="1:28" s="715" customFormat="1" x14ac:dyDescent="0.2">
      <c r="A668" s="698">
        <v>62</v>
      </c>
      <c r="B668" s="697" t="s">
        <v>5561</v>
      </c>
      <c r="C668" s="696"/>
      <c r="D668" s="697"/>
      <c r="E668" s="696"/>
      <c r="F668" s="696"/>
      <c r="G668" s="697"/>
      <c r="H668" s="697"/>
      <c r="I668" s="697"/>
      <c r="J668" s="697"/>
      <c r="K668" s="697"/>
      <c r="L668" s="697" t="s">
        <v>6105</v>
      </c>
      <c r="M668" s="696">
        <v>1060</v>
      </c>
      <c r="N668" s="697" t="s">
        <v>38</v>
      </c>
      <c r="O668" s="696" t="s">
        <v>6106</v>
      </c>
      <c r="P668" s="696" t="s">
        <v>5158</v>
      </c>
      <c r="Q668" s="696" t="s">
        <v>5195</v>
      </c>
      <c r="R668" s="698"/>
      <c r="S668" s="698"/>
      <c r="T668" s="698"/>
      <c r="U668" s="698"/>
      <c r="V668" s="698"/>
      <c r="W668" s="698"/>
      <c r="X668" s="698"/>
      <c r="Y668" s="698" t="s">
        <v>6107</v>
      </c>
      <c r="Z668" s="698">
        <v>1977</v>
      </c>
      <c r="AA668" s="698">
        <v>157</v>
      </c>
      <c r="AB668" s="698" t="s">
        <v>5577</v>
      </c>
    </row>
    <row r="669" spans="1:28" s="715" customFormat="1" x14ac:dyDescent="0.2">
      <c r="A669" s="698"/>
      <c r="B669" s="697"/>
      <c r="C669" s="696"/>
      <c r="D669" s="697"/>
      <c r="E669" s="696"/>
      <c r="F669" s="696"/>
      <c r="G669" s="697"/>
      <c r="H669" s="697"/>
      <c r="I669" s="697"/>
      <c r="J669" s="697"/>
      <c r="K669" s="697"/>
      <c r="L669" s="697" t="s">
        <v>6108</v>
      </c>
      <c r="M669" s="696">
        <v>470</v>
      </c>
      <c r="N669" s="697"/>
      <c r="O669" s="696"/>
      <c r="P669" s="696"/>
      <c r="Q669" s="696"/>
      <c r="R669" s="698"/>
      <c r="S669" s="698"/>
      <c r="T669" s="698"/>
      <c r="U669" s="698"/>
      <c r="V669" s="698"/>
      <c r="W669" s="698"/>
      <c r="X669" s="698"/>
      <c r="Y669" s="698" t="s">
        <v>6109</v>
      </c>
      <c r="Z669" s="698">
        <v>1977</v>
      </c>
      <c r="AA669" s="715">
        <v>155</v>
      </c>
      <c r="AB669" s="698" t="s">
        <v>5577</v>
      </c>
    </row>
    <row r="670" spans="1:28" s="715" customFormat="1" x14ac:dyDescent="0.2">
      <c r="A670" s="698"/>
      <c r="B670" s="697"/>
      <c r="C670" s="696"/>
      <c r="D670" s="697"/>
      <c r="E670" s="696"/>
      <c r="F670" s="696"/>
      <c r="G670" s="697"/>
      <c r="H670" s="697"/>
      <c r="I670" s="697"/>
      <c r="J670" s="697"/>
      <c r="K670" s="697"/>
      <c r="L670" s="697"/>
      <c r="M670" s="697"/>
      <c r="N670" s="697"/>
      <c r="O670" s="696"/>
      <c r="P670" s="696"/>
      <c r="Q670" s="696"/>
      <c r="R670" s="698"/>
      <c r="S670" s="698"/>
      <c r="T670" s="698"/>
      <c r="U670" s="698"/>
      <c r="V670" s="698"/>
      <c r="W670" s="698"/>
      <c r="X670" s="698"/>
      <c r="Y670" s="698" t="s">
        <v>6110</v>
      </c>
      <c r="Z670" s="698">
        <v>1977</v>
      </c>
      <c r="AA670" s="715">
        <v>64</v>
      </c>
      <c r="AB670" s="698" t="s">
        <v>5440</v>
      </c>
    </row>
    <row r="671" spans="1:28" s="715" customFormat="1" x14ac:dyDescent="0.2">
      <c r="A671" s="698"/>
      <c r="B671" s="697"/>
      <c r="C671" s="696"/>
      <c r="D671" s="697"/>
      <c r="E671" s="696"/>
      <c r="F671" s="696"/>
      <c r="G671" s="697"/>
      <c r="H671" s="697"/>
      <c r="I671" s="697"/>
      <c r="J671" s="697"/>
      <c r="K671" s="697"/>
      <c r="L671" s="697"/>
      <c r="M671" s="697"/>
      <c r="N671" s="697"/>
      <c r="O671" s="696"/>
      <c r="P671" s="696"/>
      <c r="Q671" s="696"/>
      <c r="R671" s="698"/>
      <c r="S671" s="698"/>
      <c r="T671" s="698"/>
      <c r="U671" s="698"/>
      <c r="V671" s="698"/>
      <c r="W671" s="698"/>
      <c r="X671" s="698"/>
      <c r="Y671" s="698" t="s">
        <v>6111</v>
      </c>
      <c r="Z671" s="698">
        <v>1990</v>
      </c>
      <c r="AA671" s="698">
        <v>127</v>
      </c>
      <c r="AB671" s="698" t="s">
        <v>6112</v>
      </c>
    </row>
    <row r="672" spans="1:28" s="715" customFormat="1" x14ac:dyDescent="0.2">
      <c r="A672" s="698"/>
      <c r="B672" s="697"/>
      <c r="C672" s="696"/>
      <c r="D672" s="697"/>
      <c r="E672" s="696"/>
      <c r="F672" s="696"/>
      <c r="G672" s="697"/>
      <c r="H672" s="697"/>
      <c r="I672" s="697"/>
      <c r="J672" s="697"/>
      <c r="K672" s="697"/>
      <c r="L672" s="697"/>
      <c r="M672" s="697"/>
      <c r="N672" s="697"/>
      <c r="O672" s="696"/>
      <c r="P672" s="696"/>
      <c r="Q672" s="696"/>
      <c r="R672" s="698"/>
      <c r="S672" s="698"/>
      <c r="T672" s="698"/>
      <c r="U672" s="698"/>
      <c r="V672" s="698"/>
      <c r="W672" s="698"/>
      <c r="X672" s="698"/>
      <c r="Y672" s="698" t="s">
        <v>6113</v>
      </c>
      <c r="Z672" s="698">
        <v>1997</v>
      </c>
      <c r="AA672" s="698">
        <v>116</v>
      </c>
      <c r="AB672" s="698" t="s">
        <v>6114</v>
      </c>
    </row>
    <row r="673" spans="1:28" s="715" customFormat="1" x14ac:dyDescent="0.2">
      <c r="A673" s="698"/>
      <c r="B673" s="697"/>
      <c r="C673" s="696"/>
      <c r="D673" s="697"/>
      <c r="E673" s="696"/>
      <c r="F673" s="696"/>
      <c r="G673" s="697"/>
      <c r="H673" s="697"/>
      <c r="I673" s="697"/>
      <c r="J673" s="697"/>
      <c r="K673" s="697"/>
      <c r="L673" s="697"/>
      <c r="M673" s="697"/>
      <c r="N673" s="697"/>
      <c r="O673" s="696"/>
      <c r="P673" s="696"/>
      <c r="Q673" s="696"/>
      <c r="R673" s="698"/>
      <c r="S673" s="698"/>
      <c r="T673" s="698"/>
      <c r="U673" s="698"/>
      <c r="V673" s="698"/>
      <c r="W673" s="698"/>
      <c r="X673" s="698"/>
      <c r="Y673" s="699" t="s">
        <v>6115</v>
      </c>
      <c r="Z673" s="698">
        <v>1978</v>
      </c>
      <c r="AA673" s="698" t="s">
        <v>2315</v>
      </c>
      <c r="AB673" s="698" t="s">
        <v>5629</v>
      </c>
    </row>
    <row r="674" spans="1:28" s="715" customFormat="1" x14ac:dyDescent="0.2">
      <c r="A674" s="698"/>
      <c r="B674" s="697"/>
      <c r="C674" s="696"/>
      <c r="D674" s="697"/>
      <c r="E674" s="696"/>
      <c r="F674" s="696"/>
      <c r="G674" s="697"/>
      <c r="H674" s="697"/>
      <c r="I674" s="697"/>
      <c r="J674" s="697"/>
      <c r="K674" s="697"/>
      <c r="L674" s="697"/>
      <c r="M674" s="697"/>
      <c r="N674" s="697"/>
      <c r="O674" s="696"/>
      <c r="P674" s="696"/>
      <c r="Q674" s="696"/>
      <c r="R674" s="698"/>
      <c r="S674" s="698"/>
      <c r="T674" s="698"/>
      <c r="U674" s="698"/>
      <c r="V674" s="698"/>
      <c r="W674" s="698"/>
      <c r="X674" s="698"/>
      <c r="Y674" s="698" t="s">
        <v>6116</v>
      </c>
      <c r="Z674" s="698">
        <v>1976</v>
      </c>
      <c r="AA674" s="698">
        <v>116</v>
      </c>
      <c r="AB674" s="698" t="s">
        <v>5440</v>
      </c>
    </row>
    <row r="675" spans="1:28" s="715" customFormat="1" x14ac:dyDescent="0.2">
      <c r="A675" s="698"/>
      <c r="B675" s="697"/>
      <c r="C675" s="696"/>
      <c r="D675" s="697"/>
      <c r="E675" s="696"/>
      <c r="F675" s="696"/>
      <c r="G675" s="697"/>
      <c r="H675" s="697"/>
      <c r="I675" s="697"/>
      <c r="J675" s="697"/>
      <c r="K675" s="697"/>
      <c r="L675" s="697"/>
      <c r="M675" s="697"/>
      <c r="N675" s="697"/>
      <c r="O675" s="696"/>
      <c r="P675" s="696"/>
      <c r="Q675" s="696"/>
      <c r="R675" s="698"/>
      <c r="S675" s="698"/>
      <c r="T675" s="698"/>
      <c r="U675" s="698"/>
      <c r="V675" s="698"/>
      <c r="W675" s="698"/>
      <c r="X675" s="698"/>
      <c r="Y675" s="698" t="s">
        <v>6117</v>
      </c>
      <c r="Z675" s="698">
        <v>1976</v>
      </c>
      <c r="AA675" s="715">
        <v>140</v>
      </c>
      <c r="AB675" s="698" t="s">
        <v>5440</v>
      </c>
    </row>
    <row r="676" spans="1:28" s="715" customFormat="1" x14ac:dyDescent="0.2">
      <c r="A676" s="698"/>
      <c r="B676" s="697"/>
      <c r="C676" s="696"/>
      <c r="D676" s="697"/>
      <c r="E676" s="696"/>
      <c r="F676" s="696"/>
      <c r="G676" s="697"/>
      <c r="H676" s="697"/>
      <c r="I676" s="697"/>
      <c r="J676" s="697"/>
      <c r="K676" s="697"/>
      <c r="L676" s="697"/>
      <c r="M676" s="697"/>
      <c r="N676" s="697"/>
      <c r="O676" s="696"/>
      <c r="P676" s="696"/>
      <c r="Q676" s="696"/>
      <c r="R676" s="698"/>
      <c r="S676" s="698"/>
      <c r="T676" s="698"/>
      <c r="U676" s="698"/>
      <c r="V676" s="698"/>
      <c r="W676" s="698"/>
      <c r="X676" s="698"/>
      <c r="Y676" s="698" t="s">
        <v>6118</v>
      </c>
      <c r="Z676" s="698">
        <v>1977</v>
      </c>
      <c r="AA676" s="698">
        <v>130</v>
      </c>
      <c r="AB676" s="698" t="s">
        <v>5279</v>
      </c>
    </row>
    <row r="677" spans="1:28" s="715" customFormat="1" x14ac:dyDescent="0.2">
      <c r="A677" s="698"/>
      <c r="B677" s="697"/>
      <c r="C677" s="696"/>
      <c r="D677" s="697"/>
      <c r="E677" s="696"/>
      <c r="F677" s="696"/>
      <c r="G677" s="697"/>
      <c r="H677" s="697"/>
      <c r="I677" s="697"/>
      <c r="J677" s="697"/>
      <c r="K677" s="697"/>
      <c r="L677" s="697"/>
      <c r="M677" s="697"/>
      <c r="N677" s="697"/>
      <c r="O677" s="696"/>
      <c r="P677" s="696"/>
      <c r="Q677" s="696"/>
      <c r="R677" s="698"/>
      <c r="S677" s="698"/>
      <c r="T677" s="698"/>
      <c r="U677" s="698"/>
      <c r="V677" s="698"/>
      <c r="W677" s="698"/>
      <c r="X677" s="698"/>
      <c r="Y677" s="698" t="s">
        <v>6119</v>
      </c>
      <c r="Z677" s="698">
        <v>1977</v>
      </c>
      <c r="AA677" s="698">
        <v>130</v>
      </c>
      <c r="AB677" s="698" t="s">
        <v>5279</v>
      </c>
    </row>
    <row r="678" spans="1:28" x14ac:dyDescent="0.2">
      <c r="A678" s="711"/>
      <c r="B678" s="706"/>
      <c r="C678" s="712"/>
      <c r="D678" s="713"/>
      <c r="E678" s="713"/>
      <c r="F678" s="713"/>
      <c r="G678" s="713"/>
      <c r="H678" s="713"/>
      <c r="I678" s="713"/>
      <c r="J678" s="713"/>
      <c r="K678" s="713"/>
      <c r="L678" s="713"/>
      <c r="M678" s="757"/>
      <c r="N678" s="765"/>
      <c r="O678" s="712"/>
      <c r="P678" s="713"/>
      <c r="Q678" s="713"/>
      <c r="R678" s="713"/>
      <c r="S678" s="713"/>
      <c r="T678" s="713"/>
      <c r="U678" s="713"/>
      <c r="V678" s="713"/>
      <c r="W678" s="713"/>
      <c r="X678" s="714"/>
      <c r="Y678" s="698" t="s">
        <v>6120</v>
      </c>
      <c r="Z678" s="698">
        <v>1978</v>
      </c>
      <c r="AA678" s="716">
        <v>150</v>
      </c>
      <c r="AB678" s="698" t="s">
        <v>6121</v>
      </c>
    </row>
    <row r="679" spans="1:28" x14ac:dyDescent="0.2">
      <c r="A679" s="711"/>
      <c r="B679" s="706"/>
      <c r="C679" s="712"/>
      <c r="D679" s="713"/>
      <c r="E679" s="713"/>
      <c r="F679" s="713"/>
      <c r="G679" s="713"/>
      <c r="H679" s="713"/>
      <c r="I679" s="713"/>
      <c r="J679" s="713"/>
      <c r="K679" s="713"/>
      <c r="L679" s="713"/>
      <c r="M679" s="757"/>
      <c r="N679" s="765"/>
      <c r="O679" s="712"/>
      <c r="P679" s="713"/>
      <c r="Q679" s="713"/>
      <c r="R679" s="713"/>
      <c r="S679" s="713"/>
      <c r="T679" s="713"/>
      <c r="U679" s="713"/>
      <c r="V679" s="713"/>
      <c r="W679" s="713"/>
      <c r="X679" s="714"/>
      <c r="Y679" s="698" t="s">
        <v>6122</v>
      </c>
      <c r="Z679" s="698">
        <v>1978</v>
      </c>
      <c r="AA679" s="716">
        <v>150</v>
      </c>
      <c r="AB679" s="698" t="s">
        <v>6121</v>
      </c>
    </row>
    <row r="680" spans="1:28" x14ac:dyDescent="0.2">
      <c r="A680" s="711"/>
      <c r="B680" s="706"/>
      <c r="C680" s="712"/>
      <c r="D680" s="713"/>
      <c r="E680" s="713"/>
      <c r="F680" s="713"/>
      <c r="G680" s="713"/>
      <c r="H680" s="713"/>
      <c r="I680" s="713"/>
      <c r="J680" s="713"/>
      <c r="K680" s="713"/>
      <c r="L680" s="713"/>
      <c r="M680" s="757"/>
      <c r="N680" s="765"/>
      <c r="O680" s="712"/>
      <c r="P680" s="713"/>
      <c r="Q680" s="713"/>
      <c r="R680" s="713"/>
      <c r="S680" s="713"/>
      <c r="T680" s="713"/>
      <c r="U680" s="713"/>
      <c r="V680" s="713"/>
      <c r="W680" s="713"/>
      <c r="X680" s="714"/>
      <c r="Y680" s="712"/>
      <c r="Z680" s="714"/>
      <c r="AA680" s="766"/>
      <c r="AB680" s="711"/>
    </row>
    <row r="681" spans="1:28" s="715" customFormat="1" x14ac:dyDescent="0.2">
      <c r="A681" s="698">
        <v>18</v>
      </c>
      <c r="B681" s="697" t="s">
        <v>5561</v>
      </c>
      <c r="C681" s="696"/>
      <c r="D681" s="697"/>
      <c r="E681" s="696"/>
      <c r="F681" s="696"/>
      <c r="G681" s="697"/>
      <c r="H681" s="697"/>
      <c r="I681" s="697"/>
      <c r="J681" s="697"/>
      <c r="K681" s="697"/>
      <c r="L681" s="697" t="s">
        <v>6123</v>
      </c>
      <c r="M681" s="696">
        <v>1060</v>
      </c>
      <c r="N681" s="697" t="s">
        <v>38</v>
      </c>
      <c r="O681" s="696" t="s">
        <v>6124</v>
      </c>
      <c r="P681" s="696" t="s">
        <v>5158</v>
      </c>
      <c r="Q681" s="696" t="s">
        <v>5175</v>
      </c>
      <c r="R681" s="698"/>
      <c r="S681" s="698"/>
      <c r="T681" s="698"/>
      <c r="U681" s="698"/>
      <c r="V681" s="698"/>
      <c r="W681" s="698"/>
      <c r="X681" s="698"/>
      <c r="Y681" s="698" t="s">
        <v>6125</v>
      </c>
      <c r="Z681" s="698">
        <v>1977</v>
      </c>
      <c r="AA681" s="698">
        <v>110</v>
      </c>
      <c r="AB681" s="698" t="s">
        <v>6126</v>
      </c>
    </row>
    <row r="682" spans="1:28" s="715" customFormat="1" x14ac:dyDescent="0.2">
      <c r="A682" s="698"/>
      <c r="B682" s="697"/>
      <c r="D682" s="698"/>
      <c r="E682" s="698"/>
      <c r="F682" s="698"/>
      <c r="G682" s="698"/>
      <c r="H682" s="697"/>
      <c r="I682" s="697"/>
      <c r="J682" s="697"/>
      <c r="K682" s="697"/>
      <c r="N682" s="697"/>
      <c r="O682" s="696"/>
      <c r="P682" s="696"/>
      <c r="Q682" s="696"/>
      <c r="R682" s="698"/>
      <c r="S682" s="698"/>
      <c r="T682" s="698"/>
      <c r="U682" s="698"/>
      <c r="V682" s="698"/>
      <c r="W682" s="698"/>
      <c r="X682" s="698"/>
      <c r="Y682" s="698" t="s">
        <v>6127</v>
      </c>
      <c r="Z682" s="698">
        <v>1977</v>
      </c>
      <c r="AA682" s="698">
        <v>110</v>
      </c>
      <c r="AB682" s="698" t="s">
        <v>6126</v>
      </c>
    </row>
    <row r="683" spans="1:28" s="715" customFormat="1" x14ac:dyDescent="0.2">
      <c r="A683" s="698"/>
      <c r="B683" s="697"/>
      <c r="C683" s="696"/>
      <c r="D683" s="697"/>
      <c r="E683" s="696"/>
      <c r="F683" s="696"/>
      <c r="G683" s="697"/>
      <c r="H683" s="697"/>
      <c r="I683" s="697"/>
      <c r="J683" s="697"/>
      <c r="K683" s="697"/>
      <c r="L683" s="697"/>
      <c r="M683" s="697"/>
      <c r="N683" s="697"/>
      <c r="O683" s="696"/>
      <c r="P683" s="696"/>
      <c r="Q683" s="696"/>
      <c r="R683" s="698"/>
      <c r="S683" s="698"/>
      <c r="T683" s="698"/>
      <c r="U683" s="698"/>
      <c r="V683" s="698"/>
      <c r="W683" s="698"/>
      <c r="X683" s="698"/>
      <c r="Y683" s="699" t="s">
        <v>6128</v>
      </c>
      <c r="Z683" s="698">
        <v>1977</v>
      </c>
      <c r="AA683" s="698"/>
      <c r="AB683" s="698" t="s">
        <v>6038</v>
      </c>
    </row>
    <row r="684" spans="1:28" s="715" customFormat="1" x14ac:dyDescent="0.2">
      <c r="A684" s="698"/>
      <c r="B684" s="697"/>
      <c r="C684" s="696"/>
      <c r="D684" s="697"/>
      <c r="E684" s="696"/>
      <c r="F684" s="696"/>
      <c r="G684" s="697"/>
      <c r="H684" s="697"/>
      <c r="I684" s="697"/>
      <c r="J684" s="697"/>
      <c r="K684" s="697"/>
      <c r="L684" s="697"/>
      <c r="M684" s="697"/>
      <c r="N684" s="697"/>
      <c r="O684" s="696"/>
      <c r="P684" s="696"/>
      <c r="Q684" s="696"/>
      <c r="R684" s="698"/>
      <c r="S684" s="698"/>
      <c r="T684" s="698"/>
      <c r="U684" s="698"/>
      <c r="V684" s="698"/>
      <c r="W684" s="698"/>
      <c r="X684" s="698"/>
      <c r="Y684" s="698" t="s">
        <v>6129</v>
      </c>
      <c r="Z684" s="698">
        <v>1977</v>
      </c>
      <c r="AA684" s="698">
        <v>195</v>
      </c>
      <c r="AB684" s="698" t="s">
        <v>6038</v>
      </c>
    </row>
    <row r="685" spans="1:28" s="715" customFormat="1" x14ac:dyDescent="0.2">
      <c r="A685" s="698"/>
      <c r="B685" s="697"/>
      <c r="C685" s="696"/>
      <c r="D685" s="697"/>
      <c r="E685" s="696"/>
      <c r="F685" s="696"/>
      <c r="G685" s="697"/>
      <c r="H685" s="697"/>
      <c r="I685" s="697"/>
      <c r="J685" s="697"/>
      <c r="K685" s="697"/>
      <c r="L685" s="697"/>
      <c r="M685" s="697"/>
      <c r="N685" s="697"/>
      <c r="O685" s="696"/>
      <c r="P685" s="696"/>
      <c r="Q685" s="696"/>
      <c r="R685" s="698"/>
      <c r="S685" s="698"/>
      <c r="T685" s="698"/>
      <c r="U685" s="698"/>
      <c r="V685" s="698"/>
      <c r="W685" s="698"/>
      <c r="X685" s="698"/>
      <c r="Y685" s="698" t="s">
        <v>6130</v>
      </c>
      <c r="Z685" s="698">
        <v>1977</v>
      </c>
      <c r="AA685" s="698">
        <v>110</v>
      </c>
      <c r="AB685" s="698" t="s">
        <v>6131</v>
      </c>
    </row>
    <row r="686" spans="1:28" x14ac:dyDescent="0.2">
      <c r="A686" s="698"/>
      <c r="B686" s="697"/>
      <c r="C686" s="696"/>
      <c r="D686" s="697"/>
      <c r="E686" s="696"/>
      <c r="F686" s="696"/>
      <c r="G686" s="697"/>
      <c r="H686" s="697"/>
      <c r="I686" s="697"/>
      <c r="J686" s="697"/>
      <c r="K686" s="697"/>
      <c r="L686" s="697"/>
      <c r="M686" s="697"/>
      <c r="N686" s="697"/>
      <c r="O686" s="696"/>
      <c r="P686" s="696"/>
      <c r="Q686" s="696"/>
      <c r="R686" s="698"/>
      <c r="S686" s="698"/>
      <c r="T686" s="696"/>
      <c r="U686" s="698"/>
      <c r="V686" s="698"/>
      <c r="W686" s="698"/>
      <c r="X686" s="698"/>
      <c r="Y686" s="698" t="s">
        <v>6132</v>
      </c>
      <c r="Z686" s="698">
        <v>1977</v>
      </c>
      <c r="AA686" s="698">
        <v>60</v>
      </c>
      <c r="AB686" s="698" t="s">
        <v>6133</v>
      </c>
    </row>
    <row r="687" spans="1:28" x14ac:dyDescent="0.2">
      <c r="A687" s="711"/>
      <c r="B687" s="706"/>
      <c r="C687" s="712"/>
      <c r="D687" s="713"/>
      <c r="E687" s="713"/>
      <c r="F687" s="713"/>
      <c r="G687" s="713"/>
      <c r="H687" s="713"/>
      <c r="I687" s="713"/>
      <c r="J687" s="713"/>
      <c r="K687" s="713"/>
      <c r="L687" s="713"/>
      <c r="M687" s="757"/>
      <c r="N687" s="765"/>
      <c r="O687" s="712"/>
      <c r="P687" s="713"/>
      <c r="Q687" s="713"/>
      <c r="R687" s="713"/>
      <c r="S687" s="713"/>
      <c r="T687" s="713"/>
      <c r="U687" s="713"/>
      <c r="V687" s="713"/>
      <c r="W687" s="713"/>
      <c r="X687" s="714"/>
      <c r="Y687" s="712"/>
      <c r="Z687" s="714"/>
      <c r="AA687" s="766"/>
      <c r="AB687" s="711"/>
    </row>
    <row r="688" spans="1:28" s="715" customFormat="1" x14ac:dyDescent="0.2">
      <c r="A688" s="698">
        <v>52</v>
      </c>
      <c r="B688" s="697" t="s">
        <v>5244</v>
      </c>
      <c r="C688" s="696"/>
      <c r="D688" s="697"/>
      <c r="E688" s="696"/>
      <c r="F688" s="696"/>
      <c r="G688" s="697"/>
      <c r="H688" s="697"/>
      <c r="I688" s="697"/>
      <c r="J688" s="697"/>
      <c r="K688" s="697"/>
      <c r="L688" s="697" t="s">
        <v>6134</v>
      </c>
      <c r="M688" s="696">
        <v>540</v>
      </c>
      <c r="N688" s="697" t="s">
        <v>38</v>
      </c>
      <c r="O688" s="696" t="s">
        <v>6135</v>
      </c>
      <c r="P688" s="696" t="s">
        <v>5158</v>
      </c>
      <c r="Q688" s="696" t="s">
        <v>5175</v>
      </c>
      <c r="R688" s="698"/>
      <c r="S688" s="698"/>
      <c r="T688" s="698"/>
      <c r="U688" s="698"/>
      <c r="V688" s="698"/>
      <c r="W688" s="698"/>
      <c r="X688" s="698"/>
      <c r="Y688" s="698" t="s">
        <v>6136</v>
      </c>
      <c r="Z688" s="698">
        <v>1972</v>
      </c>
      <c r="AA688" s="698">
        <v>81</v>
      </c>
      <c r="AB688" s="698" t="s">
        <v>5279</v>
      </c>
    </row>
    <row r="689" spans="1:28" s="715" customFormat="1" x14ac:dyDescent="0.2">
      <c r="A689" s="698"/>
      <c r="B689" s="697"/>
      <c r="C689" s="696"/>
      <c r="D689" s="697"/>
      <c r="E689" s="696"/>
      <c r="F689" s="696"/>
      <c r="G689" s="697"/>
      <c r="H689" s="697"/>
      <c r="I689" s="697"/>
      <c r="J689" s="697"/>
      <c r="K689" s="697"/>
      <c r="L689" s="697"/>
      <c r="M689" s="697"/>
      <c r="N689" s="697"/>
      <c r="O689" s="696"/>
      <c r="P689" s="696"/>
      <c r="Q689" s="696"/>
      <c r="R689" s="698"/>
      <c r="S689" s="698"/>
      <c r="T689" s="698"/>
      <c r="U689" s="698"/>
      <c r="V689" s="698"/>
      <c r="W689" s="698"/>
      <c r="X689" s="698"/>
      <c r="Y689" s="698" t="s">
        <v>6137</v>
      </c>
      <c r="Z689" s="698">
        <v>1972</v>
      </c>
      <c r="AA689" s="698">
        <v>45</v>
      </c>
      <c r="AB689" s="698" t="s">
        <v>5279</v>
      </c>
    </row>
    <row r="690" spans="1:28" s="715" customFormat="1" x14ac:dyDescent="0.2">
      <c r="A690" s="698"/>
      <c r="B690" s="697"/>
      <c r="C690" s="696"/>
      <c r="D690" s="697"/>
      <c r="E690" s="696"/>
      <c r="F690" s="696"/>
      <c r="G690" s="697"/>
      <c r="H690" s="697"/>
      <c r="I690" s="697"/>
      <c r="J690" s="697"/>
      <c r="K690" s="697"/>
      <c r="L690" s="697"/>
      <c r="M690" s="697"/>
      <c r="N690" s="697"/>
      <c r="O690" s="696"/>
      <c r="P690" s="696"/>
      <c r="Q690" s="696"/>
      <c r="R690" s="698"/>
      <c r="S690" s="698"/>
      <c r="T690" s="698"/>
      <c r="U690" s="698"/>
      <c r="V690" s="698"/>
      <c r="W690" s="698"/>
      <c r="X690" s="698"/>
      <c r="Y690" s="722" t="s">
        <v>6138</v>
      </c>
      <c r="Z690" s="698">
        <v>1972</v>
      </c>
      <c r="AA690" s="698">
        <v>75</v>
      </c>
      <c r="AB690" s="718" t="s">
        <v>5279</v>
      </c>
    </row>
    <row r="691" spans="1:28" s="715" customFormat="1" x14ac:dyDescent="0.2">
      <c r="A691" s="698"/>
      <c r="B691" s="697"/>
      <c r="C691" s="696"/>
      <c r="D691" s="697"/>
      <c r="E691" s="696"/>
      <c r="F691" s="696"/>
      <c r="G691" s="697"/>
      <c r="H691" s="697"/>
      <c r="I691" s="697"/>
      <c r="J691" s="697"/>
      <c r="K691" s="697"/>
      <c r="L691" s="697"/>
      <c r="M691" s="697"/>
      <c r="N691" s="697"/>
      <c r="O691" s="696"/>
      <c r="P691" s="696"/>
      <c r="Q691" s="696"/>
      <c r="R691" s="698"/>
      <c r="S691" s="698"/>
      <c r="T691" s="698"/>
      <c r="U691" s="698"/>
      <c r="V691" s="698"/>
      <c r="W691" s="698"/>
      <c r="X691" s="698"/>
      <c r="Y691" s="698" t="s">
        <v>6139</v>
      </c>
      <c r="Z691" s="698">
        <v>1972</v>
      </c>
      <c r="AA691" s="698">
        <v>75</v>
      </c>
      <c r="AB691" s="698" t="s">
        <v>5279</v>
      </c>
    </row>
    <row r="692" spans="1:28" s="715" customFormat="1" x14ac:dyDescent="0.2">
      <c r="A692" s="698"/>
      <c r="B692" s="697"/>
      <c r="C692" s="696"/>
      <c r="D692" s="697"/>
      <c r="E692" s="696"/>
      <c r="F692" s="696"/>
      <c r="G692" s="697"/>
      <c r="H692" s="697"/>
      <c r="I692" s="697"/>
      <c r="J692" s="697"/>
      <c r="K692" s="697"/>
      <c r="L692" s="697"/>
      <c r="M692" s="697"/>
      <c r="N692" s="697"/>
      <c r="O692" s="696"/>
      <c r="P692" s="696"/>
      <c r="Q692" s="696"/>
      <c r="R692" s="698"/>
      <c r="S692" s="698"/>
      <c r="T692" s="698"/>
      <c r="U692" s="698"/>
      <c r="V692" s="698"/>
      <c r="W692" s="698"/>
      <c r="X692" s="698"/>
      <c r="Y692" s="698" t="s">
        <v>6140</v>
      </c>
      <c r="Z692" s="698">
        <v>1972</v>
      </c>
      <c r="AA692" s="698">
        <v>80</v>
      </c>
      <c r="AB692" s="698" t="s">
        <v>5279</v>
      </c>
    </row>
    <row r="693" spans="1:28" s="715" customFormat="1" x14ac:dyDescent="0.2">
      <c r="A693" s="698"/>
      <c r="B693" s="697"/>
      <c r="C693" s="696"/>
      <c r="D693" s="697"/>
      <c r="E693" s="696"/>
      <c r="F693" s="696"/>
      <c r="G693" s="697"/>
      <c r="H693" s="697"/>
      <c r="I693" s="697"/>
      <c r="J693" s="697"/>
      <c r="K693" s="697"/>
      <c r="L693" s="697"/>
      <c r="M693" s="697"/>
      <c r="N693" s="697"/>
      <c r="O693" s="696"/>
      <c r="P693" s="696"/>
      <c r="Q693" s="696"/>
      <c r="R693" s="698"/>
      <c r="S693" s="698"/>
      <c r="T693" s="698"/>
      <c r="U693" s="698"/>
      <c r="V693" s="698"/>
      <c r="W693" s="698"/>
      <c r="X693" s="698"/>
      <c r="Y693" s="698" t="s">
        <v>6141</v>
      </c>
      <c r="Z693" s="698">
        <v>1972</v>
      </c>
      <c r="AA693" s="698">
        <v>80</v>
      </c>
      <c r="AB693" s="698" t="s">
        <v>5279</v>
      </c>
    </row>
    <row r="694" spans="1:28" s="715" customFormat="1" x14ac:dyDescent="0.2">
      <c r="A694" s="698"/>
      <c r="B694" s="697"/>
      <c r="C694" s="696"/>
      <c r="D694" s="697"/>
      <c r="E694" s="696"/>
      <c r="F694" s="696"/>
      <c r="G694" s="697"/>
      <c r="H694" s="697"/>
      <c r="I694" s="697"/>
      <c r="J694" s="697"/>
      <c r="K694" s="697"/>
      <c r="L694" s="697"/>
      <c r="M694" s="697"/>
      <c r="N694" s="697"/>
      <c r="O694" s="696"/>
      <c r="P694" s="696"/>
      <c r="Q694" s="696"/>
      <c r="R694" s="698"/>
      <c r="S694" s="698"/>
      <c r="T694" s="698"/>
      <c r="U694" s="698"/>
      <c r="V694" s="698"/>
      <c r="W694" s="698"/>
      <c r="X694" s="698"/>
      <c r="Y694" s="698" t="s">
        <v>6142</v>
      </c>
      <c r="Z694" s="698">
        <v>1972</v>
      </c>
      <c r="AA694" s="698">
        <v>94</v>
      </c>
      <c r="AB694" s="698" t="s">
        <v>5291</v>
      </c>
    </row>
    <row r="695" spans="1:28" s="715" customFormat="1" x14ac:dyDescent="0.2">
      <c r="A695" s="698"/>
      <c r="B695" s="697"/>
      <c r="C695" s="696"/>
      <c r="D695" s="697"/>
      <c r="E695" s="696"/>
      <c r="F695" s="696"/>
      <c r="G695" s="697"/>
      <c r="H695" s="697"/>
      <c r="I695" s="697"/>
      <c r="J695" s="697"/>
      <c r="K695" s="697"/>
      <c r="L695" s="697"/>
      <c r="M695" s="697"/>
      <c r="N695" s="697"/>
      <c r="O695" s="696"/>
      <c r="P695" s="696"/>
      <c r="Q695" s="696"/>
      <c r="R695" s="698"/>
      <c r="S695" s="698"/>
      <c r="T695" s="698"/>
      <c r="U695" s="698"/>
      <c r="V695" s="698"/>
      <c r="W695" s="698"/>
      <c r="X695" s="698"/>
      <c r="Y695" s="698" t="s">
        <v>6143</v>
      </c>
      <c r="Z695" s="698">
        <v>1972</v>
      </c>
      <c r="AA695" s="698">
        <v>45</v>
      </c>
      <c r="AB695" s="698" t="s">
        <v>6144</v>
      </c>
    </row>
    <row r="696" spans="1:28" s="715" customFormat="1" x14ac:dyDescent="0.2">
      <c r="A696" s="698"/>
      <c r="B696" s="697"/>
      <c r="C696" s="696"/>
      <c r="D696" s="697"/>
      <c r="E696" s="696"/>
      <c r="F696" s="696"/>
      <c r="G696" s="697"/>
      <c r="H696" s="697"/>
      <c r="I696" s="697"/>
      <c r="J696" s="697"/>
      <c r="K696" s="697"/>
      <c r="L696" s="697"/>
      <c r="M696" s="697"/>
      <c r="N696" s="697"/>
      <c r="O696" s="696"/>
      <c r="P696" s="696"/>
      <c r="Q696" s="696"/>
      <c r="R696" s="698"/>
      <c r="S696" s="698"/>
      <c r="T696" s="698"/>
      <c r="U696" s="698"/>
      <c r="V696" s="698"/>
      <c r="W696" s="698"/>
      <c r="X696" s="698"/>
      <c r="Y696" s="698" t="s">
        <v>6145</v>
      </c>
      <c r="Z696" s="698">
        <v>1972</v>
      </c>
      <c r="AA696" s="698">
        <v>80</v>
      </c>
      <c r="AB696" s="698" t="s">
        <v>5291</v>
      </c>
    </row>
    <row r="697" spans="1:28" s="715" customFormat="1" x14ac:dyDescent="0.2">
      <c r="A697" s="698"/>
      <c r="B697" s="697"/>
      <c r="C697" s="696"/>
      <c r="D697" s="697"/>
      <c r="E697" s="696"/>
      <c r="F697" s="696"/>
      <c r="G697" s="697"/>
      <c r="H697" s="697"/>
      <c r="I697" s="697"/>
      <c r="J697" s="697"/>
      <c r="K697" s="697"/>
      <c r="L697" s="697"/>
      <c r="M697" s="697"/>
      <c r="N697" s="697"/>
      <c r="O697" s="696"/>
      <c r="P697" s="696"/>
      <c r="Q697" s="696"/>
      <c r="R697" s="698"/>
      <c r="S697" s="698"/>
      <c r="T697" s="698"/>
      <c r="U697" s="698"/>
      <c r="V697" s="698"/>
      <c r="W697" s="698"/>
      <c r="X697" s="698"/>
      <c r="Y697" s="699" t="s">
        <v>6146</v>
      </c>
      <c r="Z697" s="698">
        <v>1972</v>
      </c>
      <c r="AA697" s="698"/>
      <c r="AB697" s="698" t="s">
        <v>6147</v>
      </c>
    </row>
    <row r="698" spans="1:28" s="715" customFormat="1" x14ac:dyDescent="0.2">
      <c r="A698" s="698"/>
      <c r="B698" s="697"/>
      <c r="C698" s="696"/>
      <c r="D698" s="697"/>
      <c r="E698" s="696"/>
      <c r="F698" s="696"/>
      <c r="G698" s="697"/>
      <c r="H698" s="697"/>
      <c r="I698" s="697"/>
      <c r="J698" s="697"/>
      <c r="K698" s="697"/>
      <c r="L698" s="697"/>
      <c r="M698" s="697"/>
      <c r="N698" s="697"/>
      <c r="O698" s="696"/>
      <c r="P698" s="696"/>
      <c r="Q698" s="696"/>
      <c r="R698" s="698"/>
      <c r="S698" s="698"/>
      <c r="T698" s="698"/>
      <c r="U698" s="698"/>
      <c r="V698" s="698"/>
      <c r="W698" s="698"/>
      <c r="X698" s="698"/>
      <c r="Y698" s="699" t="s">
        <v>6148</v>
      </c>
      <c r="Z698" s="698">
        <v>2003</v>
      </c>
      <c r="AA698" s="698"/>
      <c r="AB698" s="698" t="s">
        <v>5291</v>
      </c>
    </row>
    <row r="699" spans="1:28" s="715" customFormat="1" x14ac:dyDescent="0.2">
      <c r="A699" s="698"/>
      <c r="B699" s="697"/>
      <c r="C699" s="696"/>
      <c r="D699" s="697"/>
      <c r="E699" s="696"/>
      <c r="F699" s="696"/>
      <c r="G699" s="697"/>
      <c r="H699" s="697"/>
      <c r="I699" s="697"/>
      <c r="J699" s="697"/>
      <c r="K699" s="697"/>
      <c r="L699" s="697"/>
      <c r="M699" s="697"/>
      <c r="N699" s="697"/>
      <c r="O699" s="696"/>
      <c r="P699" s="696"/>
      <c r="Q699" s="696"/>
      <c r="R699" s="698"/>
      <c r="S699" s="698"/>
      <c r="T699" s="698"/>
      <c r="U699" s="698"/>
      <c r="V699" s="698"/>
      <c r="W699" s="698"/>
      <c r="X699" s="698"/>
      <c r="Y699" s="699" t="s">
        <v>6149</v>
      </c>
      <c r="Z699" s="698"/>
      <c r="AA699" s="698"/>
      <c r="AB699" s="698"/>
    </row>
    <row r="700" spans="1:28" s="715" customFormat="1" x14ac:dyDescent="0.2">
      <c r="A700" s="698"/>
      <c r="B700" s="697"/>
      <c r="C700" s="696"/>
      <c r="D700" s="697"/>
      <c r="E700" s="696"/>
      <c r="F700" s="696"/>
      <c r="G700" s="697"/>
      <c r="H700" s="697"/>
      <c r="I700" s="697"/>
      <c r="J700" s="697"/>
      <c r="K700" s="697"/>
      <c r="L700" s="697"/>
      <c r="M700" s="697"/>
      <c r="N700" s="697"/>
      <c r="O700" s="696"/>
      <c r="P700" s="696"/>
      <c r="Q700" s="696"/>
      <c r="R700" s="698"/>
      <c r="S700" s="698"/>
      <c r="T700" s="698"/>
      <c r="U700" s="698"/>
      <c r="V700" s="698"/>
      <c r="W700" s="698"/>
      <c r="X700" s="698"/>
      <c r="Y700" s="699" t="s">
        <v>6150</v>
      </c>
      <c r="Z700" s="699">
        <v>2003</v>
      </c>
      <c r="AA700" s="699"/>
      <c r="AB700" s="699" t="s">
        <v>5291</v>
      </c>
    </row>
    <row r="701" spans="1:28" s="715" customFormat="1" x14ac:dyDescent="0.2">
      <c r="A701" s="698"/>
      <c r="B701" s="697"/>
      <c r="C701" s="696"/>
      <c r="D701" s="697"/>
      <c r="E701" s="696"/>
      <c r="F701" s="696"/>
      <c r="G701" s="697"/>
      <c r="H701" s="697"/>
      <c r="I701" s="697"/>
      <c r="J701" s="697"/>
      <c r="K701" s="697"/>
      <c r="L701" s="697"/>
      <c r="M701" s="697"/>
      <c r="N701" s="697"/>
      <c r="O701" s="696"/>
      <c r="P701" s="696"/>
      <c r="Q701" s="696"/>
      <c r="R701" s="698"/>
      <c r="S701" s="698"/>
      <c r="T701" s="698"/>
      <c r="U701" s="698"/>
      <c r="V701" s="698"/>
      <c r="W701" s="698"/>
      <c r="X701" s="698"/>
      <c r="Y701" s="699" t="s">
        <v>6151</v>
      </c>
      <c r="Z701" s="699">
        <v>2005</v>
      </c>
      <c r="AA701" s="699"/>
      <c r="AB701" s="699" t="s">
        <v>5468</v>
      </c>
    </row>
    <row r="702" spans="1:28" x14ac:dyDescent="0.2">
      <c r="A702" s="711"/>
      <c r="B702" s="706"/>
      <c r="C702" s="712"/>
      <c r="D702" s="713"/>
      <c r="E702" s="713"/>
      <c r="F702" s="713"/>
      <c r="G702" s="713"/>
      <c r="H702" s="713"/>
      <c r="I702" s="713"/>
      <c r="J702" s="713"/>
      <c r="K702" s="713"/>
      <c r="L702" s="713"/>
      <c r="M702" s="757"/>
      <c r="N702" s="765"/>
      <c r="O702" s="712"/>
      <c r="P702" s="713"/>
      <c r="Q702" s="713"/>
      <c r="R702" s="713"/>
      <c r="S702" s="713"/>
      <c r="T702" s="713"/>
      <c r="U702" s="713"/>
      <c r="V702" s="713"/>
      <c r="W702" s="713"/>
      <c r="X702" s="714"/>
      <c r="Y702" s="712"/>
      <c r="Z702" s="714"/>
      <c r="AA702" s="766"/>
      <c r="AB702" s="711"/>
    </row>
    <row r="703" spans="1:28" s="715" customFormat="1" x14ac:dyDescent="0.2">
      <c r="A703" s="698">
        <v>57</v>
      </c>
      <c r="B703" s="697" t="s">
        <v>5244</v>
      </c>
      <c r="C703" s="696"/>
      <c r="D703" s="697"/>
      <c r="E703" s="696"/>
      <c r="F703" s="696"/>
      <c r="G703" s="697"/>
      <c r="H703" s="697"/>
      <c r="I703" s="697"/>
      <c r="J703" s="697"/>
      <c r="K703" s="697"/>
      <c r="L703" s="697" t="s">
        <v>6152</v>
      </c>
      <c r="M703" s="696">
        <v>610</v>
      </c>
      <c r="N703" s="697" t="s">
        <v>38</v>
      </c>
      <c r="O703" s="696" t="s">
        <v>6153</v>
      </c>
      <c r="P703" s="696" t="s">
        <v>5158</v>
      </c>
      <c r="Q703" s="696" t="s">
        <v>5195</v>
      </c>
      <c r="R703" s="698"/>
      <c r="S703" s="698"/>
      <c r="T703" s="698"/>
      <c r="U703" s="698"/>
      <c r="V703" s="698"/>
      <c r="W703" s="698"/>
      <c r="X703" s="698"/>
      <c r="Y703" s="698" t="s">
        <v>6154</v>
      </c>
      <c r="Z703" s="698">
        <v>2013</v>
      </c>
      <c r="AA703" s="698">
        <v>173</v>
      </c>
      <c r="AB703" s="698" t="s">
        <v>6155</v>
      </c>
    </row>
    <row r="704" spans="1:28" s="715" customFormat="1" x14ac:dyDescent="0.2">
      <c r="A704" s="698"/>
      <c r="B704" s="697"/>
      <c r="C704" s="696"/>
      <c r="D704" s="697"/>
      <c r="E704" s="696"/>
      <c r="F704" s="696"/>
      <c r="G704" s="697"/>
      <c r="H704" s="697"/>
      <c r="I704" s="697"/>
      <c r="J704" s="697"/>
      <c r="K704" s="697"/>
      <c r="N704" s="697" t="s">
        <v>38</v>
      </c>
      <c r="O704" s="696"/>
      <c r="P704" s="696"/>
      <c r="Q704" s="696"/>
      <c r="R704" s="698"/>
      <c r="S704" s="698"/>
      <c r="T704" s="698"/>
      <c r="U704" s="698"/>
      <c r="V704" s="698"/>
      <c r="W704" s="698"/>
      <c r="X704" s="698"/>
      <c r="Y704" s="698" t="s">
        <v>6156</v>
      </c>
      <c r="Z704" s="698">
        <v>2013</v>
      </c>
      <c r="AA704" s="698">
        <v>88</v>
      </c>
      <c r="AB704" s="698" t="s">
        <v>6155</v>
      </c>
    </row>
    <row r="705" spans="1:28" s="715" customFormat="1" x14ac:dyDescent="0.2">
      <c r="A705" s="698"/>
      <c r="B705" s="697"/>
      <c r="C705" s="696"/>
      <c r="D705" s="697"/>
      <c r="E705" s="696"/>
      <c r="F705" s="696"/>
      <c r="G705" s="697"/>
      <c r="H705" s="697"/>
      <c r="I705" s="697"/>
      <c r="J705" s="697"/>
      <c r="K705" s="697"/>
      <c r="L705" s="697"/>
      <c r="M705" s="697"/>
      <c r="N705" s="697"/>
      <c r="O705" s="696"/>
      <c r="P705" s="696"/>
      <c r="Q705" s="696"/>
      <c r="R705" s="698"/>
      <c r="S705" s="698"/>
      <c r="T705" s="698"/>
      <c r="U705" s="698"/>
      <c r="V705" s="698"/>
      <c r="W705" s="698"/>
      <c r="X705" s="698"/>
      <c r="Y705" s="698" t="s">
        <v>6157</v>
      </c>
      <c r="Z705" s="698">
        <v>2013</v>
      </c>
      <c r="AA705" s="698">
        <v>96</v>
      </c>
      <c r="AB705" s="698" t="s">
        <v>6155</v>
      </c>
    </row>
    <row r="706" spans="1:28" s="715" customFormat="1" x14ac:dyDescent="0.2">
      <c r="A706" s="698"/>
      <c r="B706" s="697"/>
      <c r="C706" s="696"/>
      <c r="D706" s="697"/>
      <c r="E706" s="696"/>
      <c r="F706" s="696"/>
      <c r="G706" s="697"/>
      <c r="H706" s="697"/>
      <c r="I706" s="697"/>
      <c r="J706" s="697"/>
      <c r="K706" s="697"/>
      <c r="L706" s="697"/>
      <c r="M706" s="697"/>
      <c r="N706" s="697"/>
      <c r="O706" s="696"/>
      <c r="P706" s="696"/>
      <c r="Q706" s="696"/>
      <c r="R706" s="698"/>
      <c r="S706" s="698"/>
      <c r="T706" s="698"/>
      <c r="U706" s="698"/>
      <c r="V706" s="698"/>
      <c r="W706" s="698"/>
      <c r="X706" s="698"/>
      <c r="Y706" s="698" t="s">
        <v>6158</v>
      </c>
      <c r="Z706" s="698">
        <v>2013</v>
      </c>
      <c r="AA706" s="698">
        <v>114</v>
      </c>
      <c r="AB706" s="698" t="s">
        <v>6155</v>
      </c>
    </row>
    <row r="707" spans="1:28" s="715" customFormat="1" x14ac:dyDescent="0.2">
      <c r="A707" s="698"/>
      <c r="B707" s="697"/>
      <c r="C707" s="696"/>
      <c r="D707" s="697"/>
      <c r="E707" s="696"/>
      <c r="F707" s="696"/>
      <c r="G707" s="697"/>
      <c r="H707" s="697"/>
      <c r="I707" s="697"/>
      <c r="J707" s="697"/>
      <c r="K707" s="697"/>
      <c r="L707" s="697"/>
      <c r="M707" s="697"/>
      <c r="N707" s="697"/>
      <c r="O707" s="696"/>
      <c r="P707" s="696"/>
      <c r="Q707" s="696"/>
      <c r="R707" s="698"/>
      <c r="S707" s="698"/>
      <c r="T707" s="698"/>
      <c r="U707" s="698"/>
      <c r="V707" s="698"/>
      <c r="W707" s="698"/>
      <c r="X707" s="698"/>
      <c r="Y707" s="698" t="s">
        <v>6159</v>
      </c>
      <c r="Z707" s="698">
        <v>1976</v>
      </c>
      <c r="AA707" s="698">
        <v>338</v>
      </c>
      <c r="AB707" s="698" t="s">
        <v>6160</v>
      </c>
    </row>
    <row r="708" spans="1:28" s="715" customFormat="1" x14ac:dyDescent="0.2">
      <c r="A708" s="698"/>
      <c r="B708" s="697"/>
      <c r="C708" s="696"/>
      <c r="D708" s="697"/>
      <c r="E708" s="696"/>
      <c r="F708" s="696"/>
      <c r="G708" s="697"/>
      <c r="H708" s="697"/>
      <c r="I708" s="697"/>
      <c r="J708" s="697"/>
      <c r="K708" s="697"/>
      <c r="L708" s="697"/>
      <c r="M708" s="697"/>
      <c r="N708" s="697"/>
      <c r="O708" s="696"/>
      <c r="P708" s="696"/>
      <c r="Q708" s="696"/>
      <c r="R708" s="698"/>
      <c r="S708" s="698"/>
      <c r="T708" s="698"/>
      <c r="U708" s="698"/>
      <c r="V708" s="698"/>
      <c r="W708" s="698"/>
      <c r="X708" s="698"/>
      <c r="Y708" s="698" t="s">
        <v>6161</v>
      </c>
      <c r="Z708" s="698">
        <v>2013</v>
      </c>
      <c r="AA708" s="698">
        <v>157</v>
      </c>
      <c r="AB708" s="698" t="s">
        <v>6155</v>
      </c>
    </row>
    <row r="709" spans="1:28" s="715" customFormat="1" x14ac:dyDescent="0.2">
      <c r="A709" s="698"/>
      <c r="B709" s="697"/>
      <c r="C709" s="696"/>
      <c r="D709" s="697"/>
      <c r="E709" s="696"/>
      <c r="F709" s="696"/>
      <c r="G709" s="697"/>
      <c r="H709" s="697"/>
      <c r="I709" s="697"/>
      <c r="J709" s="697"/>
      <c r="K709" s="697"/>
      <c r="L709" s="697"/>
      <c r="M709" s="697"/>
      <c r="N709" s="697"/>
      <c r="O709" s="696"/>
      <c r="P709" s="696"/>
      <c r="Q709" s="696"/>
      <c r="R709" s="698"/>
      <c r="S709" s="698"/>
      <c r="T709" s="698"/>
      <c r="U709" s="698"/>
      <c r="V709" s="698"/>
      <c r="W709" s="698"/>
      <c r="X709" s="698"/>
      <c r="Y709" s="698" t="s">
        <v>6162</v>
      </c>
      <c r="Z709" s="698">
        <v>1974</v>
      </c>
      <c r="AA709" s="698">
        <v>147</v>
      </c>
      <c r="AB709" s="698" t="s">
        <v>5440</v>
      </c>
    </row>
    <row r="710" spans="1:28" s="715" customFormat="1" x14ac:dyDescent="0.2">
      <c r="A710" s="698"/>
      <c r="B710" s="697"/>
      <c r="C710" s="696"/>
      <c r="D710" s="697"/>
      <c r="E710" s="696"/>
      <c r="F710" s="696"/>
      <c r="G710" s="697"/>
      <c r="H710" s="697"/>
      <c r="I710" s="697"/>
      <c r="J710" s="697"/>
      <c r="K710" s="697"/>
      <c r="L710" s="697"/>
      <c r="M710" s="697"/>
      <c r="N710" s="697"/>
      <c r="O710" s="696"/>
      <c r="P710" s="696"/>
      <c r="Q710" s="696"/>
      <c r="R710" s="698"/>
      <c r="S710" s="698"/>
      <c r="T710" s="698"/>
      <c r="U710" s="698"/>
      <c r="V710" s="698"/>
      <c r="W710" s="698"/>
      <c r="X710" s="698"/>
      <c r="Y710" s="698" t="s">
        <v>6163</v>
      </c>
      <c r="Z710" s="698">
        <v>1974</v>
      </c>
      <c r="AA710" s="698">
        <v>105</v>
      </c>
      <c r="AB710" s="698" t="s">
        <v>5440</v>
      </c>
    </row>
    <row r="711" spans="1:28" s="715" customFormat="1" x14ac:dyDescent="0.2">
      <c r="A711" s="698"/>
      <c r="B711" s="697"/>
      <c r="C711" s="696"/>
      <c r="D711" s="697"/>
      <c r="E711" s="696"/>
      <c r="F711" s="696"/>
      <c r="G711" s="697"/>
      <c r="H711" s="697"/>
      <c r="I711" s="697"/>
      <c r="J711" s="697"/>
      <c r="K711" s="697"/>
      <c r="L711" s="697"/>
      <c r="M711" s="697"/>
      <c r="N711" s="697"/>
      <c r="O711" s="696"/>
      <c r="P711" s="696"/>
      <c r="Q711" s="696"/>
      <c r="R711" s="698"/>
      <c r="S711" s="698"/>
      <c r="T711" s="698"/>
      <c r="U711" s="698"/>
      <c r="V711" s="698"/>
      <c r="W711" s="698"/>
      <c r="X711" s="698"/>
      <c r="Y711" s="698" t="s">
        <v>6164</v>
      </c>
      <c r="Z711" s="698">
        <v>1974</v>
      </c>
      <c r="AA711" s="698">
        <v>160</v>
      </c>
      <c r="AB711" s="698" t="s">
        <v>5440</v>
      </c>
    </row>
    <row r="712" spans="1:28" s="715" customFormat="1" x14ac:dyDescent="0.2">
      <c r="A712" s="698"/>
      <c r="B712" s="697"/>
      <c r="C712" s="696"/>
      <c r="D712" s="697"/>
      <c r="E712" s="696"/>
      <c r="F712" s="696"/>
      <c r="G712" s="697"/>
      <c r="H712" s="697"/>
      <c r="I712" s="697"/>
      <c r="J712" s="697"/>
      <c r="K712" s="697"/>
      <c r="L712" s="697"/>
      <c r="M712" s="697"/>
      <c r="N712" s="697"/>
      <c r="O712" s="696"/>
      <c r="P712" s="696"/>
      <c r="Q712" s="696"/>
      <c r="R712" s="698"/>
      <c r="S712" s="698"/>
      <c r="T712" s="698"/>
      <c r="U712" s="698"/>
      <c r="V712" s="698"/>
      <c r="W712" s="698"/>
      <c r="X712" s="698"/>
      <c r="Y712" s="698" t="s">
        <v>6165</v>
      </c>
      <c r="Z712" s="698">
        <v>2013</v>
      </c>
      <c r="AA712" s="698">
        <v>122</v>
      </c>
      <c r="AB712" s="698" t="s">
        <v>6155</v>
      </c>
    </row>
    <row r="713" spans="1:28" s="715" customFormat="1" x14ac:dyDescent="0.2">
      <c r="A713" s="698"/>
      <c r="B713" s="697"/>
      <c r="C713" s="696"/>
      <c r="D713" s="697"/>
      <c r="E713" s="696"/>
      <c r="F713" s="696"/>
      <c r="G713" s="697"/>
      <c r="H713" s="697"/>
      <c r="I713" s="697"/>
      <c r="J713" s="697"/>
      <c r="K713" s="697"/>
      <c r="L713" s="697"/>
      <c r="M713" s="697"/>
      <c r="N713" s="697"/>
      <c r="O713" s="696"/>
      <c r="P713" s="696"/>
      <c r="Q713" s="696"/>
      <c r="R713" s="698"/>
      <c r="S713" s="698"/>
      <c r="T713" s="698"/>
      <c r="U713" s="698"/>
      <c r="V713" s="698"/>
      <c r="W713" s="698"/>
      <c r="X713" s="698"/>
      <c r="Y713" s="698" t="s">
        <v>6166</v>
      </c>
      <c r="Z713" s="698">
        <v>1973</v>
      </c>
      <c r="AA713" s="698">
        <v>250</v>
      </c>
      <c r="AB713" s="698" t="s">
        <v>5407</v>
      </c>
    </row>
    <row r="714" spans="1:28" s="715" customFormat="1" x14ac:dyDescent="0.2">
      <c r="A714" s="698"/>
      <c r="B714" s="697"/>
      <c r="C714" s="696"/>
      <c r="D714" s="697"/>
      <c r="E714" s="696"/>
      <c r="F714" s="696"/>
      <c r="G714" s="697"/>
      <c r="H714" s="697"/>
      <c r="I714" s="697"/>
      <c r="J714" s="697"/>
      <c r="K714" s="697"/>
      <c r="L714" s="697"/>
      <c r="M714" s="697"/>
      <c r="N714" s="697"/>
      <c r="O714" s="696"/>
      <c r="P714" s="696"/>
      <c r="Q714" s="696"/>
      <c r="R714" s="698"/>
      <c r="S714" s="698"/>
      <c r="T714" s="698"/>
      <c r="U714" s="698"/>
      <c r="V714" s="698"/>
      <c r="W714" s="698"/>
      <c r="X714" s="698"/>
      <c r="Y714" s="698" t="s">
        <v>6167</v>
      </c>
      <c r="Z714" s="698">
        <v>2006</v>
      </c>
      <c r="AA714" s="698">
        <v>200</v>
      </c>
      <c r="AB714" s="698" t="s">
        <v>6168</v>
      </c>
    </row>
    <row r="715" spans="1:28" s="715" customFormat="1" x14ac:dyDescent="0.2">
      <c r="A715" s="698"/>
      <c r="B715" s="697"/>
      <c r="C715" s="696"/>
      <c r="D715" s="697"/>
      <c r="E715" s="696"/>
      <c r="F715" s="696"/>
      <c r="G715" s="697"/>
      <c r="H715" s="697"/>
      <c r="I715" s="697"/>
      <c r="J715" s="697"/>
      <c r="K715" s="697"/>
      <c r="L715" s="697"/>
      <c r="M715" s="697"/>
      <c r="N715" s="697"/>
      <c r="O715" s="696"/>
      <c r="P715" s="696"/>
      <c r="Q715" s="696"/>
      <c r="R715" s="698"/>
      <c r="S715" s="698"/>
      <c r="T715" s="698"/>
      <c r="U715" s="698"/>
      <c r="V715" s="698"/>
      <c r="W715" s="698"/>
      <c r="X715" s="698"/>
      <c r="Y715" s="698" t="s">
        <v>6169</v>
      </c>
      <c r="Z715" s="698">
        <v>1973</v>
      </c>
      <c r="AA715" s="698">
        <v>120</v>
      </c>
      <c r="AB715" s="698" t="s">
        <v>5407</v>
      </c>
    </row>
    <row r="716" spans="1:28" x14ac:dyDescent="0.2">
      <c r="A716" s="711"/>
      <c r="B716" s="706"/>
      <c r="C716" s="712"/>
      <c r="D716" s="713"/>
      <c r="E716" s="713"/>
      <c r="F716" s="713"/>
      <c r="G716" s="713"/>
      <c r="H716" s="713"/>
      <c r="I716" s="713"/>
      <c r="J716" s="713"/>
      <c r="K716" s="713"/>
      <c r="L716" s="713"/>
      <c r="M716" s="757"/>
      <c r="N716" s="765"/>
      <c r="O716" s="712"/>
      <c r="P716" s="713"/>
      <c r="Q716" s="713"/>
      <c r="R716" s="713"/>
      <c r="S716" s="713"/>
      <c r="T716" s="713"/>
      <c r="U716" s="713"/>
      <c r="V716" s="713"/>
      <c r="W716" s="713"/>
      <c r="X716" s="714"/>
      <c r="Y716" s="712"/>
      <c r="Z716" s="714"/>
      <c r="AA716" s="766"/>
      <c r="AB716" s="711"/>
    </row>
    <row r="717" spans="1:28" s="715" customFormat="1" x14ac:dyDescent="0.2">
      <c r="A717" s="698">
        <v>3</v>
      </c>
      <c r="B717" s="697" t="s">
        <v>5609</v>
      </c>
      <c r="C717" s="696"/>
      <c r="D717" s="697"/>
      <c r="E717" s="696"/>
      <c r="F717" s="696"/>
      <c r="G717" s="697"/>
      <c r="H717" s="697"/>
      <c r="I717" s="697"/>
      <c r="J717" s="697"/>
      <c r="K717" s="697"/>
      <c r="L717" s="697" t="s">
        <v>6170</v>
      </c>
      <c r="M717" s="696">
        <v>535</v>
      </c>
      <c r="N717" s="697" t="s">
        <v>38</v>
      </c>
      <c r="O717" s="696" t="s">
        <v>6171</v>
      </c>
      <c r="P717" s="696" t="s">
        <v>5158</v>
      </c>
      <c r="Q717" s="696" t="s">
        <v>5195</v>
      </c>
      <c r="R717" s="698"/>
      <c r="S717" s="698"/>
      <c r="T717" s="698"/>
      <c r="U717" s="698"/>
      <c r="V717" s="698"/>
      <c r="W717" s="698"/>
      <c r="X717" s="698"/>
      <c r="Y717" s="699" t="s">
        <v>6172</v>
      </c>
      <c r="Z717" s="698"/>
      <c r="AA717" s="698"/>
      <c r="AB717" s="698" t="s">
        <v>6173</v>
      </c>
    </row>
    <row r="718" spans="1:28" s="715" customFormat="1" x14ac:dyDescent="0.2">
      <c r="A718" s="698"/>
      <c r="B718" s="697" t="s">
        <v>5561</v>
      </c>
      <c r="D718" s="697"/>
      <c r="E718" s="696"/>
      <c r="F718" s="696"/>
      <c r="G718" s="697"/>
      <c r="H718" s="697"/>
      <c r="I718" s="697"/>
      <c r="J718" s="697"/>
      <c r="K718" s="697"/>
      <c r="L718" s="697" t="s">
        <v>6174</v>
      </c>
      <c r="M718" s="696">
        <v>705</v>
      </c>
      <c r="N718" s="697" t="s">
        <v>42</v>
      </c>
      <c r="O718" s="696"/>
      <c r="P718" s="696"/>
      <c r="Q718" s="696"/>
      <c r="R718" s="698"/>
      <c r="S718" s="698"/>
      <c r="T718" s="698"/>
      <c r="U718" s="698"/>
      <c r="V718" s="698"/>
      <c r="W718" s="698"/>
      <c r="X718" s="698"/>
      <c r="Y718" s="698" t="s">
        <v>6175</v>
      </c>
      <c r="Z718" s="698">
        <v>1975</v>
      </c>
      <c r="AA718" s="698">
        <v>50</v>
      </c>
      <c r="AB718" s="698" t="s">
        <v>6176</v>
      </c>
    </row>
    <row r="719" spans="1:28" s="715" customFormat="1" x14ac:dyDescent="0.2">
      <c r="A719" s="698"/>
      <c r="B719" s="697"/>
      <c r="C719" s="696"/>
      <c r="D719" s="697"/>
      <c r="E719" s="696"/>
      <c r="F719" s="696"/>
      <c r="G719" s="697"/>
      <c r="H719" s="697"/>
      <c r="I719" s="697"/>
      <c r="J719" s="697"/>
      <c r="K719" s="697"/>
      <c r="L719" s="697"/>
      <c r="M719" s="697"/>
      <c r="N719" s="697"/>
      <c r="O719" s="696"/>
      <c r="P719" s="696"/>
      <c r="Q719" s="696"/>
      <c r="R719" s="698"/>
      <c r="S719" s="698"/>
      <c r="T719" s="698"/>
      <c r="U719" s="698"/>
      <c r="V719" s="698"/>
      <c r="W719" s="698"/>
      <c r="X719" s="698"/>
      <c r="Y719" s="698" t="s">
        <v>6177</v>
      </c>
      <c r="Z719" s="698">
        <v>1975</v>
      </c>
      <c r="AA719" s="698">
        <v>136</v>
      </c>
      <c r="AB719" s="698" t="s">
        <v>6178</v>
      </c>
    </row>
    <row r="720" spans="1:28" s="715" customFormat="1" x14ac:dyDescent="0.2">
      <c r="A720" s="698"/>
      <c r="B720" s="697"/>
      <c r="C720" s="696"/>
      <c r="D720" s="697"/>
      <c r="E720" s="696"/>
      <c r="F720" s="696"/>
      <c r="G720" s="697"/>
      <c r="H720" s="697"/>
      <c r="I720" s="697"/>
      <c r="J720" s="697"/>
      <c r="K720" s="697"/>
      <c r="L720" s="697"/>
      <c r="M720" s="697"/>
      <c r="N720" s="697"/>
      <c r="O720" s="696"/>
      <c r="P720" s="696"/>
      <c r="Q720" s="696"/>
      <c r="R720" s="698"/>
      <c r="S720" s="698"/>
      <c r="T720" s="698"/>
      <c r="U720" s="698"/>
      <c r="V720" s="698"/>
      <c r="W720" s="698"/>
      <c r="X720" s="698"/>
      <c r="Y720" s="698" t="s">
        <v>6179</v>
      </c>
      <c r="Z720" s="698">
        <v>1975</v>
      </c>
      <c r="AA720" s="698">
        <v>50</v>
      </c>
      <c r="AB720" s="698" t="s">
        <v>5279</v>
      </c>
    </row>
    <row r="721" spans="1:28" s="715" customFormat="1" x14ac:dyDescent="0.2">
      <c r="A721" s="698"/>
      <c r="B721" s="697"/>
      <c r="C721" s="696"/>
      <c r="D721" s="697"/>
      <c r="E721" s="696"/>
      <c r="F721" s="696"/>
      <c r="G721" s="697"/>
      <c r="H721" s="697"/>
      <c r="I721" s="697"/>
      <c r="J721" s="697"/>
      <c r="K721" s="697"/>
      <c r="L721" s="697"/>
      <c r="M721" s="697"/>
      <c r="N721" s="697"/>
      <c r="O721" s="696"/>
      <c r="P721" s="696"/>
      <c r="Q721" s="696"/>
      <c r="R721" s="698"/>
      <c r="S721" s="698"/>
      <c r="T721" s="698"/>
      <c r="U721" s="698"/>
      <c r="V721" s="698"/>
      <c r="W721" s="698"/>
      <c r="X721" s="698"/>
      <c r="Y721" s="698" t="s">
        <v>6180</v>
      </c>
      <c r="Z721" s="698">
        <v>1975</v>
      </c>
      <c r="AA721" s="698">
        <v>50</v>
      </c>
      <c r="AB721" s="698" t="s">
        <v>5279</v>
      </c>
    </row>
    <row r="722" spans="1:28" s="715" customFormat="1" x14ac:dyDescent="0.2">
      <c r="A722" s="698"/>
      <c r="B722" s="697"/>
      <c r="C722" s="696"/>
      <c r="D722" s="697"/>
      <c r="E722" s="696"/>
      <c r="F722" s="696"/>
      <c r="G722" s="697"/>
      <c r="H722" s="697"/>
      <c r="I722" s="697"/>
      <c r="J722" s="697"/>
      <c r="K722" s="697"/>
      <c r="L722" s="697"/>
      <c r="M722" s="697"/>
      <c r="N722" s="697"/>
      <c r="O722" s="696"/>
      <c r="P722" s="696"/>
      <c r="Q722" s="696"/>
      <c r="R722" s="698"/>
      <c r="S722" s="698"/>
      <c r="T722" s="698"/>
      <c r="U722" s="698"/>
      <c r="V722" s="698"/>
      <c r="W722" s="698"/>
      <c r="X722" s="698"/>
      <c r="Y722" s="698" t="s">
        <v>6181</v>
      </c>
      <c r="Z722" s="698">
        <v>1975</v>
      </c>
      <c r="AA722" s="715">
        <v>70</v>
      </c>
      <c r="AB722" s="698" t="s">
        <v>5279</v>
      </c>
    </row>
    <row r="723" spans="1:28" s="715" customFormat="1" x14ac:dyDescent="0.2">
      <c r="A723" s="698"/>
      <c r="B723" s="697"/>
      <c r="C723" s="696"/>
      <c r="D723" s="697"/>
      <c r="E723" s="696"/>
      <c r="F723" s="696"/>
      <c r="G723" s="697"/>
      <c r="H723" s="697"/>
      <c r="I723" s="697"/>
      <c r="J723" s="697"/>
      <c r="K723" s="697"/>
      <c r="L723" s="697"/>
      <c r="M723" s="697"/>
      <c r="N723" s="697"/>
      <c r="O723" s="696"/>
      <c r="P723" s="696"/>
      <c r="Q723" s="696"/>
      <c r="R723" s="698"/>
      <c r="S723" s="698"/>
      <c r="T723" s="698"/>
      <c r="U723" s="698"/>
      <c r="V723" s="698"/>
      <c r="W723" s="698"/>
      <c r="X723" s="698"/>
      <c r="Y723" s="698" t="s">
        <v>6182</v>
      </c>
      <c r="Z723" s="698">
        <v>1975</v>
      </c>
      <c r="AA723" s="715">
        <v>70</v>
      </c>
      <c r="AB723" s="698" t="s">
        <v>5279</v>
      </c>
    </row>
    <row r="724" spans="1:28" s="715" customFormat="1" x14ac:dyDescent="0.2">
      <c r="A724" s="698"/>
      <c r="B724" s="697"/>
      <c r="C724" s="696"/>
      <c r="D724" s="697"/>
      <c r="E724" s="696"/>
      <c r="F724" s="696"/>
      <c r="G724" s="697"/>
      <c r="H724" s="697"/>
      <c r="I724" s="697"/>
      <c r="J724" s="697"/>
      <c r="K724" s="697"/>
      <c r="L724" s="697"/>
      <c r="M724" s="697"/>
      <c r="N724" s="697"/>
      <c r="O724" s="696"/>
      <c r="P724" s="696"/>
      <c r="Q724" s="696"/>
      <c r="R724" s="698"/>
      <c r="S724" s="698"/>
      <c r="T724" s="698"/>
      <c r="U724" s="698"/>
      <c r="V724" s="698"/>
      <c r="W724" s="698"/>
      <c r="X724" s="698"/>
      <c r="Y724" s="698" t="s">
        <v>6183</v>
      </c>
      <c r="Z724" s="698">
        <v>1976</v>
      </c>
      <c r="AA724" s="698">
        <v>160</v>
      </c>
      <c r="AB724" s="698" t="s">
        <v>5440</v>
      </c>
    </row>
    <row r="725" spans="1:28" s="715" customFormat="1" x14ac:dyDescent="0.2">
      <c r="A725" s="698"/>
      <c r="B725" s="697"/>
      <c r="C725" s="696"/>
      <c r="D725" s="697"/>
      <c r="E725" s="696"/>
      <c r="F725" s="696"/>
      <c r="G725" s="697"/>
      <c r="H725" s="697"/>
      <c r="I725" s="697"/>
      <c r="J725" s="697"/>
      <c r="K725" s="697"/>
      <c r="L725" s="697"/>
      <c r="M725" s="697"/>
      <c r="N725" s="697"/>
      <c r="O725" s="696"/>
      <c r="P725" s="696"/>
      <c r="Q725" s="696"/>
      <c r="R725" s="698"/>
      <c r="S725" s="698"/>
      <c r="T725" s="698"/>
      <c r="U725" s="698"/>
      <c r="V725" s="698"/>
      <c r="W725" s="698"/>
      <c r="X725" s="698"/>
      <c r="Y725" s="699" t="s">
        <v>6184</v>
      </c>
      <c r="Z725" s="698"/>
      <c r="AA725" s="698"/>
      <c r="AB725" s="698"/>
    </row>
    <row r="726" spans="1:28" s="715" customFormat="1" x14ac:dyDescent="0.2">
      <c r="A726" s="698"/>
      <c r="B726" s="697"/>
      <c r="C726" s="696"/>
      <c r="D726" s="697"/>
      <c r="E726" s="696"/>
      <c r="F726" s="696"/>
      <c r="G726" s="697"/>
      <c r="H726" s="697"/>
      <c r="I726" s="697"/>
      <c r="J726" s="697"/>
      <c r="K726" s="697"/>
      <c r="L726" s="697"/>
      <c r="M726" s="697"/>
      <c r="N726" s="697"/>
      <c r="O726" s="696"/>
      <c r="P726" s="696"/>
      <c r="Q726" s="696"/>
      <c r="R726" s="698"/>
      <c r="S726" s="698"/>
      <c r="T726" s="698"/>
      <c r="U726" s="698"/>
      <c r="V726" s="698"/>
      <c r="W726" s="698"/>
      <c r="X726" s="698"/>
      <c r="Y726" s="699" t="s">
        <v>6185</v>
      </c>
      <c r="Z726" s="698">
        <v>2004</v>
      </c>
      <c r="AA726" s="698" t="s">
        <v>2315</v>
      </c>
      <c r="AB726" s="698" t="s">
        <v>5391</v>
      </c>
    </row>
    <row r="727" spans="1:28" s="715" customFormat="1" x14ac:dyDescent="0.2">
      <c r="A727" s="698"/>
      <c r="B727" s="697"/>
      <c r="C727" s="721"/>
      <c r="D727" s="704"/>
      <c r="E727" s="703"/>
      <c r="F727" s="703"/>
      <c r="G727" s="704"/>
      <c r="H727" s="704"/>
      <c r="I727" s="704"/>
      <c r="J727" s="704"/>
      <c r="K727" s="704"/>
      <c r="L727" s="704"/>
      <c r="M727" s="710"/>
      <c r="N727" s="710"/>
      <c r="O727" s="721"/>
      <c r="P727" s="703"/>
      <c r="Q727" s="703"/>
      <c r="R727" s="726"/>
      <c r="S727" s="726"/>
      <c r="T727" s="726"/>
      <c r="U727" s="726"/>
      <c r="V727" s="726"/>
      <c r="W727" s="726"/>
      <c r="X727" s="718"/>
      <c r="Y727" s="698" t="s">
        <v>6186</v>
      </c>
      <c r="Z727" s="698">
        <v>1977</v>
      </c>
      <c r="AA727" s="698">
        <v>135</v>
      </c>
      <c r="AB727" s="698" t="s">
        <v>5440</v>
      </c>
    </row>
    <row r="728" spans="1:28" x14ac:dyDescent="0.2">
      <c r="A728" s="711"/>
      <c r="B728" s="706"/>
      <c r="C728" s="712"/>
      <c r="D728" s="713"/>
      <c r="E728" s="713"/>
      <c r="F728" s="713"/>
      <c r="G728" s="713"/>
      <c r="H728" s="713"/>
      <c r="I728" s="713"/>
      <c r="J728" s="713"/>
      <c r="K728" s="713"/>
      <c r="L728" s="713"/>
      <c r="M728" s="757"/>
      <c r="N728" s="765"/>
      <c r="O728" s="712"/>
      <c r="P728" s="713"/>
      <c r="Q728" s="713"/>
      <c r="R728" s="713"/>
      <c r="S728" s="713"/>
      <c r="T728" s="713"/>
      <c r="U728" s="713"/>
      <c r="V728" s="713"/>
      <c r="W728" s="713"/>
      <c r="X728" s="714"/>
      <c r="Y728" s="712"/>
      <c r="Z728" s="714"/>
      <c r="AA728" s="766"/>
      <c r="AB728" s="711"/>
    </row>
    <row r="729" spans="1:28" s="715" customFormat="1" x14ac:dyDescent="0.2">
      <c r="A729" s="698">
        <v>53</v>
      </c>
      <c r="B729" s="697" t="s">
        <v>5244</v>
      </c>
      <c r="C729" s="696"/>
      <c r="D729" s="697"/>
      <c r="E729" s="696"/>
      <c r="F729" s="696"/>
      <c r="G729" s="697"/>
      <c r="H729" s="697"/>
      <c r="I729" s="697"/>
      <c r="J729" s="697"/>
      <c r="K729" s="697"/>
      <c r="L729" s="697" t="s">
        <v>6187</v>
      </c>
      <c r="M729" s="696">
        <v>620</v>
      </c>
      <c r="N729" s="697" t="s">
        <v>38</v>
      </c>
      <c r="O729" s="696" t="s">
        <v>6188</v>
      </c>
      <c r="P729" s="696" t="s">
        <v>5158</v>
      </c>
      <c r="Q729" s="696" t="s">
        <v>5195</v>
      </c>
      <c r="R729" s="698"/>
      <c r="S729" s="698"/>
      <c r="T729" s="698"/>
      <c r="U729" s="698"/>
      <c r="V729" s="698"/>
      <c r="W729" s="698"/>
      <c r="X729" s="698"/>
      <c r="Y729" s="698" t="s">
        <v>6189</v>
      </c>
      <c r="Z729" s="698">
        <v>1998</v>
      </c>
      <c r="AA729" s="698">
        <v>27</v>
      </c>
      <c r="AB729" s="698" t="s">
        <v>6190</v>
      </c>
    </row>
    <row r="730" spans="1:28" s="715" customFormat="1" x14ac:dyDescent="0.2">
      <c r="A730" s="698"/>
      <c r="B730" s="697"/>
      <c r="C730" s="696"/>
      <c r="D730" s="697"/>
      <c r="E730" s="696"/>
      <c r="F730" s="696"/>
      <c r="G730" s="697"/>
      <c r="H730" s="697"/>
      <c r="I730" s="697"/>
      <c r="J730" s="697"/>
      <c r="K730" s="697"/>
      <c r="L730" s="697" t="s">
        <v>6191</v>
      </c>
      <c r="M730" s="696">
        <v>480</v>
      </c>
      <c r="N730" s="697" t="s">
        <v>38</v>
      </c>
      <c r="O730" s="696"/>
      <c r="P730" s="696"/>
      <c r="Q730" s="696"/>
      <c r="R730" s="698"/>
      <c r="S730" s="698"/>
      <c r="T730" s="698"/>
      <c r="U730" s="698"/>
      <c r="V730" s="698"/>
      <c r="W730" s="698"/>
      <c r="X730" s="698"/>
      <c r="Y730" s="698" t="s">
        <v>6192</v>
      </c>
    </row>
    <row r="731" spans="1:28" s="715" customFormat="1" x14ac:dyDescent="0.2">
      <c r="A731" s="698"/>
      <c r="B731" s="697"/>
      <c r="C731" s="696"/>
      <c r="D731" s="697"/>
      <c r="E731" s="696"/>
      <c r="F731" s="696"/>
      <c r="G731" s="697"/>
      <c r="H731" s="697"/>
      <c r="I731" s="697"/>
      <c r="J731" s="697"/>
      <c r="K731" s="697"/>
      <c r="L731" s="697"/>
      <c r="M731" s="697"/>
      <c r="N731" s="697"/>
      <c r="O731" s="696"/>
      <c r="P731" s="696"/>
      <c r="Q731" s="696"/>
      <c r="R731" s="698"/>
      <c r="S731" s="698"/>
      <c r="T731" s="698"/>
      <c r="U731" s="698"/>
      <c r="V731" s="698"/>
      <c r="W731" s="698"/>
      <c r="X731" s="698"/>
      <c r="Y731" s="698" t="s">
        <v>6193</v>
      </c>
      <c r="Z731" s="698">
        <v>1976</v>
      </c>
      <c r="AA731" s="698">
        <v>110</v>
      </c>
      <c r="AB731" s="698" t="s">
        <v>5407</v>
      </c>
    </row>
    <row r="732" spans="1:28" s="715" customFormat="1" x14ac:dyDescent="0.2">
      <c r="A732" s="698"/>
      <c r="B732" s="697"/>
      <c r="C732" s="696"/>
      <c r="D732" s="697"/>
      <c r="E732" s="696"/>
      <c r="F732" s="696"/>
      <c r="G732" s="697"/>
      <c r="H732" s="697"/>
      <c r="I732" s="697"/>
      <c r="J732" s="697"/>
      <c r="K732" s="697"/>
      <c r="L732" s="697"/>
      <c r="M732" s="697"/>
      <c r="N732" s="697"/>
      <c r="O732" s="696"/>
      <c r="P732" s="696"/>
      <c r="Q732" s="696"/>
      <c r="R732" s="698"/>
      <c r="S732" s="698"/>
      <c r="T732" s="698"/>
      <c r="U732" s="698"/>
      <c r="V732" s="698"/>
      <c r="W732" s="698"/>
      <c r="X732" s="698"/>
      <c r="Y732" s="698" t="s">
        <v>6194</v>
      </c>
      <c r="Z732" s="722">
        <v>1976</v>
      </c>
      <c r="AA732" s="698">
        <v>75</v>
      </c>
      <c r="AB732" s="698" t="s">
        <v>5407</v>
      </c>
    </row>
    <row r="733" spans="1:28" s="715" customFormat="1" x14ac:dyDescent="0.2">
      <c r="A733" s="698"/>
      <c r="B733" s="697"/>
      <c r="C733" s="696"/>
      <c r="D733" s="697"/>
      <c r="E733" s="696"/>
      <c r="F733" s="696"/>
      <c r="G733" s="697"/>
      <c r="H733" s="697"/>
      <c r="I733" s="697"/>
      <c r="J733" s="697"/>
      <c r="K733" s="697"/>
      <c r="L733" s="697"/>
      <c r="M733" s="697"/>
      <c r="N733" s="697"/>
      <c r="O733" s="696"/>
      <c r="P733" s="696"/>
      <c r="Q733" s="696"/>
      <c r="R733" s="698"/>
      <c r="S733" s="698"/>
      <c r="T733" s="698"/>
      <c r="U733" s="698"/>
      <c r="V733" s="698"/>
      <c r="W733" s="698"/>
      <c r="X733" s="698"/>
      <c r="Y733" s="698" t="s">
        <v>6195</v>
      </c>
      <c r="Z733" s="722">
        <v>1976</v>
      </c>
      <c r="AA733" s="698">
        <v>93</v>
      </c>
      <c r="AB733" s="698" t="s">
        <v>5407</v>
      </c>
    </row>
    <row r="734" spans="1:28" s="715" customFormat="1" x14ac:dyDescent="0.2">
      <c r="A734" s="698"/>
      <c r="B734" s="697"/>
      <c r="C734" s="696"/>
      <c r="D734" s="697"/>
      <c r="E734" s="696"/>
      <c r="F734" s="696"/>
      <c r="G734" s="697"/>
      <c r="H734" s="697"/>
      <c r="I734" s="697"/>
      <c r="J734" s="697"/>
      <c r="K734" s="697"/>
      <c r="L734" s="697"/>
      <c r="M734" s="697"/>
      <c r="N734" s="697"/>
      <c r="O734" s="696"/>
      <c r="P734" s="696"/>
      <c r="Q734" s="696"/>
      <c r="R734" s="698"/>
      <c r="S734" s="698"/>
      <c r="T734" s="698"/>
      <c r="U734" s="698"/>
      <c r="V734" s="698"/>
      <c r="W734" s="698"/>
      <c r="X734" s="698"/>
      <c r="Y734" s="698" t="s">
        <v>6196</v>
      </c>
      <c r="Z734" s="698">
        <v>1976</v>
      </c>
      <c r="AA734" s="698">
        <v>75</v>
      </c>
      <c r="AB734" s="698" t="s">
        <v>5407</v>
      </c>
    </row>
    <row r="735" spans="1:28" s="715" customFormat="1" x14ac:dyDescent="0.2">
      <c r="A735" s="698"/>
      <c r="B735" s="697"/>
      <c r="C735" s="696"/>
      <c r="D735" s="697"/>
      <c r="E735" s="696"/>
      <c r="F735" s="696"/>
      <c r="G735" s="697"/>
      <c r="H735" s="697"/>
      <c r="I735" s="697"/>
      <c r="J735" s="697"/>
      <c r="K735" s="697"/>
      <c r="L735" s="697"/>
      <c r="M735" s="697"/>
      <c r="N735" s="697"/>
      <c r="O735" s="696"/>
      <c r="P735" s="696"/>
      <c r="Q735" s="696"/>
      <c r="R735" s="698"/>
      <c r="S735" s="698"/>
      <c r="T735" s="698"/>
      <c r="U735" s="698"/>
      <c r="V735" s="698"/>
      <c r="W735" s="698"/>
      <c r="X735" s="698"/>
      <c r="Y735" s="698" t="s">
        <v>6197</v>
      </c>
      <c r="Z735" s="698">
        <v>1976</v>
      </c>
      <c r="AA735" s="698">
        <v>75</v>
      </c>
      <c r="AB735" s="698" t="s">
        <v>5571</v>
      </c>
    </row>
    <row r="736" spans="1:28" s="715" customFormat="1" x14ac:dyDescent="0.2">
      <c r="A736" s="698"/>
      <c r="B736" s="697"/>
      <c r="C736" s="696"/>
      <c r="D736" s="697"/>
      <c r="E736" s="696"/>
      <c r="F736" s="696"/>
      <c r="G736" s="697"/>
      <c r="H736" s="697"/>
      <c r="I736" s="697"/>
      <c r="J736" s="697"/>
      <c r="K736" s="697"/>
      <c r="L736" s="697"/>
      <c r="M736" s="697"/>
      <c r="N736" s="697"/>
      <c r="O736" s="696"/>
      <c r="P736" s="696"/>
      <c r="Q736" s="696"/>
      <c r="R736" s="698"/>
      <c r="S736" s="698"/>
      <c r="T736" s="698"/>
      <c r="U736" s="698"/>
      <c r="V736" s="698"/>
      <c r="W736" s="698"/>
      <c r="X736" s="698"/>
      <c r="Y736" s="698" t="s">
        <v>6198</v>
      </c>
      <c r="Z736" s="698">
        <v>1976</v>
      </c>
      <c r="AA736" s="698">
        <v>170</v>
      </c>
      <c r="AB736" s="698" t="s">
        <v>5407</v>
      </c>
    </row>
    <row r="737" spans="1:28" s="715" customFormat="1" x14ac:dyDescent="0.2">
      <c r="A737" s="698"/>
      <c r="B737" s="697"/>
      <c r="C737" s="696"/>
      <c r="D737" s="697"/>
      <c r="E737" s="696"/>
      <c r="F737" s="696"/>
      <c r="G737" s="697"/>
      <c r="H737" s="697"/>
      <c r="I737" s="697"/>
      <c r="J737" s="697"/>
      <c r="K737" s="697"/>
      <c r="L737" s="697"/>
      <c r="M737" s="697"/>
      <c r="N737" s="697"/>
      <c r="O737" s="696"/>
      <c r="P737" s="696"/>
      <c r="Q737" s="696"/>
      <c r="R737" s="698"/>
      <c r="S737" s="698"/>
      <c r="T737" s="698"/>
      <c r="U737" s="698"/>
      <c r="V737" s="698"/>
      <c r="W737" s="698"/>
      <c r="X737" s="698"/>
      <c r="Y737" s="698" t="s">
        <v>6199</v>
      </c>
      <c r="Z737" s="698">
        <v>1976</v>
      </c>
      <c r="AA737" s="715">
        <v>60</v>
      </c>
      <c r="AB737" s="698" t="s">
        <v>5440</v>
      </c>
    </row>
    <row r="738" spans="1:28" s="715" customFormat="1" x14ac:dyDescent="0.2">
      <c r="A738" s="698"/>
      <c r="B738" s="697"/>
      <c r="C738" s="696"/>
      <c r="D738" s="697"/>
      <c r="E738" s="696"/>
      <c r="F738" s="696"/>
      <c r="G738" s="697"/>
      <c r="H738" s="697"/>
      <c r="I738" s="697"/>
      <c r="J738" s="697"/>
      <c r="K738" s="697"/>
      <c r="L738" s="697"/>
      <c r="M738" s="697"/>
      <c r="N738" s="697"/>
      <c r="O738" s="696"/>
      <c r="P738" s="696"/>
      <c r="Q738" s="696"/>
      <c r="R738" s="698"/>
      <c r="S738" s="698"/>
      <c r="T738" s="698"/>
      <c r="U738" s="698"/>
      <c r="V738" s="698"/>
      <c r="W738" s="698"/>
      <c r="X738" s="698"/>
      <c r="Y738" s="698" t="s">
        <v>6200</v>
      </c>
      <c r="Z738" s="698">
        <v>1976</v>
      </c>
      <c r="AA738" s="715">
        <v>212</v>
      </c>
      <c r="AB738" s="698" t="s">
        <v>5577</v>
      </c>
    </row>
    <row r="739" spans="1:28" s="715" customFormat="1" x14ac:dyDescent="0.2">
      <c r="A739" s="698"/>
      <c r="B739" s="697"/>
      <c r="C739" s="696"/>
      <c r="D739" s="697"/>
      <c r="E739" s="696"/>
      <c r="F739" s="696"/>
      <c r="G739" s="697"/>
      <c r="H739" s="697"/>
      <c r="I739" s="697"/>
      <c r="J739" s="697"/>
      <c r="K739" s="697"/>
      <c r="L739" s="697"/>
      <c r="M739" s="697"/>
      <c r="N739" s="697"/>
      <c r="O739" s="696"/>
      <c r="P739" s="696"/>
      <c r="Q739" s="696"/>
      <c r="R739" s="698"/>
      <c r="S739" s="698"/>
      <c r="T739" s="698"/>
      <c r="U739" s="698"/>
      <c r="V739" s="698"/>
      <c r="W739" s="698"/>
      <c r="X739" s="698"/>
      <c r="Y739" s="698" t="s">
        <v>6201</v>
      </c>
      <c r="Z739" s="698">
        <v>1976</v>
      </c>
      <c r="AA739" s="698">
        <v>150</v>
      </c>
      <c r="AB739" s="698" t="s">
        <v>5407</v>
      </c>
    </row>
    <row r="740" spans="1:28" s="715" customFormat="1" x14ac:dyDescent="0.2">
      <c r="A740" s="698"/>
      <c r="B740" s="697"/>
      <c r="C740" s="696"/>
      <c r="D740" s="697"/>
      <c r="E740" s="696"/>
      <c r="F740" s="696"/>
      <c r="G740" s="697"/>
      <c r="H740" s="697"/>
      <c r="I740" s="697"/>
      <c r="J740" s="697"/>
      <c r="K740" s="697"/>
      <c r="L740" s="697"/>
      <c r="M740" s="697"/>
      <c r="N740" s="697"/>
      <c r="O740" s="696"/>
      <c r="P740" s="696"/>
      <c r="Q740" s="696"/>
      <c r="R740" s="698"/>
      <c r="S740" s="698"/>
      <c r="T740" s="698"/>
      <c r="U740" s="698"/>
      <c r="V740" s="698"/>
      <c r="W740" s="698"/>
      <c r="X740" s="698"/>
      <c r="Y740" s="698" t="s">
        <v>2315</v>
      </c>
      <c r="Z740" s="698"/>
      <c r="AB740" s="698"/>
    </row>
    <row r="741" spans="1:28" x14ac:dyDescent="0.2">
      <c r="A741" s="711"/>
      <c r="B741" s="706"/>
      <c r="C741" s="712"/>
      <c r="D741" s="713"/>
      <c r="E741" s="713"/>
      <c r="F741" s="713"/>
      <c r="G741" s="713"/>
      <c r="H741" s="713"/>
      <c r="I741" s="713"/>
      <c r="J741" s="713"/>
      <c r="K741" s="713"/>
      <c r="L741" s="713"/>
      <c r="M741" s="757"/>
      <c r="N741" s="765"/>
      <c r="O741" s="712"/>
      <c r="P741" s="713"/>
      <c r="Q741" s="713"/>
      <c r="R741" s="713"/>
      <c r="S741" s="713"/>
      <c r="T741" s="713"/>
      <c r="U741" s="713"/>
      <c r="V741" s="713"/>
      <c r="W741" s="713"/>
      <c r="X741" s="714"/>
      <c r="Y741" s="712"/>
      <c r="Z741" s="714"/>
      <c r="AA741" s="766"/>
      <c r="AB741" s="711"/>
    </row>
    <row r="742" spans="1:28" s="715" customFormat="1" x14ac:dyDescent="0.2">
      <c r="A742" s="698">
        <v>60</v>
      </c>
      <c r="B742" s="697" t="s">
        <v>6202</v>
      </c>
      <c r="C742" s="696"/>
      <c r="D742" s="697"/>
      <c r="E742" s="696"/>
      <c r="F742" s="696"/>
      <c r="G742" s="697"/>
      <c r="H742" s="697"/>
      <c r="I742" s="697"/>
      <c r="J742" s="697"/>
      <c r="K742" s="697"/>
      <c r="L742" s="697" t="s">
        <v>6203</v>
      </c>
      <c r="M742" s="696">
        <v>496</v>
      </c>
      <c r="N742" s="697" t="s">
        <v>42</v>
      </c>
      <c r="O742" s="696" t="s">
        <v>6204</v>
      </c>
      <c r="P742" s="696" t="s">
        <v>5158</v>
      </c>
      <c r="Q742" s="696" t="s">
        <v>5195</v>
      </c>
      <c r="R742" s="698"/>
      <c r="S742" s="698"/>
      <c r="T742" s="698"/>
      <c r="U742" s="698"/>
      <c r="V742" s="698"/>
      <c r="W742" s="698"/>
      <c r="X742" s="698"/>
      <c r="Y742" s="698" t="s">
        <v>6205</v>
      </c>
      <c r="Z742" s="698">
        <v>2004</v>
      </c>
      <c r="AA742" s="698">
        <v>80</v>
      </c>
      <c r="AB742" s="698" t="s">
        <v>5440</v>
      </c>
    </row>
    <row r="743" spans="1:28" s="715" customFormat="1" x14ac:dyDescent="0.2">
      <c r="A743" s="698"/>
      <c r="B743" s="697" t="s">
        <v>6206</v>
      </c>
      <c r="C743" s="696"/>
      <c r="E743" s="698"/>
      <c r="F743" s="698"/>
      <c r="G743" s="698"/>
      <c r="H743" s="697"/>
      <c r="I743" s="697"/>
      <c r="J743" s="697"/>
      <c r="K743" s="697"/>
      <c r="L743" s="697"/>
      <c r="M743" s="697"/>
      <c r="N743" s="697"/>
      <c r="O743" s="696"/>
      <c r="P743" s="696"/>
      <c r="Q743" s="696"/>
      <c r="R743" s="698"/>
      <c r="S743" s="698"/>
      <c r="T743" s="698"/>
      <c r="U743" s="698"/>
      <c r="V743" s="698"/>
      <c r="W743" s="698"/>
      <c r="X743" s="698"/>
      <c r="Y743" s="698" t="s">
        <v>6207</v>
      </c>
      <c r="Z743" s="698">
        <v>1975</v>
      </c>
      <c r="AA743" s="698">
        <v>212</v>
      </c>
      <c r="AB743" s="698" t="s">
        <v>5577</v>
      </c>
    </row>
    <row r="744" spans="1:28" s="715" customFormat="1" x14ac:dyDescent="0.2">
      <c r="A744" s="698"/>
      <c r="B744" s="697"/>
      <c r="C744" s="696"/>
      <c r="D744" s="697"/>
      <c r="E744" s="696"/>
      <c r="F744" s="696"/>
      <c r="G744" s="697"/>
      <c r="H744" s="697"/>
      <c r="I744" s="697"/>
      <c r="J744" s="697"/>
      <c r="K744" s="697"/>
      <c r="L744" s="697"/>
      <c r="M744" s="697"/>
      <c r="N744" s="697"/>
      <c r="O744" s="696"/>
      <c r="P744" s="696"/>
      <c r="Q744" s="696"/>
      <c r="R744" s="698"/>
      <c r="S744" s="698"/>
      <c r="T744" s="698"/>
      <c r="U744" s="698"/>
      <c r="V744" s="698"/>
      <c r="W744" s="698"/>
      <c r="X744" s="698"/>
      <c r="Y744" s="698" t="s">
        <v>6208</v>
      </c>
      <c r="Z744" s="698">
        <v>2009</v>
      </c>
      <c r="AA744" s="698">
        <v>60</v>
      </c>
      <c r="AB744" s="698" t="s">
        <v>6209</v>
      </c>
    </row>
    <row r="745" spans="1:28" s="715" customFormat="1" x14ac:dyDescent="0.2">
      <c r="A745" s="698"/>
      <c r="B745" s="697"/>
      <c r="C745" s="696"/>
      <c r="D745" s="697"/>
      <c r="E745" s="696"/>
      <c r="F745" s="696"/>
      <c r="G745" s="697"/>
      <c r="H745" s="697"/>
      <c r="I745" s="697"/>
      <c r="J745" s="697"/>
      <c r="K745" s="697"/>
      <c r="L745" s="697"/>
      <c r="M745" s="697"/>
      <c r="N745" s="697"/>
      <c r="O745" s="696"/>
      <c r="P745" s="696"/>
      <c r="Q745" s="696"/>
      <c r="R745" s="698"/>
      <c r="S745" s="698"/>
      <c r="T745" s="698"/>
      <c r="U745" s="698"/>
      <c r="V745" s="698"/>
      <c r="W745" s="698"/>
      <c r="X745" s="698"/>
      <c r="Y745" s="699" t="s">
        <v>6210</v>
      </c>
      <c r="Z745" s="698"/>
      <c r="AA745" s="698"/>
      <c r="AB745" s="698" t="s">
        <v>6211</v>
      </c>
    </row>
    <row r="746" spans="1:28" s="715" customFormat="1" x14ac:dyDescent="0.2">
      <c r="A746" s="698"/>
      <c r="B746" s="697"/>
      <c r="C746" s="696"/>
      <c r="D746" s="697"/>
      <c r="E746" s="696"/>
      <c r="F746" s="696"/>
      <c r="G746" s="697"/>
      <c r="H746" s="697"/>
      <c r="I746" s="697"/>
      <c r="J746" s="697"/>
      <c r="K746" s="697"/>
      <c r="L746" s="697"/>
      <c r="M746" s="697"/>
      <c r="N746" s="697"/>
      <c r="O746" s="696"/>
      <c r="P746" s="696"/>
      <c r="Q746" s="696"/>
      <c r="R746" s="698"/>
      <c r="S746" s="698"/>
      <c r="T746" s="698"/>
      <c r="U746" s="698"/>
      <c r="V746" s="698"/>
      <c r="W746" s="698"/>
      <c r="X746" s="698"/>
      <c r="Y746" s="698" t="s">
        <v>6212</v>
      </c>
      <c r="Z746" s="698">
        <v>2009</v>
      </c>
      <c r="AA746" s="698">
        <v>140</v>
      </c>
      <c r="AB746" s="698" t="s">
        <v>6209</v>
      </c>
    </row>
    <row r="747" spans="1:28" s="715" customFormat="1" x14ac:dyDescent="0.2">
      <c r="A747" s="698"/>
      <c r="B747" s="697"/>
      <c r="C747" s="696"/>
      <c r="D747" s="697"/>
      <c r="E747" s="696"/>
      <c r="F747" s="696"/>
      <c r="G747" s="697"/>
      <c r="H747" s="697"/>
      <c r="I747" s="697"/>
      <c r="J747" s="697"/>
      <c r="K747" s="697"/>
      <c r="L747" s="697"/>
      <c r="M747" s="697"/>
      <c r="N747" s="697"/>
      <c r="O747" s="696"/>
      <c r="P747" s="696"/>
      <c r="Q747" s="696"/>
      <c r="R747" s="698"/>
      <c r="S747" s="698"/>
      <c r="T747" s="698"/>
      <c r="U747" s="698"/>
      <c r="V747" s="698"/>
      <c r="W747" s="698"/>
      <c r="X747" s="698"/>
      <c r="Y747" s="698" t="s">
        <v>6213</v>
      </c>
      <c r="Z747" s="698">
        <v>1974</v>
      </c>
      <c r="AA747" s="698">
        <v>215</v>
      </c>
      <c r="AB747" s="698" t="s">
        <v>5577</v>
      </c>
    </row>
    <row r="748" spans="1:28" s="715" customFormat="1" x14ac:dyDescent="0.2">
      <c r="A748" s="698"/>
      <c r="B748" s="697"/>
      <c r="C748" s="721"/>
      <c r="D748" s="704"/>
      <c r="E748" s="703"/>
      <c r="F748" s="703"/>
      <c r="G748" s="704"/>
      <c r="H748" s="704"/>
      <c r="I748" s="704"/>
      <c r="J748" s="704"/>
      <c r="K748" s="704"/>
      <c r="L748" s="704"/>
      <c r="M748" s="710"/>
      <c r="N748" s="710"/>
      <c r="O748" s="721"/>
      <c r="P748" s="703"/>
      <c r="Q748" s="703"/>
      <c r="R748" s="726"/>
      <c r="S748" s="726"/>
      <c r="T748" s="726"/>
      <c r="U748" s="726"/>
      <c r="V748" s="726"/>
      <c r="W748" s="726"/>
      <c r="X748" s="718"/>
      <c r="Y748" s="698" t="s">
        <v>6214</v>
      </c>
      <c r="Z748" s="698">
        <v>1974</v>
      </c>
      <c r="AA748" s="698">
        <v>166</v>
      </c>
      <c r="AB748" s="698" t="s">
        <v>5577</v>
      </c>
    </row>
    <row r="749" spans="1:28" x14ac:dyDescent="0.2">
      <c r="A749" s="711"/>
      <c r="B749" s="706"/>
      <c r="C749" s="712"/>
      <c r="D749" s="713"/>
      <c r="E749" s="713"/>
      <c r="F749" s="713"/>
      <c r="G749" s="713"/>
      <c r="H749" s="713"/>
      <c r="I749" s="713"/>
      <c r="J749" s="713"/>
      <c r="K749" s="713"/>
      <c r="L749" s="713"/>
      <c r="M749" s="757"/>
      <c r="N749" s="765"/>
      <c r="O749" s="712"/>
      <c r="P749" s="713"/>
      <c r="Q749" s="713"/>
      <c r="R749" s="713"/>
      <c r="S749" s="713"/>
      <c r="T749" s="713"/>
      <c r="U749" s="713"/>
      <c r="V749" s="713"/>
      <c r="W749" s="713"/>
      <c r="X749" s="714"/>
      <c r="Y749" s="712"/>
      <c r="Z749" s="714"/>
      <c r="AA749" s="766"/>
      <c r="AB749" s="711"/>
    </row>
    <row r="750" spans="1:28" s="715" customFormat="1" x14ac:dyDescent="0.2">
      <c r="A750" s="698">
        <v>4</v>
      </c>
      <c r="B750" s="697" t="s">
        <v>5244</v>
      </c>
      <c r="C750" s="696"/>
      <c r="D750" s="697"/>
      <c r="E750" s="696"/>
      <c r="F750" s="696"/>
      <c r="G750" s="697"/>
      <c r="H750" s="697"/>
      <c r="I750" s="697"/>
      <c r="J750" s="697"/>
      <c r="K750" s="697"/>
      <c r="L750" s="697" t="s">
        <v>6215</v>
      </c>
      <c r="M750" s="696">
        <v>920</v>
      </c>
      <c r="N750" s="697" t="s">
        <v>38</v>
      </c>
      <c r="O750" s="696" t="s">
        <v>6216</v>
      </c>
      <c r="P750" s="696" t="s">
        <v>5158</v>
      </c>
      <c r="Q750" s="696" t="s">
        <v>5195</v>
      </c>
      <c r="R750" s="698"/>
      <c r="S750" s="698"/>
      <c r="T750" s="698"/>
      <c r="U750" s="698"/>
      <c r="V750" s="698"/>
      <c r="W750" s="698"/>
      <c r="X750" s="698"/>
      <c r="Y750" s="699" t="s">
        <v>6217</v>
      </c>
    </row>
    <row r="751" spans="1:28" s="715" customFormat="1" x14ac:dyDescent="0.2">
      <c r="A751" s="698"/>
      <c r="B751" s="697"/>
      <c r="C751" s="696"/>
      <c r="D751" s="697"/>
      <c r="E751" s="696"/>
      <c r="F751" s="696"/>
      <c r="G751" s="697"/>
      <c r="H751" s="697"/>
      <c r="I751" s="697"/>
      <c r="J751" s="697"/>
      <c r="K751" s="697"/>
      <c r="L751" s="697" t="s">
        <v>6218</v>
      </c>
      <c r="M751" s="696">
        <v>500</v>
      </c>
      <c r="N751" s="697" t="s">
        <v>38</v>
      </c>
      <c r="O751" s="696"/>
      <c r="P751" s="696"/>
      <c r="Q751" s="696"/>
      <c r="R751" s="698"/>
      <c r="S751" s="698"/>
      <c r="T751" s="698"/>
      <c r="U751" s="698"/>
      <c r="V751" s="698"/>
      <c r="W751" s="698"/>
      <c r="X751" s="698"/>
      <c r="Y751" s="698" t="s">
        <v>6219</v>
      </c>
      <c r="Z751" s="698">
        <v>1976</v>
      </c>
      <c r="AA751" s="698">
        <v>142</v>
      </c>
      <c r="AB751" s="698" t="s">
        <v>5279</v>
      </c>
    </row>
    <row r="752" spans="1:28" s="715" customFormat="1" x14ac:dyDescent="0.2">
      <c r="A752" s="698"/>
      <c r="B752" s="697"/>
      <c r="C752" s="696"/>
      <c r="D752" s="697"/>
      <c r="E752" s="696"/>
      <c r="F752" s="696"/>
      <c r="G752" s="697"/>
      <c r="H752" s="697"/>
      <c r="I752" s="697"/>
      <c r="J752" s="697"/>
      <c r="K752" s="697"/>
      <c r="L752" s="697"/>
      <c r="M752" s="697"/>
      <c r="N752" s="697"/>
      <c r="O752" s="696"/>
      <c r="P752" s="696"/>
      <c r="Q752" s="696"/>
      <c r="R752" s="698"/>
      <c r="S752" s="698"/>
      <c r="T752" s="698"/>
      <c r="U752" s="698"/>
      <c r="V752" s="698"/>
      <c r="W752" s="698"/>
      <c r="X752" s="698"/>
      <c r="Y752" s="699" t="s">
        <v>6220</v>
      </c>
      <c r="Z752" s="698">
        <v>2007</v>
      </c>
      <c r="AA752" s="698"/>
      <c r="AB752" s="698" t="s">
        <v>6221</v>
      </c>
    </row>
    <row r="753" spans="1:28" s="715" customFormat="1" x14ac:dyDescent="0.2">
      <c r="A753" s="698"/>
      <c r="B753" s="697"/>
      <c r="C753" s="696"/>
      <c r="D753" s="697"/>
      <c r="E753" s="696"/>
      <c r="F753" s="696"/>
      <c r="G753" s="697"/>
      <c r="H753" s="697"/>
      <c r="I753" s="697"/>
      <c r="J753" s="697"/>
      <c r="K753" s="697"/>
      <c r="L753" s="697"/>
      <c r="M753" s="697"/>
      <c r="N753" s="697"/>
      <c r="O753" s="696"/>
      <c r="P753" s="696"/>
      <c r="Q753" s="696"/>
      <c r="R753" s="698"/>
      <c r="S753" s="698"/>
      <c r="T753" s="698"/>
      <c r="U753" s="698"/>
      <c r="V753" s="698"/>
      <c r="W753" s="698"/>
      <c r="X753" s="698"/>
      <c r="Y753" s="698" t="s">
        <v>6222</v>
      </c>
      <c r="Z753" s="698">
        <v>1976</v>
      </c>
      <c r="AA753" s="698">
        <v>45</v>
      </c>
      <c r="AB753" s="698" t="s">
        <v>5407</v>
      </c>
    </row>
    <row r="754" spans="1:28" s="715" customFormat="1" x14ac:dyDescent="0.2">
      <c r="A754" s="698"/>
      <c r="B754" s="697"/>
      <c r="C754" s="696"/>
      <c r="D754" s="697"/>
      <c r="E754" s="696"/>
      <c r="F754" s="696"/>
      <c r="G754" s="697"/>
      <c r="H754" s="697"/>
      <c r="I754" s="697"/>
      <c r="J754" s="697"/>
      <c r="K754" s="697"/>
      <c r="L754" s="697"/>
      <c r="M754" s="697"/>
      <c r="N754" s="697"/>
      <c r="O754" s="696"/>
      <c r="P754" s="696"/>
      <c r="Q754" s="696"/>
      <c r="R754" s="698"/>
      <c r="S754" s="698"/>
      <c r="T754" s="698"/>
      <c r="U754" s="698"/>
      <c r="V754" s="698"/>
      <c r="W754" s="698"/>
      <c r="X754" s="698"/>
      <c r="Y754" s="698" t="s">
        <v>6223</v>
      </c>
      <c r="Z754" s="698">
        <v>1974</v>
      </c>
      <c r="AA754" s="715">
        <v>139</v>
      </c>
      <c r="AB754" s="707" t="s">
        <v>5440</v>
      </c>
    </row>
    <row r="755" spans="1:28" s="715" customFormat="1" x14ac:dyDescent="0.2">
      <c r="A755" s="698"/>
      <c r="B755" s="697"/>
      <c r="C755" s="696"/>
      <c r="D755" s="697"/>
      <c r="E755" s="696"/>
      <c r="F755" s="696"/>
      <c r="G755" s="697"/>
      <c r="H755" s="697"/>
      <c r="I755" s="697"/>
      <c r="J755" s="697"/>
      <c r="K755" s="697"/>
      <c r="L755" s="697"/>
      <c r="M755" s="697"/>
      <c r="N755" s="697"/>
      <c r="O755" s="696"/>
      <c r="P755" s="696"/>
      <c r="Q755" s="696"/>
      <c r="R755" s="698"/>
      <c r="S755" s="698"/>
      <c r="T755" s="698"/>
      <c r="U755" s="698"/>
      <c r="V755" s="698"/>
      <c r="W755" s="698"/>
      <c r="X755" s="698"/>
      <c r="Y755" s="699" t="s">
        <v>6224</v>
      </c>
      <c r="Z755" s="698">
        <v>2007</v>
      </c>
      <c r="AA755" s="698"/>
      <c r="AB755" s="698" t="s">
        <v>6225</v>
      </c>
    </row>
    <row r="756" spans="1:28" s="715" customFormat="1" x14ac:dyDescent="0.2">
      <c r="A756" s="698"/>
      <c r="B756" s="697"/>
      <c r="C756" s="696"/>
      <c r="D756" s="697"/>
      <c r="E756" s="696"/>
      <c r="F756" s="696"/>
      <c r="G756" s="697"/>
      <c r="H756" s="697"/>
      <c r="I756" s="697"/>
      <c r="J756" s="697"/>
      <c r="K756" s="697"/>
      <c r="L756" s="697"/>
      <c r="M756" s="697"/>
      <c r="N756" s="697"/>
      <c r="O756" s="696"/>
      <c r="P756" s="696"/>
      <c r="Q756" s="696"/>
      <c r="R756" s="698"/>
      <c r="S756" s="698"/>
      <c r="T756" s="698"/>
      <c r="U756" s="698"/>
      <c r="V756" s="698"/>
      <c r="W756" s="698"/>
      <c r="X756" s="698"/>
      <c r="Y756" s="698" t="s">
        <v>6226</v>
      </c>
      <c r="Z756" s="698">
        <v>1974</v>
      </c>
      <c r="AA756" s="698">
        <v>45</v>
      </c>
      <c r="AB756" s="698" t="s">
        <v>5407</v>
      </c>
    </row>
    <row r="757" spans="1:28" s="715" customFormat="1" x14ac:dyDescent="0.2">
      <c r="A757" s="698"/>
      <c r="B757" s="697"/>
      <c r="C757" s="696"/>
      <c r="D757" s="697"/>
      <c r="E757" s="696"/>
      <c r="F757" s="696"/>
      <c r="G757" s="697"/>
      <c r="H757" s="697"/>
      <c r="I757" s="697"/>
      <c r="J757" s="697"/>
      <c r="K757" s="697"/>
      <c r="L757" s="697"/>
      <c r="M757" s="697"/>
      <c r="N757" s="697"/>
      <c r="O757" s="696"/>
      <c r="P757" s="696"/>
      <c r="Q757" s="696"/>
      <c r="R757" s="698"/>
      <c r="S757" s="698"/>
      <c r="T757" s="698"/>
      <c r="U757" s="698"/>
      <c r="V757" s="698"/>
      <c r="W757" s="698"/>
      <c r="X757" s="698"/>
      <c r="Y757" s="699" t="s">
        <v>6227</v>
      </c>
      <c r="Z757" s="698">
        <v>1974</v>
      </c>
      <c r="AA757" s="698"/>
      <c r="AB757" s="698" t="s">
        <v>6228</v>
      </c>
    </row>
    <row r="758" spans="1:28" s="715" customFormat="1" x14ac:dyDescent="0.2">
      <c r="A758" s="698"/>
      <c r="B758" s="697"/>
      <c r="C758" s="696"/>
      <c r="D758" s="697"/>
      <c r="E758" s="696"/>
      <c r="F758" s="696"/>
      <c r="G758" s="697"/>
      <c r="H758" s="697"/>
      <c r="I758" s="697"/>
      <c r="J758" s="697"/>
      <c r="K758" s="697"/>
      <c r="L758" s="697"/>
      <c r="M758" s="697"/>
      <c r="N758" s="697"/>
      <c r="O758" s="696"/>
      <c r="P758" s="696"/>
      <c r="Q758" s="696"/>
      <c r="R758" s="698"/>
      <c r="S758" s="698"/>
      <c r="T758" s="698"/>
      <c r="U758" s="698"/>
      <c r="V758" s="698"/>
      <c r="W758" s="698"/>
      <c r="X758" s="698"/>
      <c r="Y758" s="698" t="s">
        <v>6229</v>
      </c>
      <c r="Z758" s="698">
        <v>1974</v>
      </c>
      <c r="AA758" s="717">
        <v>138</v>
      </c>
      <c r="AB758" s="698" t="s">
        <v>5279</v>
      </c>
    </row>
    <row r="759" spans="1:28" s="715" customFormat="1" x14ac:dyDescent="0.2">
      <c r="A759" s="698"/>
      <c r="B759" s="697"/>
      <c r="C759" s="696"/>
      <c r="D759" s="697"/>
      <c r="E759" s="696"/>
      <c r="F759" s="696"/>
      <c r="G759" s="697"/>
      <c r="H759" s="697"/>
      <c r="I759" s="697"/>
      <c r="J759" s="697"/>
      <c r="K759" s="697"/>
      <c r="L759" s="697"/>
      <c r="M759" s="697"/>
      <c r="N759" s="697"/>
      <c r="O759" s="696"/>
      <c r="P759" s="696"/>
      <c r="Q759" s="696"/>
      <c r="R759" s="698"/>
      <c r="S759" s="698"/>
      <c r="T759" s="698"/>
      <c r="U759" s="698"/>
      <c r="V759" s="698"/>
      <c r="W759" s="698"/>
      <c r="X759" s="698"/>
      <c r="Y759" s="707" t="s">
        <v>6230</v>
      </c>
      <c r="Z759" s="707">
        <v>1974</v>
      </c>
      <c r="AA759" s="715">
        <v>105</v>
      </c>
      <c r="AB759" s="707" t="s">
        <v>5440</v>
      </c>
    </row>
    <row r="760" spans="1:28" s="715" customFormat="1" x14ac:dyDescent="0.2">
      <c r="A760" s="698"/>
      <c r="B760" s="697"/>
      <c r="C760" s="696"/>
      <c r="D760" s="697"/>
      <c r="E760" s="696"/>
      <c r="F760" s="696"/>
      <c r="G760" s="697"/>
      <c r="H760" s="697"/>
      <c r="I760" s="697"/>
      <c r="J760" s="697"/>
      <c r="K760" s="697"/>
      <c r="L760" s="697"/>
      <c r="M760" s="697"/>
      <c r="N760" s="697"/>
      <c r="O760" s="696"/>
      <c r="P760" s="696"/>
      <c r="Q760" s="696"/>
      <c r="R760" s="698"/>
      <c r="S760" s="698"/>
      <c r="T760" s="698"/>
      <c r="U760" s="698"/>
      <c r="V760" s="698"/>
      <c r="W760" s="698"/>
      <c r="X760" s="698"/>
      <c r="Y760" s="707" t="s">
        <v>6231</v>
      </c>
      <c r="Z760" s="698">
        <v>1978</v>
      </c>
      <c r="AA760" s="698">
        <v>50</v>
      </c>
      <c r="AB760" s="707" t="s">
        <v>6232</v>
      </c>
    </row>
    <row r="761" spans="1:28" s="715" customFormat="1" x14ac:dyDescent="0.2">
      <c r="A761" s="698"/>
      <c r="B761" s="697"/>
      <c r="C761" s="721"/>
      <c r="D761" s="704"/>
      <c r="E761" s="703"/>
      <c r="F761" s="703"/>
      <c r="G761" s="704"/>
      <c r="H761" s="704"/>
      <c r="I761" s="704"/>
      <c r="J761" s="704"/>
      <c r="K761" s="704"/>
      <c r="L761" s="704"/>
      <c r="M761" s="710"/>
      <c r="N761" s="710"/>
      <c r="O761" s="721"/>
      <c r="P761" s="703"/>
      <c r="Q761" s="703"/>
      <c r="R761" s="726"/>
      <c r="S761" s="726"/>
      <c r="T761" s="726"/>
      <c r="U761" s="726"/>
      <c r="V761" s="726"/>
      <c r="W761" s="726"/>
      <c r="X761" s="718"/>
      <c r="Y761" s="707" t="s">
        <v>6233</v>
      </c>
      <c r="Z761" s="707">
        <v>1974</v>
      </c>
      <c r="AA761" s="715">
        <v>212</v>
      </c>
      <c r="AB761" s="698" t="s">
        <v>5407</v>
      </c>
    </row>
    <row r="762" spans="1:28" x14ac:dyDescent="0.2">
      <c r="A762" s="711"/>
      <c r="B762" s="706"/>
      <c r="C762" s="712"/>
      <c r="D762" s="713"/>
      <c r="E762" s="713"/>
      <c r="F762" s="713"/>
      <c r="G762" s="713"/>
      <c r="H762" s="713"/>
      <c r="I762" s="713"/>
      <c r="J762" s="713"/>
      <c r="K762" s="713"/>
      <c r="L762" s="713"/>
      <c r="M762" s="757"/>
      <c r="N762" s="765"/>
      <c r="O762" s="712"/>
      <c r="P762" s="764"/>
      <c r="Q762" s="764"/>
      <c r="R762" s="764"/>
      <c r="S762" s="764"/>
      <c r="T762" s="764"/>
      <c r="U762" s="764"/>
      <c r="V762" s="764"/>
      <c r="W762" s="764"/>
      <c r="X762" s="774"/>
      <c r="Y762" s="712"/>
      <c r="Z762" s="714"/>
      <c r="AA762" s="766"/>
      <c r="AB762" s="711"/>
    </row>
    <row r="763" spans="1:28" s="715" customFormat="1" x14ac:dyDescent="0.2">
      <c r="A763" s="698">
        <v>5</v>
      </c>
      <c r="B763" s="697" t="s">
        <v>5561</v>
      </c>
      <c r="C763" s="696"/>
      <c r="D763" s="697"/>
      <c r="E763" s="696"/>
      <c r="F763" s="696"/>
      <c r="G763" s="697"/>
      <c r="H763" s="697"/>
      <c r="I763" s="697"/>
      <c r="J763" s="697"/>
      <c r="K763" s="697"/>
      <c r="L763" s="697" t="s">
        <v>6234</v>
      </c>
      <c r="M763" s="696">
        <v>860</v>
      </c>
      <c r="N763" s="697" t="s">
        <v>38</v>
      </c>
      <c r="O763" s="696" t="s">
        <v>6235</v>
      </c>
      <c r="P763" s="696" t="s">
        <v>5158</v>
      </c>
      <c r="Q763" s="696" t="s">
        <v>5195</v>
      </c>
      <c r="R763" s="698"/>
      <c r="S763" s="698"/>
      <c r="T763" s="698"/>
      <c r="U763" s="698"/>
      <c r="V763" s="698"/>
      <c r="W763" s="698"/>
      <c r="X763" s="698"/>
      <c r="Y763" s="699" t="s">
        <v>6236</v>
      </c>
    </row>
    <row r="764" spans="1:28" s="715" customFormat="1" x14ac:dyDescent="0.2">
      <c r="A764" s="698"/>
      <c r="B764" s="697"/>
      <c r="C764" s="696"/>
      <c r="D764" s="697"/>
      <c r="E764" s="696"/>
      <c r="F764" s="696"/>
      <c r="G764" s="697"/>
      <c r="H764" s="697"/>
      <c r="I764" s="697"/>
      <c r="J764" s="697"/>
      <c r="K764" s="697"/>
      <c r="L764" s="697"/>
      <c r="M764" s="697"/>
      <c r="N764" s="697"/>
      <c r="O764" s="696"/>
      <c r="P764" s="696"/>
      <c r="Q764" s="696"/>
      <c r="R764" s="698"/>
      <c r="S764" s="698"/>
      <c r="T764" s="698"/>
      <c r="U764" s="698"/>
      <c r="V764" s="698"/>
      <c r="W764" s="698"/>
      <c r="X764" s="698"/>
      <c r="Y764" s="698" t="s">
        <v>6237</v>
      </c>
      <c r="Z764" s="698">
        <v>1978</v>
      </c>
      <c r="AA764" s="698">
        <v>400</v>
      </c>
      <c r="AB764" s="698" t="s">
        <v>6131</v>
      </c>
    </row>
    <row r="765" spans="1:28" s="715" customFormat="1" x14ac:dyDescent="0.2">
      <c r="A765" s="698"/>
      <c r="B765" s="697"/>
      <c r="C765" s="696"/>
      <c r="D765" s="697"/>
      <c r="E765" s="696"/>
      <c r="F765" s="696"/>
      <c r="G765" s="697"/>
      <c r="H765" s="697"/>
      <c r="I765" s="697"/>
      <c r="J765" s="697"/>
      <c r="K765" s="697"/>
      <c r="L765" s="697"/>
      <c r="M765" s="697"/>
      <c r="N765" s="697"/>
      <c r="O765" s="696"/>
      <c r="P765" s="696"/>
      <c r="Q765" s="696"/>
      <c r="R765" s="698"/>
      <c r="S765" s="698"/>
      <c r="T765" s="698"/>
      <c r="U765" s="698"/>
      <c r="V765" s="698"/>
      <c r="W765" s="698"/>
      <c r="X765" s="698"/>
      <c r="Y765" s="699" t="s">
        <v>6238</v>
      </c>
      <c r="Z765" s="698">
        <v>1978</v>
      </c>
      <c r="AA765" s="698"/>
      <c r="AB765" s="698" t="s">
        <v>6131</v>
      </c>
    </row>
    <row r="766" spans="1:28" s="715" customFormat="1" x14ac:dyDescent="0.2">
      <c r="A766" s="698"/>
      <c r="B766" s="697"/>
      <c r="C766" s="696"/>
      <c r="D766" s="697"/>
      <c r="E766" s="696"/>
      <c r="F766" s="696"/>
      <c r="G766" s="697"/>
      <c r="H766" s="697"/>
      <c r="I766" s="697"/>
      <c r="J766" s="697"/>
      <c r="K766" s="697"/>
      <c r="L766" s="697"/>
      <c r="M766" s="697"/>
      <c r="N766" s="697"/>
      <c r="O766" s="696"/>
      <c r="P766" s="696"/>
      <c r="Q766" s="696"/>
      <c r="R766" s="698"/>
      <c r="S766" s="698"/>
      <c r="T766" s="698"/>
      <c r="U766" s="698"/>
      <c r="V766" s="698"/>
      <c r="W766" s="698"/>
      <c r="X766" s="698"/>
      <c r="Y766" s="698" t="s">
        <v>6239</v>
      </c>
      <c r="Z766" s="698">
        <v>1978</v>
      </c>
      <c r="AA766" s="698">
        <v>110</v>
      </c>
      <c r="AB766" s="698" t="s">
        <v>6131</v>
      </c>
    </row>
    <row r="767" spans="1:28" s="715" customFormat="1" x14ac:dyDescent="0.2">
      <c r="A767" s="698"/>
      <c r="B767" s="697"/>
      <c r="C767" s="696"/>
      <c r="D767" s="697"/>
      <c r="E767" s="696"/>
      <c r="F767" s="696"/>
      <c r="G767" s="697"/>
      <c r="H767" s="697"/>
      <c r="I767" s="697"/>
      <c r="J767" s="697"/>
      <c r="K767" s="697"/>
      <c r="L767" s="697"/>
      <c r="M767" s="697"/>
      <c r="N767" s="697"/>
      <c r="O767" s="696"/>
      <c r="P767" s="696"/>
      <c r="Q767" s="696"/>
      <c r="R767" s="698"/>
      <c r="S767" s="698"/>
      <c r="T767" s="698"/>
      <c r="U767" s="698"/>
      <c r="V767" s="698"/>
      <c r="W767" s="698"/>
      <c r="X767" s="698"/>
      <c r="Y767" s="698" t="s">
        <v>6240</v>
      </c>
      <c r="Z767" s="698">
        <v>1978</v>
      </c>
      <c r="AA767" s="698">
        <v>110</v>
      </c>
      <c r="AB767" s="698" t="s">
        <v>6131</v>
      </c>
    </row>
    <row r="768" spans="1:28" s="715" customFormat="1" x14ac:dyDescent="0.2">
      <c r="A768" s="698"/>
      <c r="B768" s="697"/>
      <c r="C768" s="696"/>
      <c r="D768" s="697"/>
      <c r="E768" s="696"/>
      <c r="F768" s="696"/>
      <c r="G768" s="697"/>
      <c r="H768" s="697"/>
      <c r="I768" s="697"/>
      <c r="J768" s="697"/>
      <c r="K768" s="697"/>
      <c r="L768" s="697"/>
      <c r="M768" s="697"/>
      <c r="N768" s="697"/>
      <c r="O768" s="696"/>
      <c r="P768" s="696"/>
      <c r="Q768" s="696"/>
      <c r="R768" s="698"/>
      <c r="S768" s="698"/>
      <c r="T768" s="698"/>
      <c r="U768" s="698"/>
      <c r="V768" s="698"/>
      <c r="W768" s="698"/>
      <c r="X768" s="698"/>
      <c r="Y768" s="698" t="s">
        <v>6241</v>
      </c>
      <c r="Z768" s="698">
        <v>1978</v>
      </c>
      <c r="AA768" s="698">
        <v>110</v>
      </c>
      <c r="AB768" s="698" t="s">
        <v>6131</v>
      </c>
    </row>
    <row r="769" spans="1:28" s="715" customFormat="1" x14ac:dyDescent="0.2">
      <c r="A769" s="698"/>
      <c r="B769" s="697"/>
      <c r="C769" s="696"/>
      <c r="D769" s="697"/>
      <c r="E769" s="696"/>
      <c r="F769" s="696"/>
      <c r="G769" s="697"/>
      <c r="H769" s="697"/>
      <c r="I769" s="697"/>
      <c r="J769" s="697"/>
      <c r="K769" s="697"/>
      <c r="L769" s="697"/>
      <c r="M769" s="697"/>
      <c r="N769" s="697"/>
      <c r="O769" s="696"/>
      <c r="P769" s="696"/>
      <c r="Q769" s="696"/>
      <c r="R769" s="698"/>
      <c r="S769" s="698"/>
      <c r="T769" s="698"/>
      <c r="U769" s="698"/>
      <c r="V769" s="698"/>
      <c r="W769" s="698"/>
      <c r="X769" s="698"/>
      <c r="Y769" s="699" t="s">
        <v>6242</v>
      </c>
      <c r="Z769" s="698">
        <v>1978</v>
      </c>
      <c r="AA769" s="698" t="s">
        <v>2315</v>
      </c>
      <c r="AB769" s="698" t="s">
        <v>6131</v>
      </c>
    </row>
    <row r="770" spans="1:28" s="715" customFormat="1" x14ac:dyDescent="0.2">
      <c r="A770" s="698"/>
      <c r="B770" s="697"/>
      <c r="C770" s="696"/>
      <c r="D770" s="697"/>
      <c r="E770" s="696"/>
      <c r="F770" s="696"/>
      <c r="G770" s="697"/>
      <c r="H770" s="697"/>
      <c r="I770" s="697"/>
      <c r="J770" s="697"/>
      <c r="K770" s="697"/>
      <c r="L770" s="697"/>
      <c r="M770" s="697"/>
      <c r="N770" s="697"/>
      <c r="O770" s="696"/>
      <c r="P770" s="696"/>
      <c r="Q770" s="696"/>
      <c r="R770" s="698"/>
      <c r="S770" s="698"/>
      <c r="T770" s="698"/>
      <c r="U770" s="698"/>
      <c r="V770" s="698"/>
      <c r="W770" s="698"/>
      <c r="X770" s="698"/>
      <c r="Y770" s="698" t="s">
        <v>6243</v>
      </c>
      <c r="Z770" s="698">
        <v>1978</v>
      </c>
      <c r="AA770" s="698">
        <v>254</v>
      </c>
      <c r="AB770" s="698" t="s">
        <v>5361</v>
      </c>
    </row>
    <row r="771" spans="1:28" s="715" customFormat="1" x14ac:dyDescent="0.2">
      <c r="A771" s="698"/>
      <c r="B771" s="697"/>
      <c r="C771" s="696"/>
      <c r="D771" s="697"/>
      <c r="E771" s="696"/>
      <c r="F771" s="696"/>
      <c r="G771" s="697"/>
      <c r="H771" s="697"/>
      <c r="I771" s="697"/>
      <c r="J771" s="697"/>
      <c r="K771" s="697"/>
      <c r="L771" s="697"/>
      <c r="M771" s="697"/>
      <c r="N771" s="697"/>
      <c r="O771" s="696"/>
      <c r="P771" s="696"/>
      <c r="Q771" s="696"/>
      <c r="R771" s="698"/>
      <c r="S771" s="698"/>
      <c r="T771" s="698"/>
      <c r="U771" s="698"/>
      <c r="V771" s="698"/>
      <c r="W771" s="698"/>
      <c r="X771" s="698"/>
      <c r="Y771" s="698" t="s">
        <v>6244</v>
      </c>
      <c r="Z771" s="698">
        <v>1978</v>
      </c>
      <c r="AA771" s="715">
        <v>150</v>
      </c>
      <c r="AB771" s="698" t="s">
        <v>5279</v>
      </c>
    </row>
    <row r="772" spans="1:28" s="715" customFormat="1" x14ac:dyDescent="0.2">
      <c r="A772" s="698"/>
      <c r="B772" s="697"/>
      <c r="C772" s="696"/>
      <c r="D772" s="697"/>
      <c r="E772" s="696"/>
      <c r="F772" s="696"/>
      <c r="G772" s="697"/>
      <c r="H772" s="697"/>
      <c r="I772" s="697"/>
      <c r="J772" s="697"/>
      <c r="K772" s="697"/>
      <c r="L772" s="697"/>
      <c r="M772" s="697"/>
      <c r="N772" s="697"/>
      <c r="O772" s="696"/>
      <c r="P772" s="696"/>
      <c r="Q772" s="696"/>
      <c r="R772" s="698"/>
      <c r="S772" s="698"/>
      <c r="T772" s="698"/>
      <c r="U772" s="698"/>
      <c r="V772" s="698"/>
      <c r="W772" s="698"/>
      <c r="X772" s="698"/>
      <c r="Y772" s="698" t="s">
        <v>6245</v>
      </c>
      <c r="Z772" s="698">
        <v>1978</v>
      </c>
      <c r="AA772" s="715">
        <v>40</v>
      </c>
      <c r="AB772" s="698" t="s">
        <v>5279</v>
      </c>
    </row>
    <row r="773" spans="1:28" x14ac:dyDescent="0.2">
      <c r="A773" s="711"/>
      <c r="B773" s="706"/>
      <c r="C773" s="712"/>
      <c r="D773" s="713"/>
      <c r="E773" s="713"/>
      <c r="F773" s="713"/>
      <c r="G773" s="713"/>
      <c r="H773" s="713"/>
      <c r="I773" s="713"/>
      <c r="J773" s="713"/>
      <c r="K773" s="713"/>
      <c r="L773" s="713"/>
      <c r="M773" s="757"/>
      <c r="N773" s="765"/>
      <c r="O773" s="712"/>
      <c r="P773" s="713"/>
      <c r="Q773" s="713"/>
      <c r="R773" s="713"/>
      <c r="S773" s="713"/>
      <c r="T773" s="713"/>
      <c r="U773" s="713"/>
      <c r="V773" s="713"/>
      <c r="W773" s="713"/>
      <c r="X773" s="714"/>
      <c r="Y773" s="712"/>
      <c r="Z773" s="714"/>
      <c r="AA773" s="766"/>
      <c r="AB773" s="711"/>
    </row>
    <row r="774" spans="1:28" s="715" customFormat="1" x14ac:dyDescent="0.2">
      <c r="A774" s="698">
        <v>83</v>
      </c>
      <c r="B774" s="697" t="s">
        <v>6246</v>
      </c>
      <c r="C774" s="696"/>
      <c r="D774" s="697"/>
      <c r="E774" s="696"/>
      <c r="F774" s="696"/>
      <c r="G774" s="697"/>
      <c r="H774" s="697"/>
      <c r="I774" s="697"/>
      <c r="J774" s="697"/>
      <c r="K774" s="697"/>
      <c r="L774" s="697" t="s">
        <v>6247</v>
      </c>
      <c r="M774" s="696">
        <v>1360</v>
      </c>
      <c r="N774" s="697" t="s">
        <v>4512</v>
      </c>
      <c r="O774" s="696" t="s">
        <v>6248</v>
      </c>
      <c r="P774" s="696" t="s">
        <v>5158</v>
      </c>
      <c r="Q774" s="696" t="s">
        <v>246</v>
      </c>
      <c r="R774" s="698"/>
      <c r="S774" s="698"/>
      <c r="T774" s="698"/>
      <c r="U774" s="698"/>
      <c r="V774" s="698"/>
      <c r="W774" s="698"/>
      <c r="X774" s="698"/>
      <c r="Y774" s="698" t="s">
        <v>6249</v>
      </c>
      <c r="Z774" s="698"/>
      <c r="AA774" s="698"/>
      <c r="AB774" s="698"/>
    </row>
    <row r="775" spans="1:28" s="715" customFormat="1" x14ac:dyDescent="0.2">
      <c r="A775" s="698"/>
      <c r="B775" s="697"/>
      <c r="C775" s="696"/>
      <c r="D775" s="697"/>
      <c r="E775" s="696"/>
      <c r="F775" s="696"/>
      <c r="G775" s="697"/>
      <c r="H775" s="697"/>
      <c r="I775" s="697"/>
      <c r="J775" s="697"/>
      <c r="K775" s="697"/>
      <c r="L775" s="697" t="s">
        <v>6250</v>
      </c>
      <c r="M775" s="697">
        <v>24</v>
      </c>
      <c r="N775" s="697" t="s">
        <v>59</v>
      </c>
      <c r="O775" s="696"/>
      <c r="P775" s="696"/>
      <c r="Q775" s="696"/>
      <c r="R775" s="698"/>
      <c r="S775" s="698"/>
      <c r="T775" s="698"/>
      <c r="U775" s="698"/>
      <c r="V775" s="698"/>
      <c r="W775" s="698"/>
      <c r="X775" s="698"/>
      <c r="Y775" s="722" t="s">
        <v>6251</v>
      </c>
      <c r="Z775" s="698"/>
      <c r="AA775" s="698">
        <v>130</v>
      </c>
      <c r="AB775" s="698" t="s">
        <v>6252</v>
      </c>
    </row>
    <row r="776" spans="1:28" s="715" customFormat="1" x14ac:dyDescent="0.2">
      <c r="A776" s="698"/>
      <c r="B776" s="697"/>
      <c r="C776" s="696"/>
      <c r="D776" s="697"/>
      <c r="E776" s="696"/>
      <c r="F776" s="696"/>
      <c r="G776" s="697"/>
      <c r="H776" s="697"/>
      <c r="I776" s="697"/>
      <c r="J776" s="697"/>
      <c r="K776" s="697"/>
      <c r="L776" s="697"/>
      <c r="M776" s="697"/>
      <c r="N776" s="697"/>
      <c r="O776" s="696"/>
      <c r="P776" s="696"/>
      <c r="Q776" s="696"/>
      <c r="R776" s="698"/>
      <c r="S776" s="698"/>
      <c r="T776" s="698"/>
      <c r="U776" s="698"/>
      <c r="V776" s="698"/>
      <c r="W776" s="698"/>
      <c r="X776" s="698"/>
      <c r="Y776" s="722" t="s">
        <v>6253</v>
      </c>
      <c r="Z776" s="698"/>
      <c r="AA776" s="698"/>
      <c r="AB776" s="698"/>
    </row>
    <row r="777" spans="1:28" s="715" customFormat="1" x14ac:dyDescent="0.2">
      <c r="A777" s="698"/>
      <c r="B777" s="697"/>
      <c r="C777" s="696"/>
      <c r="D777" s="697"/>
      <c r="E777" s="696"/>
      <c r="F777" s="696"/>
      <c r="G777" s="697"/>
      <c r="H777" s="697"/>
      <c r="I777" s="697"/>
      <c r="J777" s="697"/>
      <c r="K777" s="697"/>
      <c r="L777" s="697"/>
      <c r="M777" s="697"/>
      <c r="N777" s="697"/>
      <c r="O777" s="696"/>
      <c r="P777" s="696"/>
      <c r="Q777" s="696"/>
      <c r="R777" s="698"/>
      <c r="S777" s="698"/>
      <c r="T777" s="698"/>
      <c r="U777" s="698"/>
      <c r="V777" s="698"/>
      <c r="W777" s="698"/>
      <c r="X777" s="698"/>
      <c r="Y777" s="723" t="s">
        <v>6254</v>
      </c>
      <c r="Z777" s="698">
        <v>2004</v>
      </c>
      <c r="AA777" s="698"/>
      <c r="AB777" s="698" t="s">
        <v>6255</v>
      </c>
    </row>
    <row r="778" spans="1:28" s="715" customFormat="1" x14ac:dyDescent="0.2">
      <c r="A778" s="698"/>
      <c r="B778" s="697"/>
      <c r="C778" s="696"/>
      <c r="D778" s="697"/>
      <c r="E778" s="696"/>
      <c r="F778" s="696"/>
      <c r="G778" s="697"/>
      <c r="H778" s="697"/>
      <c r="I778" s="697"/>
      <c r="J778" s="697"/>
      <c r="K778" s="697"/>
      <c r="L778" s="697"/>
      <c r="M778" s="697"/>
      <c r="N778" s="697"/>
      <c r="O778" s="696"/>
      <c r="P778" s="696"/>
      <c r="Q778" s="696"/>
      <c r="R778" s="698"/>
      <c r="S778" s="698"/>
      <c r="T778" s="698"/>
      <c r="U778" s="698"/>
      <c r="V778" s="698"/>
      <c r="W778" s="698"/>
      <c r="X778" s="698"/>
      <c r="Y778" s="723" t="s">
        <v>6256</v>
      </c>
      <c r="Z778" s="698">
        <v>2006</v>
      </c>
      <c r="AA778" s="698"/>
      <c r="AB778" s="698" t="s">
        <v>6257</v>
      </c>
    </row>
    <row r="779" spans="1:28" s="715" customFormat="1" x14ac:dyDescent="0.2">
      <c r="A779" s="698"/>
      <c r="B779" s="697"/>
      <c r="C779" s="696"/>
      <c r="D779" s="697"/>
      <c r="E779" s="696"/>
      <c r="F779" s="696"/>
      <c r="G779" s="697"/>
      <c r="H779" s="697"/>
      <c r="I779" s="697"/>
      <c r="J779" s="697"/>
      <c r="K779" s="697"/>
      <c r="L779" s="697"/>
      <c r="M779" s="697"/>
      <c r="N779" s="697"/>
      <c r="O779" s="696"/>
      <c r="P779" s="696"/>
      <c r="Q779" s="696"/>
      <c r="R779" s="698"/>
      <c r="S779" s="698"/>
      <c r="T779" s="698"/>
      <c r="U779" s="698"/>
      <c r="V779" s="698"/>
      <c r="W779" s="698"/>
      <c r="X779" s="698"/>
      <c r="Y779" s="723" t="s">
        <v>6258</v>
      </c>
      <c r="Z779" s="698"/>
      <c r="AA779" s="698"/>
      <c r="AB779" s="698"/>
    </row>
    <row r="780" spans="1:28" s="715" customFormat="1" x14ac:dyDescent="0.2">
      <c r="A780" s="698"/>
      <c r="B780" s="697"/>
      <c r="C780" s="696"/>
      <c r="D780" s="697"/>
      <c r="E780" s="696"/>
      <c r="F780" s="696"/>
      <c r="G780" s="697"/>
      <c r="H780" s="697"/>
      <c r="I780" s="697"/>
      <c r="J780" s="697"/>
      <c r="K780" s="697"/>
      <c r="L780" s="697"/>
      <c r="M780" s="697"/>
      <c r="N780" s="697"/>
      <c r="O780" s="696"/>
      <c r="P780" s="696"/>
      <c r="Q780" s="696"/>
      <c r="R780" s="698"/>
      <c r="S780" s="698"/>
      <c r="T780" s="698"/>
      <c r="U780" s="698"/>
      <c r="V780" s="698"/>
      <c r="W780" s="698"/>
      <c r="X780" s="698"/>
      <c r="Y780" s="722" t="s">
        <v>6259</v>
      </c>
      <c r="Z780" s="698">
        <v>1991</v>
      </c>
      <c r="AA780" s="698">
        <v>150</v>
      </c>
      <c r="AB780" s="698" t="s">
        <v>5629</v>
      </c>
    </row>
    <row r="781" spans="1:28" s="715" customFormat="1" x14ac:dyDescent="0.2">
      <c r="A781" s="698"/>
      <c r="B781" s="697"/>
      <c r="C781" s="696"/>
      <c r="D781" s="697"/>
      <c r="E781" s="696"/>
      <c r="F781" s="696"/>
      <c r="G781" s="697"/>
      <c r="H781" s="697"/>
      <c r="I781" s="697"/>
      <c r="J781" s="697"/>
      <c r="K781" s="697"/>
      <c r="L781" s="697"/>
      <c r="M781" s="697"/>
      <c r="N781" s="697"/>
      <c r="O781" s="696"/>
      <c r="P781" s="696"/>
      <c r="Q781" s="696"/>
      <c r="R781" s="698"/>
      <c r="S781" s="698"/>
      <c r="T781" s="698"/>
      <c r="U781" s="698"/>
      <c r="V781" s="698"/>
      <c r="W781" s="698"/>
      <c r="X781" s="698"/>
      <c r="Y781" s="723" t="s">
        <v>6260</v>
      </c>
      <c r="Z781" s="698"/>
      <c r="AA781" s="698"/>
      <c r="AB781" s="698"/>
    </row>
    <row r="782" spans="1:28" s="715" customFormat="1" x14ac:dyDescent="0.2">
      <c r="A782" s="698"/>
      <c r="B782" s="697"/>
      <c r="C782" s="696"/>
      <c r="D782" s="697"/>
      <c r="E782" s="696"/>
      <c r="F782" s="696"/>
      <c r="G782" s="697"/>
      <c r="H782" s="697"/>
      <c r="I782" s="697"/>
      <c r="J782" s="697"/>
      <c r="K782" s="697"/>
      <c r="L782" s="697"/>
      <c r="M782" s="697"/>
      <c r="N782" s="697"/>
      <c r="O782" s="696"/>
      <c r="P782" s="696"/>
      <c r="Q782" s="696"/>
      <c r="R782" s="698"/>
      <c r="S782" s="698"/>
      <c r="T782" s="698"/>
      <c r="U782" s="698"/>
      <c r="V782" s="698"/>
      <c r="W782" s="698"/>
      <c r="X782" s="698"/>
      <c r="Y782" s="722" t="s">
        <v>6261</v>
      </c>
      <c r="Z782" s="698">
        <v>1991</v>
      </c>
      <c r="AA782" s="698">
        <v>150</v>
      </c>
      <c r="AB782" s="698" t="s">
        <v>6262</v>
      </c>
    </row>
    <row r="783" spans="1:28" s="715" customFormat="1" x14ac:dyDescent="0.2">
      <c r="A783" s="698"/>
      <c r="B783" s="697"/>
      <c r="C783" s="696"/>
      <c r="D783" s="697"/>
      <c r="E783" s="696"/>
      <c r="F783" s="696"/>
      <c r="G783" s="697"/>
      <c r="H783" s="697"/>
      <c r="I783" s="697"/>
      <c r="J783" s="697"/>
      <c r="K783" s="697"/>
      <c r="L783" s="697"/>
      <c r="M783" s="697"/>
      <c r="N783" s="697"/>
      <c r="O783" s="696"/>
      <c r="P783" s="696"/>
      <c r="Q783" s="696"/>
      <c r="R783" s="698"/>
      <c r="S783" s="698"/>
      <c r="T783" s="698"/>
      <c r="U783" s="698"/>
      <c r="V783" s="698"/>
      <c r="W783" s="698"/>
      <c r="X783" s="698"/>
      <c r="Y783" s="722" t="s">
        <v>6263</v>
      </c>
      <c r="Z783" s="698"/>
      <c r="AA783" s="698"/>
      <c r="AB783" s="698" t="s">
        <v>6264</v>
      </c>
    </row>
    <row r="784" spans="1:28" s="715" customFormat="1" x14ac:dyDescent="0.2">
      <c r="A784" s="698"/>
      <c r="B784" s="697"/>
      <c r="C784" s="696"/>
      <c r="D784" s="697"/>
      <c r="E784" s="696"/>
      <c r="F784" s="696"/>
      <c r="G784" s="697"/>
      <c r="H784" s="697"/>
      <c r="I784" s="697"/>
      <c r="J784" s="697"/>
      <c r="K784" s="697"/>
      <c r="L784" s="697"/>
      <c r="M784" s="697"/>
      <c r="N784" s="697"/>
      <c r="O784" s="696"/>
      <c r="P784" s="696"/>
      <c r="Q784" s="696"/>
      <c r="R784" s="698"/>
      <c r="S784" s="698"/>
      <c r="T784" s="698"/>
      <c r="U784" s="698"/>
      <c r="V784" s="698"/>
      <c r="W784" s="698"/>
      <c r="X784" s="698"/>
      <c r="Y784" s="723" t="s">
        <v>6265</v>
      </c>
      <c r="Z784" s="698">
        <v>2004</v>
      </c>
      <c r="AA784" s="698"/>
      <c r="AB784" s="698" t="s">
        <v>6255</v>
      </c>
    </row>
    <row r="785" spans="1:28" s="715" customFormat="1" x14ac:dyDescent="0.2">
      <c r="A785" s="698"/>
      <c r="B785" s="697"/>
      <c r="C785" s="696"/>
      <c r="D785" s="697"/>
      <c r="E785" s="696"/>
      <c r="F785" s="696"/>
      <c r="G785" s="697"/>
      <c r="H785" s="697"/>
      <c r="I785" s="697"/>
      <c r="J785" s="697"/>
      <c r="K785" s="697"/>
      <c r="L785" s="697"/>
      <c r="M785" s="697"/>
      <c r="N785" s="697"/>
      <c r="O785" s="696"/>
      <c r="P785" s="696"/>
      <c r="Q785" s="696"/>
      <c r="R785" s="698"/>
      <c r="S785" s="698"/>
      <c r="T785" s="698"/>
      <c r="U785" s="698"/>
      <c r="V785" s="698"/>
      <c r="W785" s="698"/>
      <c r="X785" s="698"/>
      <c r="Y785" s="723" t="s">
        <v>6266</v>
      </c>
      <c r="Z785" s="698">
        <v>2006</v>
      </c>
      <c r="AA785" s="698"/>
      <c r="AB785" s="698" t="s">
        <v>6267</v>
      </c>
    </row>
    <row r="786" spans="1:28" s="715" customFormat="1" x14ac:dyDescent="0.2">
      <c r="A786" s="698"/>
      <c r="B786" s="697" t="s">
        <v>6268</v>
      </c>
      <c r="C786" s="696"/>
      <c r="D786" s="697"/>
      <c r="E786" s="696"/>
      <c r="F786" s="696"/>
      <c r="G786" s="697"/>
      <c r="H786" s="697"/>
      <c r="I786" s="697"/>
      <c r="J786" s="697"/>
      <c r="K786" s="697"/>
      <c r="L786" s="697" t="s">
        <v>6269</v>
      </c>
      <c r="M786" s="696">
        <v>1360</v>
      </c>
      <c r="N786" s="697" t="s">
        <v>4512</v>
      </c>
      <c r="O786" s="696"/>
      <c r="P786" s="696"/>
      <c r="Q786" s="696"/>
      <c r="R786" s="698"/>
      <c r="S786" s="698"/>
      <c r="T786" s="698"/>
      <c r="U786" s="698"/>
      <c r="V786" s="698"/>
      <c r="W786" s="698"/>
      <c r="X786" s="698"/>
      <c r="Y786" s="722" t="s">
        <v>6270</v>
      </c>
      <c r="Z786" s="698"/>
      <c r="AA786" s="698"/>
      <c r="AB786" s="698"/>
    </row>
    <row r="787" spans="1:28" s="715" customFormat="1" x14ac:dyDescent="0.2">
      <c r="A787" s="698"/>
      <c r="B787" s="697"/>
      <c r="C787" s="696"/>
      <c r="D787" s="697"/>
      <c r="E787" s="696"/>
      <c r="F787" s="696"/>
      <c r="G787" s="697"/>
      <c r="H787" s="697"/>
      <c r="I787" s="697"/>
      <c r="J787" s="697"/>
      <c r="K787" s="697"/>
      <c r="L787" s="697" t="s">
        <v>6271</v>
      </c>
      <c r="M787" s="696">
        <v>24</v>
      </c>
      <c r="N787" s="697" t="s">
        <v>59</v>
      </c>
      <c r="O787" s="696"/>
      <c r="P787" s="696"/>
      <c r="Q787" s="696"/>
      <c r="R787" s="698"/>
      <c r="S787" s="698"/>
      <c r="T787" s="698"/>
      <c r="U787" s="698"/>
      <c r="V787" s="698"/>
      <c r="W787" s="698"/>
      <c r="X787" s="698"/>
      <c r="Y787" s="722" t="s">
        <v>6272</v>
      </c>
      <c r="Z787" s="698">
        <v>1994</v>
      </c>
      <c r="AA787" s="698"/>
      <c r="AB787" s="698"/>
    </row>
    <row r="788" spans="1:28" s="715" customFormat="1" x14ac:dyDescent="0.2">
      <c r="A788" s="698"/>
      <c r="B788" s="697"/>
      <c r="C788" s="696"/>
      <c r="D788" s="697"/>
      <c r="E788" s="696"/>
      <c r="F788" s="696"/>
      <c r="G788" s="697"/>
      <c r="H788" s="697"/>
      <c r="I788" s="697"/>
      <c r="J788" s="697"/>
      <c r="K788" s="697"/>
      <c r="L788" s="697"/>
      <c r="M788" s="697"/>
      <c r="N788" s="697"/>
      <c r="O788" s="696"/>
      <c r="P788" s="696"/>
      <c r="Q788" s="696"/>
      <c r="R788" s="698"/>
      <c r="S788" s="698"/>
      <c r="T788" s="698"/>
      <c r="U788" s="698"/>
      <c r="V788" s="698"/>
      <c r="W788" s="698"/>
      <c r="X788" s="698"/>
      <c r="Y788" s="722" t="s">
        <v>6273</v>
      </c>
      <c r="Z788" s="698"/>
      <c r="AA788" s="698"/>
      <c r="AB788" s="698"/>
    </row>
    <row r="789" spans="1:28" x14ac:dyDescent="0.2">
      <c r="A789" s="711"/>
      <c r="B789" s="706"/>
      <c r="C789" s="712"/>
      <c r="D789" s="713"/>
      <c r="E789" s="713"/>
      <c r="F789" s="713"/>
      <c r="G789" s="713"/>
      <c r="H789" s="713"/>
      <c r="I789" s="713"/>
      <c r="J789" s="713"/>
      <c r="K789" s="713"/>
      <c r="L789" s="713"/>
      <c r="M789" s="757"/>
      <c r="N789" s="765"/>
      <c r="O789" s="712"/>
      <c r="P789" s="713"/>
      <c r="Q789" s="713"/>
      <c r="R789" s="713"/>
      <c r="S789" s="713"/>
      <c r="T789" s="713"/>
      <c r="U789" s="713"/>
      <c r="V789" s="713"/>
      <c r="W789" s="713"/>
      <c r="X789" s="714"/>
      <c r="Y789" s="712"/>
      <c r="Z789" s="711"/>
      <c r="AA789" s="766"/>
      <c r="AB789" s="711"/>
    </row>
    <row r="790" spans="1:28" x14ac:dyDescent="0.2">
      <c r="A790" s="711">
        <v>204</v>
      </c>
      <c r="B790" s="706" t="s">
        <v>6274</v>
      </c>
      <c r="C790" s="711"/>
      <c r="D790" s="711"/>
      <c r="E790" s="711"/>
      <c r="F790" s="711"/>
      <c r="G790" s="711"/>
      <c r="H790" s="711"/>
      <c r="I790" s="711"/>
      <c r="J790" s="711"/>
      <c r="K790" s="711"/>
      <c r="L790" s="711" t="s">
        <v>6275</v>
      </c>
      <c r="M790" s="705">
        <v>473</v>
      </c>
      <c r="N790" s="706" t="s">
        <v>105</v>
      </c>
      <c r="O790" s="711" t="s">
        <v>6276</v>
      </c>
      <c r="P790" s="711" t="s">
        <v>5748</v>
      </c>
      <c r="Q790" s="696" t="s">
        <v>5195</v>
      </c>
      <c r="R790" s="711"/>
      <c r="S790" s="711"/>
      <c r="T790" s="711"/>
      <c r="U790" s="711"/>
      <c r="V790" s="711"/>
      <c r="W790" s="713"/>
      <c r="X790" s="714"/>
      <c r="Y790" s="723" t="s">
        <v>6277</v>
      </c>
      <c r="Z790" s="711">
        <v>2016</v>
      </c>
      <c r="AA790" s="766">
        <v>48</v>
      </c>
      <c r="AB790" s="711" t="s">
        <v>758</v>
      </c>
    </row>
    <row r="791" spans="1:28" x14ac:dyDescent="0.2">
      <c r="A791" s="711"/>
      <c r="B791" s="706"/>
      <c r="C791" s="711"/>
      <c r="D791" s="711"/>
      <c r="E791" s="711"/>
      <c r="F791" s="711"/>
      <c r="G791" s="711"/>
      <c r="H791" s="711"/>
      <c r="I791" s="711"/>
      <c r="J791" s="711"/>
      <c r="K791" s="711"/>
      <c r="L791" s="711"/>
      <c r="M791" s="705"/>
      <c r="N791" s="706"/>
      <c r="O791" s="711"/>
      <c r="P791" s="711"/>
      <c r="Q791" s="711"/>
      <c r="R791" s="711"/>
      <c r="S791" s="711"/>
      <c r="T791" s="711"/>
      <c r="U791" s="711"/>
      <c r="V791" s="711"/>
      <c r="W791" s="713"/>
      <c r="X791" s="714"/>
      <c r="Y791" s="723" t="s">
        <v>6277</v>
      </c>
      <c r="Z791" s="711">
        <v>2016</v>
      </c>
      <c r="AA791" s="766">
        <v>48</v>
      </c>
      <c r="AB791" s="711" t="s">
        <v>758</v>
      </c>
    </row>
    <row r="792" spans="1:28" x14ac:dyDescent="0.2">
      <c r="A792" s="711"/>
      <c r="B792" s="706"/>
      <c r="C792" s="712"/>
      <c r="D792" s="713"/>
      <c r="E792" s="713"/>
      <c r="F792" s="713"/>
      <c r="G792" s="713"/>
      <c r="H792" s="713"/>
      <c r="I792" s="713"/>
      <c r="J792" s="713"/>
      <c r="K792" s="713"/>
      <c r="L792" s="713"/>
      <c r="M792" s="757"/>
      <c r="N792" s="765"/>
      <c r="O792" s="712"/>
      <c r="P792" s="713"/>
      <c r="Q792" s="713"/>
      <c r="R792" s="713"/>
      <c r="S792" s="713"/>
      <c r="T792" s="713"/>
      <c r="U792" s="713"/>
      <c r="V792" s="713"/>
      <c r="W792" s="713"/>
      <c r="X792" s="714"/>
      <c r="Y792" s="712"/>
      <c r="Z792" s="711"/>
      <c r="AA792" s="766"/>
      <c r="AB792" s="711"/>
    </row>
    <row r="793" spans="1:28" s="715" customFormat="1" x14ac:dyDescent="0.2">
      <c r="A793" s="698">
        <v>56</v>
      </c>
      <c r="B793" s="697" t="s">
        <v>5244</v>
      </c>
      <c r="C793" s="696"/>
      <c r="D793" s="697"/>
      <c r="E793" s="696"/>
      <c r="F793" s="696"/>
      <c r="G793" s="697"/>
      <c r="H793" s="697"/>
      <c r="I793" s="697"/>
      <c r="J793" s="697"/>
      <c r="K793" s="697"/>
      <c r="L793" s="697" t="s">
        <v>6278</v>
      </c>
      <c r="M793" s="696">
        <v>315</v>
      </c>
      <c r="N793" s="697" t="s">
        <v>38</v>
      </c>
      <c r="O793" s="696" t="s">
        <v>6279</v>
      </c>
      <c r="P793" s="696" t="s">
        <v>5158</v>
      </c>
      <c r="Q793" s="696" t="s">
        <v>5195</v>
      </c>
      <c r="R793" s="698"/>
      <c r="S793" s="698"/>
      <c r="T793" s="698"/>
      <c r="U793" s="698"/>
      <c r="V793" s="698"/>
      <c r="W793" s="698"/>
      <c r="X793" s="698"/>
      <c r="Y793" s="698" t="s">
        <v>6280</v>
      </c>
      <c r="Z793" s="698">
        <v>1979</v>
      </c>
      <c r="AA793" s="698">
        <v>90</v>
      </c>
      <c r="AB793" s="698" t="s">
        <v>6281</v>
      </c>
    </row>
    <row r="794" spans="1:28" s="715" customFormat="1" x14ac:dyDescent="0.2">
      <c r="A794" s="698"/>
      <c r="B794" s="697"/>
      <c r="C794" s="696"/>
      <c r="D794" s="697"/>
      <c r="E794" s="696"/>
      <c r="F794" s="696"/>
      <c r="G794" s="697"/>
      <c r="H794" s="697"/>
      <c r="I794" s="697"/>
      <c r="J794" s="697"/>
      <c r="K794" s="697"/>
      <c r="L794" s="697"/>
      <c r="M794" s="697"/>
      <c r="N794" s="697"/>
      <c r="O794" s="696"/>
      <c r="P794" s="696"/>
      <c r="Q794" s="696"/>
      <c r="R794" s="698"/>
      <c r="S794" s="698"/>
      <c r="T794" s="698"/>
      <c r="U794" s="698"/>
      <c r="V794" s="698"/>
      <c r="W794" s="698"/>
      <c r="X794" s="698"/>
      <c r="Y794" s="698" t="s">
        <v>6282</v>
      </c>
      <c r="Z794" s="698">
        <v>1979</v>
      </c>
      <c r="AA794" s="698">
        <v>73</v>
      </c>
      <c r="AB794" s="698" t="s">
        <v>5279</v>
      </c>
    </row>
    <row r="795" spans="1:28" s="715" customFormat="1" x14ac:dyDescent="0.2">
      <c r="A795" s="698"/>
      <c r="B795" s="697"/>
      <c r="C795" s="696"/>
      <c r="D795" s="697"/>
      <c r="E795" s="696"/>
      <c r="F795" s="696"/>
      <c r="G795" s="697"/>
      <c r="H795" s="697"/>
      <c r="I795" s="697"/>
      <c r="J795" s="697"/>
      <c r="K795" s="697"/>
      <c r="L795" s="697"/>
      <c r="M795" s="697"/>
      <c r="N795" s="697"/>
      <c r="O795" s="696"/>
      <c r="P795" s="696"/>
      <c r="Q795" s="696"/>
      <c r="R795" s="698"/>
      <c r="S795" s="698"/>
      <c r="T795" s="698"/>
      <c r="U795" s="698"/>
      <c r="V795" s="698"/>
      <c r="W795" s="698"/>
      <c r="X795" s="698"/>
      <c r="Y795" s="698" t="s">
        <v>6283</v>
      </c>
      <c r="Z795" s="698">
        <v>1979</v>
      </c>
      <c r="AA795" s="698">
        <v>73</v>
      </c>
      <c r="AB795" s="698" t="s">
        <v>5279</v>
      </c>
    </row>
    <row r="796" spans="1:28" s="715" customFormat="1" x14ac:dyDescent="0.2">
      <c r="A796" s="698"/>
      <c r="B796" s="697"/>
      <c r="C796" s="696"/>
      <c r="D796" s="697"/>
      <c r="E796" s="696"/>
      <c r="F796" s="696"/>
      <c r="G796" s="697"/>
      <c r="H796" s="697"/>
      <c r="I796" s="697"/>
      <c r="J796" s="697"/>
      <c r="K796" s="697"/>
      <c r="L796" s="697"/>
      <c r="M796" s="697"/>
      <c r="N796" s="697"/>
      <c r="O796" s="696"/>
      <c r="P796" s="696"/>
      <c r="Q796" s="696"/>
      <c r="R796" s="698"/>
      <c r="S796" s="698"/>
      <c r="T796" s="698"/>
      <c r="U796" s="698"/>
      <c r="V796" s="698"/>
      <c r="W796" s="698"/>
      <c r="X796" s="698"/>
      <c r="Y796" s="698" t="s">
        <v>6284</v>
      </c>
      <c r="Z796" s="698">
        <v>1979</v>
      </c>
      <c r="AA796" s="715">
        <v>85</v>
      </c>
      <c r="AB796" s="698" t="s">
        <v>5279</v>
      </c>
    </row>
    <row r="797" spans="1:28" s="715" customFormat="1" x14ac:dyDescent="0.2">
      <c r="A797" s="698"/>
      <c r="B797" s="697"/>
      <c r="C797" s="696"/>
      <c r="D797" s="697"/>
      <c r="E797" s="696"/>
      <c r="F797" s="696"/>
      <c r="G797" s="697"/>
      <c r="H797" s="697"/>
      <c r="I797" s="697"/>
      <c r="J797" s="697"/>
      <c r="K797" s="697"/>
      <c r="L797" s="697"/>
      <c r="M797" s="697"/>
      <c r="N797" s="697"/>
      <c r="O797" s="696"/>
      <c r="P797" s="696"/>
      <c r="Q797" s="696"/>
      <c r="R797" s="698"/>
      <c r="S797" s="698"/>
      <c r="T797" s="698"/>
      <c r="U797" s="698"/>
      <c r="V797" s="698"/>
      <c r="W797" s="698"/>
      <c r="X797" s="698"/>
      <c r="Y797" s="698" t="s">
        <v>6285</v>
      </c>
      <c r="Z797" s="698">
        <v>2016</v>
      </c>
      <c r="AA797" s="715">
        <v>534</v>
      </c>
      <c r="AB797" s="698" t="s">
        <v>6286</v>
      </c>
    </row>
    <row r="798" spans="1:28" s="715" customFormat="1" x14ac:dyDescent="0.2">
      <c r="A798" s="698"/>
      <c r="B798" s="697"/>
      <c r="C798" s="696"/>
      <c r="D798" s="697"/>
      <c r="E798" s="696"/>
      <c r="F798" s="696"/>
      <c r="G798" s="697"/>
      <c r="H798" s="697"/>
      <c r="I798" s="697"/>
      <c r="J798" s="697"/>
      <c r="K798" s="697"/>
      <c r="L798" s="697"/>
      <c r="M798" s="697"/>
      <c r="N798" s="697"/>
      <c r="O798" s="696"/>
      <c r="P798" s="696"/>
      <c r="Q798" s="696"/>
      <c r="R798" s="698"/>
      <c r="S798" s="698"/>
      <c r="T798" s="698"/>
      <c r="U798" s="698"/>
      <c r="V798" s="698"/>
      <c r="W798" s="698"/>
      <c r="X798" s="698"/>
      <c r="Y798" s="698" t="s">
        <v>6287</v>
      </c>
      <c r="Z798" s="698">
        <v>1978</v>
      </c>
      <c r="AA798" s="698">
        <v>113</v>
      </c>
      <c r="AB798" s="698" t="s">
        <v>5577</v>
      </c>
    </row>
    <row r="799" spans="1:28" s="715" customFormat="1" x14ac:dyDescent="0.2">
      <c r="A799" s="698"/>
      <c r="B799" s="697"/>
      <c r="C799" s="696"/>
      <c r="D799" s="697"/>
      <c r="E799" s="696"/>
      <c r="F799" s="696"/>
      <c r="G799" s="697"/>
      <c r="H799" s="697"/>
      <c r="I799" s="697"/>
      <c r="J799" s="697"/>
      <c r="K799" s="697"/>
      <c r="L799" s="697"/>
      <c r="M799" s="697"/>
      <c r="N799" s="697"/>
      <c r="O799" s="696"/>
      <c r="P799" s="696"/>
      <c r="Q799" s="696"/>
      <c r="R799" s="698"/>
      <c r="S799" s="698"/>
      <c r="T799" s="698"/>
      <c r="U799" s="698"/>
      <c r="V799" s="698"/>
      <c r="W799" s="698"/>
      <c r="X799" s="698"/>
      <c r="Y799" s="698" t="s">
        <v>6288</v>
      </c>
      <c r="Z799" s="698">
        <v>1978</v>
      </c>
      <c r="AA799" s="715">
        <v>172</v>
      </c>
      <c r="AB799" s="698" t="s">
        <v>5577</v>
      </c>
    </row>
    <row r="800" spans="1:28" s="715" customFormat="1" x14ac:dyDescent="0.2">
      <c r="A800" s="698"/>
      <c r="B800" s="697"/>
      <c r="C800" s="696"/>
      <c r="D800" s="697"/>
      <c r="E800" s="696"/>
      <c r="F800" s="696"/>
      <c r="G800" s="697"/>
      <c r="H800" s="697"/>
      <c r="I800" s="697"/>
      <c r="J800" s="697"/>
      <c r="K800" s="697"/>
      <c r="L800" s="697"/>
      <c r="M800" s="697"/>
      <c r="N800" s="697"/>
      <c r="O800" s="696"/>
      <c r="P800" s="696"/>
      <c r="Q800" s="696"/>
      <c r="R800" s="698"/>
      <c r="S800" s="698"/>
      <c r="T800" s="698"/>
      <c r="U800" s="698"/>
      <c r="V800" s="698"/>
      <c r="W800" s="698"/>
      <c r="X800" s="698"/>
      <c r="Y800" s="698" t="s">
        <v>6289</v>
      </c>
      <c r="Z800" s="698">
        <v>1979</v>
      </c>
      <c r="AA800" s="698">
        <v>83</v>
      </c>
      <c r="AB800" s="698" t="s">
        <v>6131</v>
      </c>
    </row>
    <row r="801" spans="1:28" x14ac:dyDescent="0.2">
      <c r="A801" s="711"/>
      <c r="B801" s="706"/>
      <c r="C801" s="712"/>
      <c r="D801" s="713"/>
      <c r="E801" s="713"/>
      <c r="F801" s="713"/>
      <c r="G801" s="713"/>
      <c r="H801" s="713"/>
      <c r="I801" s="713"/>
      <c r="J801" s="713"/>
      <c r="K801" s="713"/>
      <c r="L801" s="713"/>
      <c r="M801" s="757"/>
      <c r="N801" s="765"/>
      <c r="O801" s="711"/>
      <c r="P801" s="711"/>
      <c r="Q801" s="711"/>
      <c r="R801" s="711"/>
      <c r="S801" s="711"/>
      <c r="T801" s="711"/>
      <c r="U801" s="711"/>
      <c r="V801" s="711"/>
      <c r="W801" s="711"/>
      <c r="X801" s="711"/>
      <c r="Y801" s="698" t="s">
        <v>6290</v>
      </c>
      <c r="Z801" s="698">
        <v>1979</v>
      </c>
      <c r="AA801" s="698">
        <v>83</v>
      </c>
      <c r="AB801" s="698" t="s">
        <v>5279</v>
      </c>
    </row>
    <row r="802" spans="1:28" x14ac:dyDescent="0.2">
      <c r="A802" s="711"/>
      <c r="B802" s="706"/>
      <c r="C802" s="712"/>
      <c r="D802" s="713"/>
      <c r="E802" s="713"/>
      <c r="F802" s="713"/>
      <c r="G802" s="713"/>
      <c r="H802" s="713"/>
      <c r="I802" s="713"/>
      <c r="J802" s="713"/>
      <c r="K802" s="713"/>
      <c r="L802" s="713"/>
      <c r="M802" s="757"/>
      <c r="N802" s="765"/>
      <c r="O802" s="711"/>
      <c r="P802" s="711"/>
      <c r="Q802" s="711"/>
      <c r="R802" s="711"/>
      <c r="S802" s="711"/>
      <c r="T802" s="711"/>
      <c r="U802" s="711"/>
      <c r="V802" s="711"/>
      <c r="W802" s="711"/>
      <c r="X802" s="711"/>
      <c r="Y802" s="698" t="s">
        <v>6291</v>
      </c>
      <c r="Z802" s="698">
        <v>1978</v>
      </c>
      <c r="AA802" s="698">
        <v>56</v>
      </c>
      <c r="AB802" s="698" t="s">
        <v>5577</v>
      </c>
    </row>
    <row r="803" spans="1:28" x14ac:dyDescent="0.2">
      <c r="A803" s="711"/>
      <c r="B803" s="706"/>
      <c r="C803" s="712"/>
      <c r="D803" s="713"/>
      <c r="E803" s="713"/>
      <c r="F803" s="713"/>
      <c r="G803" s="713"/>
      <c r="H803" s="713"/>
      <c r="I803" s="713"/>
      <c r="J803" s="713"/>
      <c r="K803" s="713"/>
      <c r="L803" s="713"/>
      <c r="M803" s="757"/>
      <c r="N803" s="765"/>
      <c r="O803" s="712"/>
      <c r="P803" s="713"/>
      <c r="Q803" s="713"/>
      <c r="R803" s="713"/>
      <c r="S803" s="713"/>
      <c r="T803" s="713"/>
      <c r="U803" s="713"/>
      <c r="V803" s="713"/>
      <c r="W803" s="713"/>
      <c r="X803" s="714"/>
      <c r="AA803" s="693"/>
    </row>
    <row r="804" spans="1:28" s="715" customFormat="1" x14ac:dyDescent="0.2">
      <c r="A804" s="698">
        <v>54</v>
      </c>
      <c r="B804" s="697" t="s">
        <v>5244</v>
      </c>
      <c r="C804" s="696"/>
      <c r="D804" s="697"/>
      <c r="E804" s="696"/>
      <c r="F804" s="696"/>
      <c r="G804" s="697"/>
      <c r="H804" s="697"/>
      <c r="I804" s="697"/>
      <c r="J804" s="697"/>
      <c r="K804" s="697"/>
      <c r="L804" s="697" t="s">
        <v>6292</v>
      </c>
      <c r="M804" s="696">
        <v>450</v>
      </c>
      <c r="N804" s="697" t="s">
        <v>38</v>
      </c>
      <c r="O804" s="696" t="s">
        <v>6293</v>
      </c>
      <c r="P804" s="696" t="s">
        <v>5158</v>
      </c>
      <c r="Q804" s="696" t="s">
        <v>5175</v>
      </c>
      <c r="R804" s="698"/>
      <c r="S804" s="698"/>
      <c r="T804" s="698"/>
      <c r="U804" s="698"/>
      <c r="V804" s="698"/>
      <c r="W804" s="698"/>
      <c r="X804" s="698"/>
      <c r="Y804" s="698" t="s">
        <v>6294</v>
      </c>
      <c r="Z804" s="698">
        <v>1979</v>
      </c>
      <c r="AA804" s="698">
        <v>135</v>
      </c>
      <c r="AB804" s="698" t="s">
        <v>5565</v>
      </c>
    </row>
    <row r="805" spans="1:28" s="715" customFormat="1" x14ac:dyDescent="0.2">
      <c r="A805" s="698"/>
      <c r="B805" s="697"/>
      <c r="C805" s="696"/>
      <c r="D805" s="697"/>
      <c r="E805" s="696"/>
      <c r="F805" s="696"/>
      <c r="G805" s="697"/>
      <c r="H805" s="697"/>
      <c r="I805" s="697"/>
      <c r="J805" s="697"/>
      <c r="K805" s="697"/>
      <c r="L805" s="697"/>
      <c r="M805" s="697"/>
      <c r="N805" s="697"/>
      <c r="O805" s="696"/>
      <c r="P805" s="696"/>
      <c r="Q805" s="696"/>
      <c r="R805" s="698"/>
      <c r="S805" s="698"/>
      <c r="T805" s="698"/>
      <c r="U805" s="698"/>
      <c r="V805" s="698"/>
      <c r="W805" s="698"/>
      <c r="X805" s="698"/>
      <c r="Y805" s="698" t="s">
        <v>6295</v>
      </c>
      <c r="Z805" s="698">
        <v>1979</v>
      </c>
      <c r="AA805" s="715">
        <v>42</v>
      </c>
      <c r="AB805" s="698" t="s">
        <v>5565</v>
      </c>
    </row>
    <row r="806" spans="1:28" s="715" customFormat="1" x14ac:dyDescent="0.2">
      <c r="A806" s="698"/>
      <c r="B806" s="697"/>
      <c r="C806" s="696"/>
      <c r="D806" s="697"/>
      <c r="E806" s="696"/>
      <c r="F806" s="696"/>
      <c r="G806" s="697"/>
      <c r="H806" s="697"/>
      <c r="I806" s="697"/>
      <c r="J806" s="697"/>
      <c r="K806" s="697"/>
      <c r="L806" s="697"/>
      <c r="M806" s="697"/>
      <c r="N806" s="697"/>
      <c r="O806" s="696"/>
      <c r="P806" s="696"/>
      <c r="Q806" s="696"/>
      <c r="R806" s="698"/>
      <c r="S806" s="698"/>
      <c r="T806" s="698"/>
      <c r="U806" s="698"/>
      <c r="V806" s="698"/>
      <c r="W806" s="698"/>
      <c r="X806" s="698"/>
      <c r="Y806" s="698" t="s">
        <v>6296</v>
      </c>
      <c r="Z806" s="698">
        <v>1980</v>
      </c>
      <c r="AA806" s="715">
        <v>90</v>
      </c>
      <c r="AB806" s="698" t="s">
        <v>5565</v>
      </c>
    </row>
    <row r="807" spans="1:28" s="715" customFormat="1" x14ac:dyDescent="0.2">
      <c r="A807" s="698"/>
      <c r="B807" s="697"/>
      <c r="C807" s="696"/>
      <c r="D807" s="697"/>
      <c r="E807" s="696"/>
      <c r="F807" s="696"/>
      <c r="G807" s="697"/>
      <c r="H807" s="697"/>
      <c r="I807" s="697"/>
      <c r="J807" s="697"/>
      <c r="K807" s="697"/>
      <c r="L807" s="697"/>
      <c r="M807" s="697"/>
      <c r="N807" s="697"/>
      <c r="O807" s="696"/>
      <c r="P807" s="696"/>
      <c r="Q807" s="696"/>
      <c r="R807" s="698"/>
      <c r="S807" s="698"/>
      <c r="T807" s="698"/>
      <c r="U807" s="698"/>
      <c r="V807" s="698"/>
      <c r="W807" s="698"/>
      <c r="X807" s="698"/>
      <c r="Y807" s="698" t="s">
        <v>6297</v>
      </c>
      <c r="Z807" s="698">
        <v>1980</v>
      </c>
      <c r="AA807" s="698">
        <v>304</v>
      </c>
      <c r="AB807" s="698" t="s">
        <v>5361</v>
      </c>
    </row>
    <row r="808" spans="1:28" s="715" customFormat="1" x14ac:dyDescent="0.2">
      <c r="A808" s="698"/>
      <c r="B808" s="697"/>
      <c r="C808" s="696"/>
      <c r="D808" s="697"/>
      <c r="E808" s="696"/>
      <c r="F808" s="696"/>
      <c r="G808" s="697"/>
      <c r="H808" s="697"/>
      <c r="I808" s="697"/>
      <c r="J808" s="697"/>
      <c r="K808" s="697"/>
      <c r="L808" s="697"/>
      <c r="M808" s="697"/>
      <c r="N808" s="697"/>
      <c r="O808" s="696"/>
      <c r="P808" s="696"/>
      <c r="Q808" s="696"/>
      <c r="R808" s="698"/>
      <c r="S808" s="698"/>
      <c r="T808" s="698"/>
      <c r="U808" s="698"/>
      <c r="V808" s="698"/>
      <c r="W808" s="698"/>
      <c r="X808" s="698"/>
      <c r="Y808" s="698" t="s">
        <v>6298</v>
      </c>
      <c r="Z808" s="698">
        <v>1980</v>
      </c>
      <c r="AA808" s="715">
        <v>304</v>
      </c>
      <c r="AB808" s="698" t="s">
        <v>5361</v>
      </c>
    </row>
    <row r="809" spans="1:28" s="715" customFormat="1" x14ac:dyDescent="0.2">
      <c r="A809" s="698"/>
      <c r="B809" s="697"/>
      <c r="C809" s="696"/>
      <c r="D809" s="697"/>
      <c r="E809" s="696"/>
      <c r="F809" s="696"/>
      <c r="G809" s="697"/>
      <c r="H809" s="697"/>
      <c r="I809" s="697"/>
      <c r="J809" s="697"/>
      <c r="K809" s="697"/>
      <c r="L809" s="697"/>
      <c r="M809" s="697"/>
      <c r="N809" s="697"/>
      <c r="O809" s="696"/>
      <c r="P809" s="696"/>
      <c r="Q809" s="696"/>
      <c r="R809" s="698"/>
      <c r="S809" s="698"/>
      <c r="T809" s="698"/>
      <c r="U809" s="698"/>
      <c r="V809" s="698"/>
      <c r="W809" s="698"/>
      <c r="X809" s="698"/>
      <c r="Y809" s="698" t="s">
        <v>6299</v>
      </c>
      <c r="Z809" s="698">
        <v>1979</v>
      </c>
      <c r="AA809" s="698">
        <v>72</v>
      </c>
      <c r="AB809" s="698" t="s">
        <v>5279</v>
      </c>
    </row>
    <row r="810" spans="1:28" s="715" customFormat="1" x14ac:dyDescent="0.2">
      <c r="A810" s="698"/>
      <c r="B810" s="697"/>
      <c r="C810" s="696"/>
      <c r="D810" s="697"/>
      <c r="E810" s="696"/>
      <c r="F810" s="696"/>
      <c r="G810" s="697"/>
      <c r="H810" s="697"/>
      <c r="I810" s="697"/>
      <c r="J810" s="697"/>
      <c r="K810" s="697"/>
      <c r="L810" s="697"/>
      <c r="M810" s="697"/>
      <c r="N810" s="697"/>
      <c r="O810" s="696"/>
      <c r="P810" s="696"/>
      <c r="Q810" s="696"/>
      <c r="R810" s="698"/>
      <c r="S810" s="698"/>
      <c r="T810" s="698"/>
      <c r="U810" s="698"/>
      <c r="V810" s="698"/>
      <c r="W810" s="698"/>
      <c r="X810" s="698"/>
      <c r="Y810" s="698" t="s">
        <v>6300</v>
      </c>
      <c r="Z810" s="698">
        <v>1981</v>
      </c>
      <c r="AA810" s="698">
        <v>61</v>
      </c>
      <c r="AB810" s="698" t="s">
        <v>6301</v>
      </c>
    </row>
    <row r="811" spans="1:28" s="715" customFormat="1" x14ac:dyDescent="0.2">
      <c r="A811" s="698"/>
      <c r="B811" s="697"/>
      <c r="C811" s="696"/>
      <c r="D811" s="697"/>
      <c r="E811" s="696"/>
      <c r="F811" s="696"/>
      <c r="G811" s="697"/>
      <c r="H811" s="697"/>
      <c r="I811" s="697"/>
      <c r="J811" s="697"/>
      <c r="K811" s="697"/>
      <c r="L811" s="697"/>
      <c r="M811" s="697"/>
      <c r="N811" s="697"/>
      <c r="O811" s="696"/>
      <c r="P811" s="696"/>
      <c r="Q811" s="696"/>
      <c r="R811" s="698"/>
      <c r="S811" s="698"/>
      <c r="T811" s="698"/>
      <c r="U811" s="698"/>
      <c r="V811" s="698"/>
      <c r="W811" s="698"/>
      <c r="X811" s="698"/>
      <c r="Y811" s="698" t="s">
        <v>6302</v>
      </c>
      <c r="Z811" s="698">
        <v>1980</v>
      </c>
      <c r="AA811" s="698">
        <v>136</v>
      </c>
      <c r="AB811" s="698" t="s">
        <v>5279</v>
      </c>
    </row>
    <row r="812" spans="1:28" s="715" customFormat="1" x14ac:dyDescent="0.2">
      <c r="A812" s="698"/>
      <c r="B812" s="697"/>
      <c r="C812" s="696"/>
      <c r="D812" s="697"/>
      <c r="E812" s="696"/>
      <c r="F812" s="696"/>
      <c r="G812" s="697"/>
      <c r="H812" s="697"/>
      <c r="I812" s="697"/>
      <c r="J812" s="697"/>
      <c r="K812" s="697"/>
      <c r="L812" s="697"/>
      <c r="M812" s="697"/>
      <c r="N812" s="697"/>
      <c r="O812" s="696"/>
      <c r="P812" s="696"/>
      <c r="Q812" s="696"/>
      <c r="R812" s="698"/>
      <c r="S812" s="698"/>
      <c r="T812" s="698"/>
      <c r="U812" s="698"/>
      <c r="V812" s="698"/>
      <c r="W812" s="698"/>
      <c r="X812" s="698"/>
      <c r="Y812" s="698" t="s">
        <v>6303</v>
      </c>
      <c r="Z812" s="698">
        <v>1981</v>
      </c>
      <c r="AA812" s="698">
        <v>61</v>
      </c>
      <c r="AB812" s="698" t="s">
        <v>6301</v>
      </c>
    </row>
    <row r="813" spans="1:28" s="715" customFormat="1" x14ac:dyDescent="0.2">
      <c r="A813" s="698"/>
      <c r="B813" s="697"/>
      <c r="C813" s="696"/>
      <c r="D813" s="697"/>
      <c r="E813" s="696"/>
      <c r="F813" s="696"/>
      <c r="G813" s="697"/>
      <c r="H813" s="697"/>
      <c r="I813" s="697"/>
      <c r="J813" s="697"/>
      <c r="K813" s="697"/>
      <c r="L813" s="697"/>
      <c r="M813" s="697"/>
      <c r="N813" s="697"/>
      <c r="O813" s="696"/>
      <c r="P813" s="696"/>
      <c r="Q813" s="696"/>
      <c r="R813" s="698"/>
      <c r="S813" s="698"/>
      <c r="T813" s="698"/>
      <c r="U813" s="698"/>
      <c r="V813" s="698"/>
      <c r="W813" s="698"/>
      <c r="X813" s="698"/>
      <c r="Y813" s="698" t="s">
        <v>6304</v>
      </c>
      <c r="Z813" s="698">
        <v>1980</v>
      </c>
      <c r="AA813" s="698">
        <v>42</v>
      </c>
      <c r="AB813" s="698" t="s">
        <v>6038</v>
      </c>
    </row>
    <row r="814" spans="1:28" s="715" customFormat="1" x14ac:dyDescent="0.2">
      <c r="A814" s="698"/>
      <c r="B814" s="697"/>
      <c r="C814" s="696"/>
      <c r="D814" s="697"/>
      <c r="E814" s="696"/>
      <c r="F814" s="696"/>
      <c r="G814" s="697"/>
      <c r="H814" s="697"/>
      <c r="I814" s="697"/>
      <c r="J814" s="697"/>
      <c r="K814" s="697"/>
      <c r="L814" s="697"/>
      <c r="M814" s="697"/>
      <c r="N814" s="697"/>
      <c r="O814" s="696"/>
      <c r="P814" s="696"/>
      <c r="Q814" s="696"/>
      <c r="R814" s="698"/>
      <c r="S814" s="698"/>
      <c r="T814" s="698"/>
      <c r="U814" s="698"/>
      <c r="V814" s="698"/>
      <c r="W814" s="698"/>
      <c r="X814" s="698"/>
      <c r="Y814" s="698" t="s">
        <v>6305</v>
      </c>
      <c r="Z814" s="698">
        <v>1980</v>
      </c>
      <c r="AA814" s="715">
        <v>54</v>
      </c>
      <c r="AB814" s="698" t="s">
        <v>6038</v>
      </c>
    </row>
    <row r="815" spans="1:28" s="715" customFormat="1" x14ac:dyDescent="0.2">
      <c r="A815" s="698"/>
      <c r="B815" s="697"/>
      <c r="C815" s="696"/>
      <c r="D815" s="697"/>
      <c r="E815" s="696"/>
      <c r="F815" s="696"/>
      <c r="G815" s="697"/>
      <c r="H815" s="697"/>
      <c r="I815" s="697"/>
      <c r="J815" s="697"/>
      <c r="K815" s="697"/>
      <c r="L815" s="697"/>
      <c r="M815" s="697"/>
      <c r="N815" s="697"/>
      <c r="O815" s="696"/>
      <c r="P815" s="696"/>
      <c r="Q815" s="696"/>
      <c r="R815" s="698"/>
      <c r="S815" s="698"/>
      <c r="T815" s="698"/>
      <c r="U815" s="698"/>
      <c r="V815" s="698"/>
      <c r="W815" s="698"/>
      <c r="X815" s="698"/>
      <c r="Y815" s="698" t="s">
        <v>6306</v>
      </c>
      <c r="Z815" s="698">
        <v>1983</v>
      </c>
      <c r="AA815" s="698">
        <v>130</v>
      </c>
      <c r="AB815" s="698" t="s">
        <v>6307</v>
      </c>
    </row>
    <row r="816" spans="1:28" s="715" customFormat="1" x14ac:dyDescent="0.2">
      <c r="A816" s="698"/>
      <c r="B816" s="697"/>
      <c r="C816" s="696"/>
      <c r="D816" s="697"/>
      <c r="E816" s="696"/>
      <c r="F816" s="696"/>
      <c r="G816" s="697"/>
      <c r="H816" s="697"/>
      <c r="I816" s="697"/>
      <c r="J816" s="697"/>
      <c r="K816" s="697"/>
      <c r="L816" s="697"/>
      <c r="M816" s="697"/>
      <c r="N816" s="697"/>
      <c r="O816" s="696"/>
      <c r="P816" s="696"/>
      <c r="Q816" s="696"/>
      <c r="R816" s="698"/>
      <c r="S816" s="698"/>
      <c r="T816" s="698"/>
      <c r="U816" s="698"/>
      <c r="V816" s="698"/>
      <c r="W816" s="698"/>
      <c r="X816" s="698"/>
      <c r="Y816" s="698" t="s">
        <v>6308</v>
      </c>
      <c r="Z816" s="698">
        <v>1979</v>
      </c>
      <c r="AA816" s="698">
        <v>83</v>
      </c>
      <c r="AB816" s="698" t="s">
        <v>5279</v>
      </c>
    </row>
    <row r="817" spans="1:28" s="715" customFormat="1" x14ac:dyDescent="0.2">
      <c r="A817" s="698"/>
      <c r="B817" s="697"/>
      <c r="C817" s="696"/>
      <c r="D817" s="697"/>
      <c r="E817" s="696"/>
      <c r="F817" s="696"/>
      <c r="G817" s="697"/>
      <c r="H817" s="697"/>
      <c r="I817" s="697"/>
      <c r="J817" s="697"/>
      <c r="K817" s="697"/>
      <c r="L817" s="697"/>
      <c r="M817" s="697"/>
      <c r="N817" s="697"/>
      <c r="O817" s="696"/>
      <c r="P817" s="696"/>
      <c r="Q817" s="696"/>
      <c r="R817" s="698"/>
      <c r="S817" s="698"/>
      <c r="T817" s="698"/>
      <c r="U817" s="698"/>
      <c r="V817" s="698"/>
      <c r="W817" s="698"/>
      <c r="X817" s="698"/>
      <c r="Y817" s="698" t="s">
        <v>6309</v>
      </c>
      <c r="Z817" s="698">
        <v>1979</v>
      </c>
      <c r="AA817" s="715">
        <v>90</v>
      </c>
      <c r="AB817" s="698" t="s">
        <v>5279</v>
      </c>
    </row>
    <row r="818" spans="1:28" s="715" customFormat="1" x14ac:dyDescent="0.2">
      <c r="A818" s="698"/>
      <c r="B818" s="697"/>
      <c r="C818" s="696"/>
      <c r="D818" s="697"/>
      <c r="E818" s="696"/>
      <c r="F818" s="696"/>
      <c r="G818" s="697"/>
      <c r="H818" s="697"/>
      <c r="I818" s="697"/>
      <c r="J818" s="697"/>
      <c r="K818" s="697"/>
      <c r="L818" s="697"/>
      <c r="M818" s="697"/>
      <c r="N818" s="697"/>
      <c r="O818" s="696"/>
      <c r="P818" s="696"/>
      <c r="Q818" s="696"/>
      <c r="R818" s="698"/>
      <c r="S818" s="698"/>
      <c r="T818" s="698"/>
      <c r="U818" s="698"/>
      <c r="V818" s="698"/>
      <c r="W818" s="698"/>
      <c r="X818" s="698"/>
      <c r="Y818" s="698" t="s">
        <v>6310</v>
      </c>
      <c r="Z818" s="698">
        <v>1979</v>
      </c>
      <c r="AA818" s="698">
        <v>270</v>
      </c>
      <c r="AB818" s="698" t="s">
        <v>6091</v>
      </c>
    </row>
    <row r="819" spans="1:28" s="715" customFormat="1" x14ac:dyDescent="0.2">
      <c r="A819" s="698"/>
      <c r="B819" s="697"/>
      <c r="C819" s="721"/>
      <c r="D819" s="704"/>
      <c r="E819" s="703"/>
      <c r="F819" s="703"/>
      <c r="G819" s="704"/>
      <c r="H819" s="704"/>
      <c r="I819" s="704"/>
      <c r="J819" s="704"/>
      <c r="K819" s="704"/>
      <c r="L819" s="704"/>
      <c r="M819" s="710"/>
      <c r="N819" s="710"/>
      <c r="O819" s="721"/>
      <c r="P819" s="703"/>
      <c r="Q819" s="703"/>
      <c r="R819" s="726"/>
      <c r="S819" s="726"/>
      <c r="T819" s="726"/>
      <c r="U819" s="726"/>
      <c r="V819" s="726"/>
      <c r="W819" s="726"/>
      <c r="X819" s="718"/>
      <c r="Y819" s="698" t="s">
        <v>6311</v>
      </c>
      <c r="Z819" s="718">
        <v>2016</v>
      </c>
      <c r="AA819" s="698">
        <v>347</v>
      </c>
      <c r="AB819" s="698" t="s">
        <v>6286</v>
      </c>
    </row>
    <row r="820" spans="1:28" x14ac:dyDescent="0.2">
      <c r="A820" s="711"/>
      <c r="B820" s="706"/>
      <c r="C820" s="712"/>
      <c r="D820" s="713"/>
      <c r="E820" s="713"/>
      <c r="F820" s="713"/>
      <c r="G820" s="713"/>
      <c r="H820" s="713"/>
      <c r="I820" s="713"/>
      <c r="J820" s="713"/>
      <c r="K820" s="713"/>
      <c r="L820" s="713"/>
      <c r="M820" s="757"/>
      <c r="N820" s="765"/>
      <c r="O820" s="712"/>
      <c r="P820" s="713"/>
      <c r="Q820" s="713"/>
      <c r="R820" s="713"/>
      <c r="S820" s="713"/>
      <c r="T820" s="713"/>
      <c r="U820" s="713"/>
      <c r="V820" s="713"/>
      <c r="W820" s="713"/>
      <c r="X820" s="714"/>
      <c r="Y820" s="712"/>
      <c r="Z820" s="714"/>
      <c r="AA820" s="766"/>
      <c r="AB820" s="711"/>
    </row>
    <row r="821" spans="1:28" s="715" customFormat="1" x14ac:dyDescent="0.2">
      <c r="A821" s="698">
        <v>55</v>
      </c>
      <c r="B821" s="697" t="s">
        <v>5244</v>
      </c>
      <c r="C821" s="696"/>
      <c r="D821" s="697"/>
      <c r="E821" s="696"/>
      <c r="F821" s="696"/>
      <c r="G821" s="697"/>
      <c r="H821" s="697"/>
      <c r="I821" s="697"/>
      <c r="J821" s="697"/>
      <c r="K821" s="697"/>
      <c r="L821" s="697" t="s">
        <v>6312</v>
      </c>
      <c r="M821" s="696">
        <v>356</v>
      </c>
      <c r="N821" s="697" t="s">
        <v>42</v>
      </c>
      <c r="O821" s="696" t="s">
        <v>6313</v>
      </c>
      <c r="P821" s="696" t="s">
        <v>5158</v>
      </c>
      <c r="Q821" s="696" t="s">
        <v>5195</v>
      </c>
      <c r="R821" s="698"/>
      <c r="S821" s="698"/>
      <c r="T821" s="698"/>
      <c r="U821" s="698"/>
      <c r="V821" s="698"/>
      <c r="W821" s="698"/>
      <c r="X821" s="698"/>
      <c r="Y821" s="698" t="s">
        <v>6314</v>
      </c>
      <c r="Z821" s="698">
        <v>1979</v>
      </c>
      <c r="AA821" s="698">
        <v>165</v>
      </c>
      <c r="AB821" s="698" t="s">
        <v>5565</v>
      </c>
    </row>
    <row r="822" spans="1:28" s="715" customFormat="1" x14ac:dyDescent="0.2">
      <c r="A822" s="698"/>
      <c r="B822" s="697"/>
      <c r="C822" s="696"/>
      <c r="D822" s="697"/>
      <c r="E822" s="696"/>
      <c r="F822" s="696"/>
      <c r="G822" s="697"/>
      <c r="H822" s="697"/>
      <c r="I822" s="697"/>
      <c r="J822" s="697"/>
      <c r="K822" s="697"/>
      <c r="L822" s="697" t="s">
        <v>6312</v>
      </c>
      <c r="M822" s="696">
        <v>356</v>
      </c>
      <c r="N822" s="697" t="s">
        <v>42</v>
      </c>
      <c r="O822" s="696"/>
      <c r="P822" s="696"/>
      <c r="Q822" s="696"/>
      <c r="R822" s="698"/>
      <c r="S822" s="698"/>
      <c r="T822" s="698"/>
      <c r="U822" s="698"/>
      <c r="V822" s="698"/>
      <c r="W822" s="698"/>
      <c r="X822" s="698"/>
      <c r="Y822" s="698" t="s">
        <v>6315</v>
      </c>
      <c r="Z822" s="698">
        <v>1979</v>
      </c>
      <c r="AA822" s="715">
        <v>60</v>
      </c>
      <c r="AB822" s="698" t="s">
        <v>5565</v>
      </c>
    </row>
    <row r="823" spans="1:28" s="715" customFormat="1" x14ac:dyDescent="0.2">
      <c r="A823" s="698"/>
      <c r="B823" s="697"/>
      <c r="C823" s="696"/>
      <c r="D823" s="697"/>
      <c r="E823" s="696"/>
      <c r="F823" s="696"/>
      <c r="G823" s="697"/>
      <c r="H823" s="697"/>
      <c r="I823" s="697"/>
      <c r="J823" s="697"/>
      <c r="K823" s="697"/>
      <c r="L823" s="697" t="s">
        <v>6316</v>
      </c>
      <c r="M823" s="696">
        <v>198</v>
      </c>
      <c r="N823" s="697" t="s">
        <v>38</v>
      </c>
      <c r="O823" s="696"/>
      <c r="P823" s="696"/>
      <c r="Q823" s="696"/>
      <c r="R823" s="698"/>
      <c r="S823" s="698"/>
      <c r="T823" s="698"/>
      <c r="U823" s="698"/>
      <c r="V823" s="698"/>
      <c r="W823" s="698"/>
      <c r="X823" s="698"/>
      <c r="Y823" s="698" t="s">
        <v>6317</v>
      </c>
      <c r="Z823" s="698">
        <v>1979</v>
      </c>
      <c r="AA823" s="698">
        <v>85</v>
      </c>
      <c r="AB823" s="698" t="s">
        <v>5376</v>
      </c>
    </row>
    <row r="824" spans="1:28" s="715" customFormat="1" x14ac:dyDescent="0.2">
      <c r="A824" s="698"/>
      <c r="B824" s="697"/>
      <c r="C824" s="696"/>
      <c r="D824" s="697"/>
      <c r="E824" s="696"/>
      <c r="F824" s="696"/>
      <c r="G824" s="697"/>
      <c r="H824" s="697"/>
      <c r="I824" s="697"/>
      <c r="J824" s="697"/>
      <c r="K824" s="697"/>
      <c r="L824" s="697"/>
      <c r="M824" s="697"/>
      <c r="N824" s="697"/>
      <c r="O824" s="696"/>
      <c r="P824" s="696"/>
      <c r="Q824" s="696"/>
      <c r="R824" s="698"/>
      <c r="S824" s="698"/>
      <c r="T824" s="698"/>
      <c r="U824" s="698"/>
      <c r="V824" s="698"/>
      <c r="W824" s="698"/>
      <c r="X824" s="698"/>
      <c r="Y824" s="698" t="s">
        <v>6318</v>
      </c>
      <c r="Z824" s="698">
        <v>1980</v>
      </c>
      <c r="AA824" s="715">
        <v>137</v>
      </c>
      <c r="AB824" s="698" t="s">
        <v>5376</v>
      </c>
    </row>
    <row r="825" spans="1:28" s="715" customFormat="1" x14ac:dyDescent="0.2">
      <c r="A825" s="698"/>
      <c r="B825" s="697"/>
      <c r="C825" s="696"/>
      <c r="D825" s="697"/>
      <c r="E825" s="696"/>
      <c r="F825" s="696"/>
      <c r="G825" s="697"/>
      <c r="H825" s="697"/>
      <c r="I825" s="697"/>
      <c r="J825" s="697"/>
      <c r="K825" s="697"/>
      <c r="L825" s="697"/>
      <c r="M825" s="697"/>
      <c r="N825" s="697"/>
      <c r="O825" s="696"/>
      <c r="P825" s="696"/>
      <c r="Q825" s="696"/>
      <c r="R825" s="698"/>
      <c r="S825" s="698"/>
      <c r="T825" s="698"/>
      <c r="U825" s="698"/>
      <c r="V825" s="698"/>
      <c r="W825" s="698"/>
      <c r="X825" s="698"/>
      <c r="Y825" s="698" t="s">
        <v>6319</v>
      </c>
      <c r="Z825" s="698">
        <v>1980</v>
      </c>
      <c r="AA825" s="698">
        <v>95</v>
      </c>
      <c r="AB825" s="698" t="s">
        <v>5279</v>
      </c>
    </row>
    <row r="826" spans="1:28" s="715" customFormat="1" x14ac:dyDescent="0.2">
      <c r="A826" s="698"/>
      <c r="B826" s="697"/>
      <c r="C826" s="696"/>
      <c r="D826" s="697"/>
      <c r="E826" s="696"/>
      <c r="F826" s="696"/>
      <c r="G826" s="697"/>
      <c r="H826" s="697"/>
      <c r="I826" s="697"/>
      <c r="J826" s="697"/>
      <c r="K826" s="697"/>
      <c r="L826" s="697"/>
      <c r="M826" s="697"/>
      <c r="N826" s="697"/>
      <c r="O826" s="696"/>
      <c r="P826" s="696"/>
      <c r="Q826" s="696"/>
      <c r="R826" s="698"/>
      <c r="S826" s="698"/>
      <c r="T826" s="698"/>
      <c r="U826" s="698"/>
      <c r="V826" s="698"/>
      <c r="W826" s="698"/>
      <c r="X826" s="698"/>
      <c r="Y826" s="698" t="s">
        <v>6320</v>
      </c>
      <c r="Z826" s="698">
        <v>1980</v>
      </c>
      <c r="AA826" s="698">
        <v>42</v>
      </c>
      <c r="AB826" s="698" t="s">
        <v>5279</v>
      </c>
    </row>
    <row r="827" spans="1:28" s="715" customFormat="1" x14ac:dyDescent="0.2">
      <c r="A827" s="698"/>
      <c r="B827" s="697"/>
      <c r="C827" s="696"/>
      <c r="D827" s="697"/>
      <c r="E827" s="696"/>
      <c r="F827" s="696"/>
      <c r="G827" s="697"/>
      <c r="H827" s="697"/>
      <c r="I827" s="697"/>
      <c r="J827" s="697"/>
      <c r="K827" s="697"/>
      <c r="L827" s="697"/>
      <c r="M827" s="697"/>
      <c r="N827" s="697"/>
      <c r="O827" s="696"/>
      <c r="P827" s="696"/>
      <c r="Q827" s="696"/>
      <c r="R827" s="698"/>
      <c r="S827" s="698"/>
      <c r="T827" s="698"/>
      <c r="U827" s="698"/>
      <c r="V827" s="698"/>
      <c r="W827" s="698"/>
      <c r="X827" s="698"/>
      <c r="Y827" s="698" t="s">
        <v>6321</v>
      </c>
      <c r="Z827" s="698">
        <v>1979</v>
      </c>
      <c r="AA827" s="698">
        <v>90</v>
      </c>
      <c r="AB827" s="698" t="s">
        <v>5376</v>
      </c>
    </row>
    <row r="828" spans="1:28" s="715" customFormat="1" x14ac:dyDescent="0.2">
      <c r="A828" s="698"/>
      <c r="B828" s="697"/>
      <c r="C828" s="696"/>
      <c r="D828" s="697"/>
      <c r="E828" s="696"/>
      <c r="F828" s="696"/>
      <c r="G828" s="697"/>
      <c r="H828" s="697"/>
      <c r="I828" s="697"/>
      <c r="J828" s="697"/>
      <c r="K828" s="697"/>
      <c r="L828" s="697"/>
      <c r="M828" s="697"/>
      <c r="N828" s="697"/>
      <c r="O828" s="696"/>
      <c r="P828" s="696"/>
      <c r="Q828" s="696"/>
      <c r="R828" s="698"/>
      <c r="S828" s="698"/>
      <c r="T828" s="698"/>
      <c r="U828" s="698"/>
      <c r="V828" s="698"/>
      <c r="W828" s="698"/>
      <c r="X828" s="698"/>
      <c r="Y828" s="698" t="s">
        <v>6322</v>
      </c>
      <c r="Z828" s="698">
        <v>1980</v>
      </c>
      <c r="AA828" s="698">
        <v>59</v>
      </c>
      <c r="AB828" s="698" t="s">
        <v>5279</v>
      </c>
    </row>
    <row r="829" spans="1:28" s="715" customFormat="1" x14ac:dyDescent="0.2">
      <c r="A829" s="698"/>
      <c r="B829" s="697"/>
      <c r="C829" s="696"/>
      <c r="D829" s="697"/>
      <c r="E829" s="696"/>
      <c r="F829" s="696"/>
      <c r="G829" s="697"/>
      <c r="H829" s="697"/>
      <c r="I829" s="697"/>
      <c r="J829" s="697"/>
      <c r="K829" s="697"/>
      <c r="L829" s="697"/>
      <c r="M829" s="697"/>
      <c r="N829" s="697"/>
      <c r="O829" s="696"/>
      <c r="P829" s="696"/>
      <c r="Q829" s="696"/>
      <c r="R829" s="698"/>
      <c r="S829" s="698"/>
      <c r="T829" s="698"/>
      <c r="U829" s="698"/>
      <c r="V829" s="698"/>
      <c r="W829" s="698"/>
      <c r="X829" s="698"/>
      <c r="Y829" s="698" t="s">
        <v>6323</v>
      </c>
      <c r="Z829" s="698">
        <v>1979</v>
      </c>
      <c r="AA829" s="698">
        <v>61</v>
      </c>
      <c r="AB829" s="698" t="s">
        <v>5376</v>
      </c>
    </row>
    <row r="830" spans="1:28" s="715" customFormat="1" x14ac:dyDescent="0.2">
      <c r="A830" s="698"/>
      <c r="B830" s="697"/>
      <c r="C830" s="696"/>
      <c r="D830" s="697"/>
      <c r="E830" s="696"/>
      <c r="F830" s="696"/>
      <c r="G830" s="697"/>
      <c r="H830" s="697"/>
      <c r="I830" s="697"/>
      <c r="J830" s="697"/>
      <c r="K830" s="697"/>
      <c r="L830" s="697"/>
      <c r="M830" s="697"/>
      <c r="N830" s="697"/>
      <c r="O830" s="696"/>
      <c r="P830" s="696"/>
      <c r="Q830" s="696"/>
      <c r="R830" s="698"/>
      <c r="S830" s="698"/>
      <c r="T830" s="698"/>
      <c r="U830" s="698"/>
      <c r="V830" s="698"/>
      <c r="W830" s="698"/>
      <c r="X830" s="698"/>
      <c r="Y830" s="698" t="s">
        <v>6324</v>
      </c>
      <c r="Z830" s="698">
        <v>1979</v>
      </c>
      <c r="AA830" s="698">
        <v>80</v>
      </c>
      <c r="AB830" s="698" t="s">
        <v>5376</v>
      </c>
    </row>
    <row r="831" spans="1:28" s="715" customFormat="1" x14ac:dyDescent="0.2">
      <c r="A831" s="698"/>
      <c r="B831" s="697"/>
      <c r="C831" s="696"/>
      <c r="D831" s="697"/>
      <c r="E831" s="696"/>
      <c r="F831" s="696"/>
      <c r="G831" s="697"/>
      <c r="H831" s="697"/>
      <c r="I831" s="697"/>
      <c r="J831" s="697"/>
      <c r="K831" s="697"/>
      <c r="L831" s="697"/>
      <c r="M831" s="697"/>
      <c r="N831" s="697"/>
      <c r="O831" s="696"/>
      <c r="P831" s="696"/>
      <c r="Q831" s="696"/>
      <c r="R831" s="698"/>
      <c r="S831" s="698"/>
      <c r="T831" s="698"/>
      <c r="U831" s="698"/>
      <c r="V831" s="698"/>
      <c r="W831" s="698"/>
      <c r="X831" s="698"/>
      <c r="Y831" s="698" t="s">
        <v>6325</v>
      </c>
      <c r="Z831" s="698">
        <v>1980</v>
      </c>
      <c r="AA831" s="698">
        <v>140</v>
      </c>
      <c r="AB831" s="698" t="s">
        <v>5565</v>
      </c>
    </row>
    <row r="832" spans="1:28" s="715" customFormat="1" x14ac:dyDescent="0.2">
      <c r="A832" s="698"/>
      <c r="B832" s="697"/>
      <c r="C832" s="696"/>
      <c r="D832" s="697"/>
      <c r="E832" s="696"/>
      <c r="F832" s="696"/>
      <c r="G832" s="697"/>
      <c r="H832" s="697"/>
      <c r="I832" s="697"/>
      <c r="J832" s="697"/>
      <c r="K832" s="697"/>
      <c r="L832" s="697"/>
      <c r="M832" s="697"/>
      <c r="N832" s="697"/>
      <c r="O832" s="696"/>
      <c r="P832" s="696"/>
      <c r="Q832" s="696"/>
      <c r="R832" s="698"/>
      <c r="S832" s="698"/>
      <c r="T832" s="698"/>
      <c r="U832" s="698"/>
      <c r="V832" s="698"/>
      <c r="W832" s="698"/>
      <c r="X832" s="698"/>
      <c r="Y832" s="698" t="s">
        <v>6326</v>
      </c>
      <c r="Z832" s="698">
        <v>1979</v>
      </c>
      <c r="AA832" s="698">
        <v>60</v>
      </c>
      <c r="AB832" s="698" t="s">
        <v>5376</v>
      </c>
    </row>
    <row r="833" spans="1:28" s="715" customFormat="1" x14ac:dyDescent="0.2">
      <c r="A833" s="698"/>
      <c r="B833" s="697"/>
      <c r="C833" s="696"/>
      <c r="D833" s="697"/>
      <c r="E833" s="696"/>
      <c r="F833" s="696"/>
      <c r="G833" s="697"/>
      <c r="H833" s="697"/>
      <c r="I833" s="697"/>
      <c r="J833" s="697"/>
      <c r="K833" s="697"/>
      <c r="L833" s="697"/>
      <c r="M833" s="697"/>
      <c r="N833" s="697"/>
      <c r="O833" s="696"/>
      <c r="P833" s="696"/>
      <c r="Q833" s="696"/>
      <c r="R833" s="698"/>
      <c r="S833" s="698"/>
      <c r="T833" s="698"/>
      <c r="U833" s="698"/>
      <c r="V833" s="698"/>
      <c r="W833" s="698"/>
      <c r="X833" s="698"/>
      <c r="Y833" s="698" t="s">
        <v>6327</v>
      </c>
      <c r="Z833" s="698">
        <v>1980</v>
      </c>
      <c r="AA833" s="715">
        <v>42</v>
      </c>
      <c r="AB833" s="698" t="s">
        <v>5565</v>
      </c>
    </row>
    <row r="834" spans="1:28" s="715" customFormat="1" x14ac:dyDescent="0.2">
      <c r="A834" s="698"/>
      <c r="B834" s="697"/>
      <c r="C834" s="696"/>
      <c r="D834" s="697"/>
      <c r="E834" s="696"/>
      <c r="F834" s="696"/>
      <c r="G834" s="697"/>
      <c r="H834" s="697"/>
      <c r="I834" s="697"/>
      <c r="J834" s="697"/>
      <c r="K834" s="697"/>
      <c r="L834" s="697"/>
      <c r="M834" s="697"/>
      <c r="N834" s="697"/>
      <c r="O834" s="696"/>
      <c r="P834" s="696"/>
      <c r="Q834" s="696"/>
      <c r="R834" s="698"/>
      <c r="S834" s="698"/>
      <c r="T834" s="698"/>
      <c r="U834" s="698"/>
      <c r="V834" s="698"/>
      <c r="W834" s="698"/>
      <c r="X834" s="698"/>
      <c r="Y834" s="698"/>
      <c r="Z834" s="698"/>
      <c r="AA834" s="698"/>
      <c r="AB834" s="698"/>
    </row>
    <row r="835" spans="1:28" s="715" customFormat="1" x14ac:dyDescent="0.2">
      <c r="A835" s="698"/>
      <c r="B835" s="697"/>
      <c r="C835" s="696"/>
      <c r="D835" s="697"/>
      <c r="E835" s="696"/>
      <c r="F835" s="696"/>
      <c r="G835" s="697"/>
      <c r="H835" s="697"/>
      <c r="I835" s="697"/>
      <c r="J835" s="697"/>
      <c r="K835" s="697"/>
      <c r="L835" s="697"/>
      <c r="M835" s="697"/>
      <c r="N835" s="697"/>
      <c r="O835" s="696"/>
      <c r="P835" s="696"/>
      <c r="Q835" s="696"/>
      <c r="R835" s="698"/>
      <c r="S835" s="698"/>
      <c r="T835" s="698"/>
      <c r="U835" s="698"/>
      <c r="V835" s="698"/>
      <c r="W835" s="698"/>
      <c r="X835" s="698"/>
      <c r="Y835" s="699" t="s">
        <v>6328</v>
      </c>
      <c r="Z835" s="698">
        <v>2008</v>
      </c>
      <c r="AA835" s="698">
        <v>80</v>
      </c>
      <c r="AB835" s="698" t="s">
        <v>6329</v>
      </c>
    </row>
    <row r="836" spans="1:28" x14ac:dyDescent="0.2">
      <c r="A836" s="711"/>
      <c r="B836" s="706"/>
      <c r="C836" s="712"/>
      <c r="D836" s="713"/>
      <c r="E836" s="713"/>
      <c r="F836" s="713"/>
      <c r="G836" s="713"/>
      <c r="H836" s="713"/>
      <c r="I836" s="713"/>
      <c r="J836" s="713"/>
      <c r="K836" s="713"/>
      <c r="L836" s="713"/>
      <c r="M836" s="757"/>
      <c r="N836" s="765"/>
      <c r="O836" s="712"/>
      <c r="P836" s="713"/>
      <c r="Q836" s="713"/>
      <c r="R836" s="713"/>
      <c r="S836" s="713"/>
      <c r="T836" s="713"/>
      <c r="U836" s="713"/>
      <c r="V836" s="713"/>
      <c r="W836" s="713"/>
      <c r="X836" s="714"/>
      <c r="Y836" s="712"/>
      <c r="Z836" s="714"/>
      <c r="AA836" s="766"/>
      <c r="AB836" s="711"/>
    </row>
    <row r="837" spans="1:28" s="715" customFormat="1" x14ac:dyDescent="0.2">
      <c r="A837" s="698">
        <v>76</v>
      </c>
      <c r="B837" s="697" t="s">
        <v>6330</v>
      </c>
      <c r="C837" s="696"/>
      <c r="D837" s="697"/>
      <c r="E837" s="696"/>
      <c r="F837" s="696"/>
      <c r="G837" s="697"/>
      <c r="H837" s="697"/>
      <c r="I837" s="697"/>
      <c r="J837" s="697"/>
      <c r="K837" s="697"/>
      <c r="L837" s="697" t="s">
        <v>6331</v>
      </c>
      <c r="M837" s="696">
        <v>350</v>
      </c>
      <c r="N837" s="697" t="s">
        <v>96</v>
      </c>
      <c r="O837" s="696" t="s">
        <v>6332</v>
      </c>
      <c r="P837" s="696" t="s">
        <v>5158</v>
      </c>
      <c r="Q837" s="696" t="s">
        <v>5195</v>
      </c>
      <c r="R837" s="698"/>
      <c r="S837" s="698"/>
      <c r="T837" s="698"/>
      <c r="U837" s="698"/>
      <c r="V837" s="698"/>
      <c r="W837" s="698"/>
      <c r="X837" s="698"/>
      <c r="Y837" s="698" t="s">
        <v>6333</v>
      </c>
      <c r="Z837" s="698">
        <v>1980</v>
      </c>
      <c r="AA837" s="698">
        <v>75</v>
      </c>
      <c r="AB837" s="698" t="s">
        <v>5279</v>
      </c>
    </row>
    <row r="838" spans="1:28" s="715" customFormat="1" x14ac:dyDescent="0.2">
      <c r="A838" s="698"/>
      <c r="B838" s="697"/>
      <c r="D838" s="698"/>
      <c r="E838" s="698"/>
      <c r="F838" s="698"/>
      <c r="G838" s="698"/>
      <c r="H838" s="697"/>
      <c r="I838" s="697"/>
      <c r="J838" s="697"/>
      <c r="K838" s="697"/>
      <c r="L838" s="697"/>
      <c r="M838" s="697"/>
      <c r="N838" s="697"/>
      <c r="O838" s="696"/>
      <c r="P838" s="696"/>
      <c r="Q838" s="696"/>
      <c r="R838" s="698"/>
      <c r="S838" s="698"/>
      <c r="T838" s="698"/>
      <c r="U838" s="698"/>
      <c r="V838" s="698"/>
      <c r="W838" s="698"/>
      <c r="X838" s="698"/>
      <c r="Y838" s="698" t="s">
        <v>6334</v>
      </c>
      <c r="Z838" s="698">
        <v>1980</v>
      </c>
      <c r="AA838" s="698">
        <v>80</v>
      </c>
      <c r="AB838" s="698" t="s">
        <v>5279</v>
      </c>
    </row>
    <row r="839" spans="1:28" s="715" customFormat="1" x14ac:dyDescent="0.2">
      <c r="A839" s="698"/>
      <c r="B839" s="697"/>
      <c r="C839" s="696"/>
      <c r="D839" s="697"/>
      <c r="E839" s="696"/>
      <c r="F839" s="696"/>
      <c r="G839" s="697"/>
      <c r="H839" s="697"/>
      <c r="I839" s="697"/>
      <c r="J839" s="697"/>
      <c r="K839" s="697"/>
      <c r="L839" s="697"/>
      <c r="M839" s="697"/>
      <c r="N839" s="697"/>
      <c r="O839" s="696"/>
      <c r="P839" s="696"/>
      <c r="Q839" s="696"/>
      <c r="R839" s="698"/>
      <c r="S839" s="698"/>
      <c r="T839" s="698"/>
      <c r="U839" s="698"/>
      <c r="V839" s="698"/>
      <c r="W839" s="698"/>
      <c r="X839" s="698"/>
      <c r="Y839" s="698" t="s">
        <v>6335</v>
      </c>
      <c r="Z839" s="698">
        <v>1980</v>
      </c>
      <c r="AA839" s="698">
        <v>135</v>
      </c>
      <c r="AB839" s="698" t="s">
        <v>5279</v>
      </c>
    </row>
    <row r="840" spans="1:28" s="715" customFormat="1" x14ac:dyDescent="0.2">
      <c r="A840" s="698"/>
      <c r="B840" s="697"/>
      <c r="C840" s="696"/>
      <c r="D840" s="697"/>
      <c r="E840" s="696"/>
      <c r="F840" s="696"/>
      <c r="G840" s="697"/>
      <c r="H840" s="697"/>
      <c r="I840" s="697"/>
      <c r="J840" s="697"/>
      <c r="K840" s="697"/>
      <c r="L840" s="697"/>
      <c r="M840" s="697"/>
      <c r="N840" s="697"/>
      <c r="O840" s="696"/>
      <c r="P840" s="696"/>
      <c r="Q840" s="696"/>
      <c r="R840" s="698"/>
      <c r="S840" s="698"/>
      <c r="T840" s="698"/>
      <c r="U840" s="698"/>
      <c r="V840" s="698"/>
      <c r="W840" s="698"/>
      <c r="X840" s="698"/>
      <c r="Y840" s="698" t="s">
        <v>6336</v>
      </c>
      <c r="Z840" s="698">
        <v>1980</v>
      </c>
      <c r="AA840" s="698">
        <v>125</v>
      </c>
      <c r="AB840" s="698" t="s">
        <v>5279</v>
      </c>
    </row>
    <row r="841" spans="1:28" s="715" customFormat="1" x14ac:dyDescent="0.2">
      <c r="A841" s="698"/>
      <c r="B841" s="697"/>
      <c r="C841" s="696"/>
      <c r="D841" s="697"/>
      <c r="E841" s="696"/>
      <c r="F841" s="696"/>
      <c r="G841" s="697"/>
      <c r="H841" s="697"/>
      <c r="I841" s="697"/>
      <c r="J841" s="697"/>
      <c r="K841" s="697"/>
      <c r="L841" s="697"/>
      <c r="M841" s="697"/>
      <c r="N841" s="697"/>
      <c r="O841" s="696"/>
      <c r="P841" s="696"/>
      <c r="Q841" s="696"/>
      <c r="R841" s="698"/>
      <c r="S841" s="698"/>
      <c r="T841" s="698"/>
      <c r="U841" s="698"/>
      <c r="V841" s="698"/>
      <c r="W841" s="698"/>
      <c r="X841" s="698"/>
      <c r="Y841" s="698" t="s">
        <v>6337</v>
      </c>
      <c r="Z841" s="698">
        <v>1980</v>
      </c>
      <c r="AA841" s="698">
        <v>80</v>
      </c>
      <c r="AB841" s="698" t="s">
        <v>5279</v>
      </c>
    </row>
    <row r="842" spans="1:28" s="715" customFormat="1" x14ac:dyDescent="0.2">
      <c r="A842" s="698"/>
      <c r="B842" s="697"/>
      <c r="C842" s="696"/>
      <c r="D842" s="697"/>
      <c r="E842" s="696"/>
      <c r="F842" s="696"/>
      <c r="G842" s="697"/>
      <c r="H842" s="697"/>
      <c r="I842" s="697"/>
      <c r="J842" s="697"/>
      <c r="K842" s="697"/>
      <c r="L842" s="697"/>
      <c r="M842" s="697"/>
      <c r="N842" s="697"/>
      <c r="O842" s="696"/>
      <c r="P842" s="696"/>
      <c r="Q842" s="696"/>
      <c r="R842" s="698"/>
      <c r="S842" s="698"/>
      <c r="T842" s="698"/>
      <c r="U842" s="698"/>
      <c r="V842" s="698"/>
      <c r="W842" s="698"/>
      <c r="X842" s="698"/>
      <c r="Y842" s="698" t="s">
        <v>6338</v>
      </c>
      <c r="Z842" s="698">
        <v>1980</v>
      </c>
      <c r="AA842" s="698">
        <v>55</v>
      </c>
      <c r="AB842" s="698" t="s">
        <v>5279</v>
      </c>
    </row>
    <row r="843" spans="1:28" s="715" customFormat="1" x14ac:dyDescent="0.2">
      <c r="A843" s="698"/>
      <c r="B843" s="697"/>
      <c r="C843" s="696"/>
      <c r="D843" s="697"/>
      <c r="E843" s="696"/>
      <c r="F843" s="696"/>
      <c r="G843" s="697"/>
      <c r="H843" s="697"/>
      <c r="I843" s="697"/>
      <c r="J843" s="697"/>
      <c r="K843" s="697"/>
      <c r="L843" s="697"/>
      <c r="M843" s="697"/>
      <c r="N843" s="697"/>
      <c r="O843" s="696"/>
      <c r="P843" s="696"/>
      <c r="Q843" s="696"/>
      <c r="R843" s="698"/>
      <c r="S843" s="698"/>
      <c r="T843" s="698"/>
      <c r="U843" s="698"/>
      <c r="V843" s="698"/>
      <c r="W843" s="698"/>
      <c r="X843" s="698"/>
      <c r="Y843" s="698" t="s">
        <v>6339</v>
      </c>
      <c r="Z843" s="698">
        <v>1980</v>
      </c>
      <c r="AA843" s="698">
        <v>75</v>
      </c>
      <c r="AB843" s="698" t="s">
        <v>5279</v>
      </c>
    </row>
    <row r="844" spans="1:28" s="715" customFormat="1" x14ac:dyDescent="0.2">
      <c r="A844" s="698"/>
      <c r="B844" s="697"/>
      <c r="C844" s="696"/>
      <c r="D844" s="697"/>
      <c r="E844" s="696"/>
      <c r="F844" s="696"/>
      <c r="G844" s="697"/>
      <c r="H844" s="697"/>
      <c r="I844" s="697"/>
      <c r="J844" s="697"/>
      <c r="K844" s="697"/>
      <c r="L844" s="697"/>
      <c r="M844" s="697"/>
      <c r="N844" s="697"/>
      <c r="O844" s="696"/>
      <c r="P844" s="696"/>
      <c r="Q844" s="696"/>
      <c r="R844" s="698"/>
      <c r="S844" s="698"/>
      <c r="T844" s="698"/>
      <c r="U844" s="698"/>
      <c r="V844" s="698"/>
      <c r="W844" s="698"/>
      <c r="X844" s="698"/>
      <c r="Y844" s="698" t="s">
        <v>6340</v>
      </c>
      <c r="Z844" s="698">
        <v>1980</v>
      </c>
      <c r="AA844" s="698">
        <v>60</v>
      </c>
      <c r="AB844" s="698" t="s">
        <v>5279</v>
      </c>
    </row>
    <row r="845" spans="1:28" s="715" customFormat="1" x14ac:dyDescent="0.2">
      <c r="A845" s="698"/>
      <c r="B845" s="697"/>
      <c r="C845" s="696"/>
      <c r="D845" s="697"/>
      <c r="E845" s="696"/>
      <c r="F845" s="696"/>
      <c r="G845" s="697"/>
      <c r="H845" s="697"/>
      <c r="I845" s="697"/>
      <c r="J845" s="697"/>
      <c r="K845" s="697"/>
      <c r="L845" s="697"/>
      <c r="M845" s="697"/>
      <c r="N845" s="697"/>
      <c r="O845" s="696"/>
      <c r="P845" s="696"/>
      <c r="Q845" s="696"/>
      <c r="R845" s="698"/>
      <c r="S845" s="698"/>
      <c r="T845" s="698"/>
      <c r="U845" s="698"/>
      <c r="V845" s="698"/>
      <c r="W845" s="698"/>
      <c r="X845" s="698"/>
      <c r="Y845" s="698" t="s">
        <v>6341</v>
      </c>
      <c r="Z845" s="698">
        <v>1980</v>
      </c>
      <c r="AA845" s="698">
        <v>55</v>
      </c>
      <c r="AB845" s="698" t="s">
        <v>5279</v>
      </c>
    </row>
    <row r="846" spans="1:28" x14ac:dyDescent="0.2">
      <c r="A846" s="711"/>
      <c r="B846" s="706"/>
      <c r="C846" s="712"/>
      <c r="D846" s="713"/>
      <c r="E846" s="713"/>
      <c r="F846" s="713"/>
      <c r="G846" s="713"/>
      <c r="H846" s="713"/>
      <c r="I846" s="713"/>
      <c r="J846" s="713"/>
      <c r="K846" s="713"/>
      <c r="L846" s="713"/>
      <c r="M846" s="757"/>
      <c r="N846" s="765"/>
      <c r="O846" s="712"/>
      <c r="P846" s="713"/>
      <c r="Q846" s="713"/>
      <c r="R846" s="713"/>
      <c r="S846" s="713"/>
      <c r="T846" s="713"/>
      <c r="U846" s="713"/>
      <c r="V846" s="713"/>
      <c r="W846" s="713"/>
      <c r="X846" s="714"/>
      <c r="Y846" s="712"/>
      <c r="Z846" s="714"/>
      <c r="AA846" s="766"/>
      <c r="AB846" s="711"/>
    </row>
    <row r="847" spans="1:28" s="715" customFormat="1" x14ac:dyDescent="0.2">
      <c r="A847" s="698">
        <v>77</v>
      </c>
      <c r="B847" s="697" t="s">
        <v>6330</v>
      </c>
      <c r="C847" s="696"/>
      <c r="D847" s="697"/>
      <c r="E847" s="696"/>
      <c r="F847" s="696"/>
      <c r="G847" s="697"/>
      <c r="H847" s="697"/>
      <c r="I847" s="697"/>
      <c r="J847" s="697"/>
      <c r="K847" s="697"/>
      <c r="L847" s="697" t="s">
        <v>6342</v>
      </c>
      <c r="M847" s="696">
        <v>650</v>
      </c>
      <c r="N847" s="697" t="s">
        <v>38</v>
      </c>
      <c r="O847" s="696" t="s">
        <v>6343</v>
      </c>
      <c r="P847" s="696" t="s">
        <v>5158</v>
      </c>
      <c r="Q847" s="696" t="s">
        <v>5195</v>
      </c>
      <c r="R847" s="698"/>
      <c r="S847" s="698"/>
      <c r="T847" s="698"/>
      <c r="U847" s="698"/>
      <c r="V847" s="698"/>
      <c r="W847" s="698"/>
      <c r="X847" s="698"/>
      <c r="Y847" s="699" t="s">
        <v>6344</v>
      </c>
      <c r="Z847" s="698">
        <v>1981</v>
      </c>
      <c r="AA847" s="698"/>
      <c r="AB847" s="698" t="s">
        <v>5279</v>
      </c>
    </row>
    <row r="848" spans="1:28" s="715" customFormat="1" x14ac:dyDescent="0.2">
      <c r="A848" s="698"/>
      <c r="B848" s="697"/>
      <c r="C848" s="696"/>
      <c r="D848" s="697"/>
      <c r="E848" s="696"/>
      <c r="F848" s="696"/>
      <c r="G848" s="697"/>
      <c r="H848" s="697"/>
      <c r="I848" s="697"/>
      <c r="J848" s="697"/>
      <c r="K848" s="697"/>
      <c r="L848" s="697" t="s">
        <v>6345</v>
      </c>
      <c r="M848" s="696">
        <v>230</v>
      </c>
      <c r="N848" s="697" t="s">
        <v>45</v>
      </c>
      <c r="O848" s="696"/>
      <c r="P848" s="696"/>
      <c r="Q848" s="696"/>
      <c r="R848" s="698"/>
      <c r="S848" s="698"/>
      <c r="T848" s="698"/>
      <c r="U848" s="698"/>
      <c r="V848" s="698"/>
      <c r="W848" s="698"/>
      <c r="X848" s="698"/>
      <c r="Y848" s="699" t="s">
        <v>6346</v>
      </c>
      <c r="Z848" s="698">
        <v>1981</v>
      </c>
      <c r="AA848" s="698"/>
      <c r="AB848" s="698" t="s">
        <v>5461</v>
      </c>
    </row>
    <row r="849" spans="1:28" s="715" customFormat="1" x14ac:dyDescent="0.2">
      <c r="A849" s="698"/>
      <c r="B849" s="697"/>
      <c r="C849" s="698"/>
      <c r="D849" s="698"/>
      <c r="E849" s="698"/>
      <c r="F849" s="698"/>
      <c r="G849" s="698"/>
      <c r="H849" s="697"/>
      <c r="I849" s="697"/>
      <c r="J849" s="697"/>
      <c r="K849" s="697"/>
      <c r="L849" s="697"/>
      <c r="M849" s="697"/>
      <c r="N849" s="697"/>
      <c r="O849" s="696"/>
      <c r="P849" s="696"/>
      <c r="Q849" s="696"/>
      <c r="R849" s="698"/>
      <c r="S849" s="698"/>
      <c r="T849" s="698"/>
      <c r="U849" s="698"/>
      <c r="V849" s="698"/>
      <c r="W849" s="698"/>
      <c r="X849" s="698"/>
      <c r="Y849" s="698" t="s">
        <v>6347</v>
      </c>
      <c r="Z849" s="698">
        <v>1981</v>
      </c>
      <c r="AA849" s="698">
        <v>102</v>
      </c>
      <c r="AB849" s="698" t="s">
        <v>5407</v>
      </c>
    </row>
    <row r="850" spans="1:28" s="715" customFormat="1" x14ac:dyDescent="0.2">
      <c r="A850" s="698"/>
      <c r="B850" s="697"/>
      <c r="C850" s="696"/>
      <c r="D850" s="697"/>
      <c r="E850" s="696"/>
      <c r="F850" s="696"/>
      <c r="G850" s="697"/>
      <c r="H850" s="697"/>
      <c r="I850" s="697"/>
      <c r="J850" s="697"/>
      <c r="K850" s="697"/>
      <c r="L850" s="697"/>
      <c r="M850" s="697"/>
      <c r="N850" s="697"/>
      <c r="O850" s="696"/>
      <c r="P850" s="696"/>
      <c r="Q850" s="696"/>
      <c r="R850" s="698"/>
      <c r="S850" s="698"/>
      <c r="T850" s="698"/>
      <c r="U850" s="698"/>
      <c r="V850" s="698"/>
      <c r="W850" s="698"/>
      <c r="X850" s="698"/>
      <c r="Y850" s="698" t="s">
        <v>6348</v>
      </c>
      <c r="Z850" s="698">
        <v>1981</v>
      </c>
      <c r="AA850" s="698">
        <v>251</v>
      </c>
      <c r="AB850" s="698" t="s">
        <v>5279</v>
      </c>
    </row>
    <row r="851" spans="1:28" s="715" customFormat="1" x14ac:dyDescent="0.2">
      <c r="A851" s="698"/>
      <c r="B851" s="697"/>
      <c r="C851" s="696"/>
      <c r="D851" s="697"/>
      <c r="E851" s="696"/>
      <c r="F851" s="696"/>
      <c r="G851" s="697"/>
      <c r="H851" s="697"/>
      <c r="I851" s="697"/>
      <c r="J851" s="697"/>
      <c r="K851" s="697"/>
      <c r="L851" s="697"/>
      <c r="M851" s="697"/>
      <c r="N851" s="697"/>
      <c r="O851" s="696"/>
      <c r="P851" s="696"/>
      <c r="Q851" s="696"/>
      <c r="R851" s="698"/>
      <c r="S851" s="698"/>
      <c r="T851" s="698"/>
      <c r="U851" s="698"/>
      <c r="V851" s="698"/>
      <c r="W851" s="698"/>
      <c r="X851" s="698"/>
      <c r="Y851" s="698" t="s">
        <v>6349</v>
      </c>
      <c r="Z851" s="698">
        <v>1983</v>
      </c>
      <c r="AA851" s="698">
        <v>291</v>
      </c>
      <c r="AB851" s="698" t="s">
        <v>5565</v>
      </c>
    </row>
    <row r="852" spans="1:28" s="715" customFormat="1" x14ac:dyDescent="0.2">
      <c r="A852" s="698"/>
      <c r="B852" s="697"/>
      <c r="C852" s="696"/>
      <c r="D852" s="697"/>
      <c r="E852" s="696"/>
      <c r="F852" s="696"/>
      <c r="G852" s="697"/>
      <c r="H852" s="697"/>
      <c r="I852" s="697"/>
      <c r="J852" s="697"/>
      <c r="K852" s="697"/>
      <c r="L852" s="697"/>
      <c r="M852" s="697"/>
      <c r="N852" s="697"/>
      <c r="O852" s="696"/>
      <c r="P852" s="696"/>
      <c r="Q852" s="696"/>
      <c r="R852" s="698"/>
      <c r="S852" s="698"/>
      <c r="T852" s="698"/>
      <c r="U852" s="698"/>
      <c r="V852" s="698"/>
      <c r="W852" s="698"/>
      <c r="X852" s="698"/>
      <c r="Y852" s="698" t="s">
        <v>6350</v>
      </c>
      <c r="Z852" s="698">
        <v>1981</v>
      </c>
      <c r="AA852" s="698">
        <v>220</v>
      </c>
      <c r="AB852" s="698" t="s">
        <v>6091</v>
      </c>
    </row>
    <row r="853" spans="1:28" x14ac:dyDescent="0.2">
      <c r="A853" s="711"/>
      <c r="B853" s="706"/>
      <c r="C853" s="712"/>
      <c r="D853" s="713"/>
      <c r="E853" s="713"/>
      <c r="F853" s="713"/>
      <c r="G853" s="713"/>
      <c r="H853" s="713"/>
      <c r="I853" s="713"/>
      <c r="J853" s="713"/>
      <c r="K853" s="713"/>
      <c r="L853" s="713"/>
      <c r="M853" s="757"/>
      <c r="N853" s="765"/>
      <c r="O853" s="712"/>
      <c r="P853" s="713"/>
      <c r="Q853" s="713"/>
      <c r="R853" s="713"/>
      <c r="S853" s="713"/>
      <c r="T853" s="713"/>
      <c r="U853" s="713"/>
      <c r="V853" s="713"/>
      <c r="W853" s="713"/>
      <c r="X853" s="714"/>
      <c r="Y853" s="712"/>
      <c r="Z853" s="714"/>
      <c r="AA853" s="766"/>
      <c r="AB853" s="711"/>
    </row>
    <row r="854" spans="1:28" s="715" customFormat="1" x14ac:dyDescent="0.2">
      <c r="A854" s="698">
        <v>78</v>
      </c>
      <c r="B854" s="697" t="s">
        <v>6330</v>
      </c>
      <c r="C854" s="696"/>
      <c r="D854" s="697"/>
      <c r="E854" s="696"/>
      <c r="F854" s="696"/>
      <c r="G854" s="697"/>
      <c r="H854" s="697"/>
      <c r="I854" s="697"/>
      <c r="J854" s="697"/>
      <c r="K854" s="697"/>
      <c r="L854" s="697" t="s">
        <v>6351</v>
      </c>
      <c r="M854" s="696">
        <v>750</v>
      </c>
      <c r="N854" s="697" t="s">
        <v>42</v>
      </c>
      <c r="O854" s="696" t="s">
        <v>6352</v>
      </c>
      <c r="P854" s="696" t="s">
        <v>5158</v>
      </c>
      <c r="Q854" s="696" t="s">
        <v>454</v>
      </c>
      <c r="R854" s="698"/>
      <c r="S854" s="698"/>
      <c r="T854" s="698"/>
      <c r="U854" s="698"/>
      <c r="V854" s="698"/>
      <c r="W854" s="698"/>
      <c r="X854" s="698"/>
      <c r="Y854" s="698" t="s">
        <v>6353</v>
      </c>
      <c r="Z854" s="698">
        <v>1986</v>
      </c>
      <c r="AA854" s="698">
        <v>88</v>
      </c>
      <c r="AB854" s="698" t="s">
        <v>5571</v>
      </c>
    </row>
    <row r="855" spans="1:28" s="715" customFormat="1" x14ac:dyDescent="0.2">
      <c r="A855" s="698"/>
      <c r="B855" s="697"/>
      <c r="C855" s="696"/>
      <c r="D855" s="697"/>
      <c r="E855" s="696"/>
      <c r="F855" s="696"/>
      <c r="G855" s="697"/>
      <c r="H855" s="697"/>
      <c r="I855" s="697"/>
      <c r="J855" s="697"/>
      <c r="K855" s="697"/>
      <c r="L855" s="697" t="s">
        <v>6354</v>
      </c>
      <c r="M855" s="696">
        <v>600</v>
      </c>
      <c r="N855" s="697" t="s">
        <v>42</v>
      </c>
      <c r="O855" s="696"/>
      <c r="P855" s="696"/>
      <c r="Q855" s="696"/>
      <c r="R855" s="698"/>
      <c r="S855" s="698"/>
      <c r="T855" s="698"/>
      <c r="U855" s="698"/>
      <c r="V855" s="698"/>
      <c r="W855" s="698"/>
      <c r="X855" s="698"/>
      <c r="Y855" s="698" t="s">
        <v>6355</v>
      </c>
      <c r="Z855" s="698">
        <v>1985</v>
      </c>
      <c r="AA855" s="698">
        <v>120</v>
      </c>
      <c r="AB855" s="698" t="s">
        <v>5356</v>
      </c>
    </row>
    <row r="856" spans="1:28" s="715" customFormat="1" x14ac:dyDescent="0.2">
      <c r="A856" s="698"/>
      <c r="B856" s="697"/>
      <c r="C856" s="696"/>
      <c r="D856" s="697"/>
      <c r="E856" s="696"/>
      <c r="F856" s="696"/>
      <c r="G856" s="697"/>
      <c r="H856" s="697"/>
      <c r="I856" s="697"/>
      <c r="J856" s="697"/>
      <c r="K856" s="697"/>
      <c r="L856" s="697"/>
      <c r="M856" s="696"/>
      <c r="N856" s="697"/>
      <c r="O856" s="696"/>
      <c r="P856" s="696"/>
      <c r="Q856" s="696"/>
      <c r="R856" s="698"/>
      <c r="S856" s="698"/>
      <c r="T856" s="698"/>
      <c r="U856" s="698"/>
      <c r="V856" s="698"/>
      <c r="W856" s="698"/>
      <c r="X856" s="698"/>
      <c r="Y856" s="698" t="s">
        <v>6356</v>
      </c>
      <c r="Z856" s="698">
        <v>1986</v>
      </c>
      <c r="AA856" s="698">
        <v>108</v>
      </c>
      <c r="AB856" s="698" t="s">
        <v>6357</v>
      </c>
    </row>
    <row r="857" spans="1:28" s="715" customFormat="1" x14ac:dyDescent="0.2">
      <c r="A857" s="698"/>
      <c r="B857" s="697"/>
      <c r="C857" s="696"/>
      <c r="D857" s="697"/>
      <c r="E857" s="696"/>
      <c r="F857" s="696"/>
      <c r="G857" s="697"/>
      <c r="H857" s="697"/>
      <c r="I857" s="697"/>
      <c r="J857" s="697"/>
      <c r="K857" s="697"/>
      <c r="L857" s="697"/>
      <c r="M857" s="696"/>
      <c r="N857" s="697"/>
      <c r="O857" s="696"/>
      <c r="P857" s="696"/>
      <c r="Q857" s="696"/>
      <c r="R857" s="698"/>
      <c r="S857" s="698"/>
      <c r="T857" s="698"/>
      <c r="U857" s="698"/>
      <c r="V857" s="698"/>
      <c r="W857" s="698"/>
      <c r="X857" s="698"/>
      <c r="Y857" s="698" t="s">
        <v>6358</v>
      </c>
      <c r="Z857" s="715">
        <v>2012</v>
      </c>
      <c r="AA857" s="715">
        <v>110</v>
      </c>
      <c r="AB857" s="698" t="s">
        <v>6359</v>
      </c>
    </row>
    <row r="858" spans="1:28" s="715" customFormat="1" x14ac:dyDescent="0.2">
      <c r="A858" s="698"/>
      <c r="B858" s="697"/>
      <c r="C858" s="696"/>
      <c r="D858" s="697"/>
      <c r="E858" s="696"/>
      <c r="F858" s="696"/>
      <c r="G858" s="697"/>
      <c r="H858" s="697"/>
      <c r="I858" s="697"/>
      <c r="J858" s="697"/>
      <c r="K858" s="697"/>
      <c r="L858" s="697"/>
      <c r="M858" s="696"/>
      <c r="N858" s="697"/>
      <c r="O858" s="696"/>
      <c r="P858" s="696"/>
      <c r="Q858" s="696"/>
      <c r="R858" s="698"/>
      <c r="S858" s="698"/>
      <c r="T858" s="698"/>
      <c r="U858" s="698"/>
      <c r="V858" s="698"/>
      <c r="W858" s="698"/>
      <c r="X858" s="698"/>
      <c r="Y858" s="698" t="s">
        <v>6360</v>
      </c>
      <c r="Z858" s="698">
        <v>1986</v>
      </c>
      <c r="AA858" s="698">
        <v>88</v>
      </c>
      <c r="AB858" s="698" t="s">
        <v>5571</v>
      </c>
    </row>
    <row r="859" spans="1:28" s="715" customFormat="1" x14ac:dyDescent="0.2">
      <c r="A859" s="698"/>
      <c r="B859" s="697"/>
      <c r="C859" s="696"/>
      <c r="D859" s="697"/>
      <c r="E859" s="696"/>
      <c r="F859" s="696"/>
      <c r="G859" s="697"/>
      <c r="H859" s="697"/>
      <c r="I859" s="697"/>
      <c r="J859" s="697"/>
      <c r="K859" s="697"/>
      <c r="L859" s="697"/>
      <c r="M859" s="696"/>
      <c r="N859" s="697"/>
      <c r="O859" s="696"/>
      <c r="P859" s="696"/>
      <c r="Q859" s="696"/>
      <c r="R859" s="698"/>
      <c r="S859" s="698"/>
      <c r="T859" s="698"/>
      <c r="U859" s="698"/>
      <c r="V859" s="698"/>
      <c r="W859" s="698"/>
      <c r="X859" s="698"/>
      <c r="Y859" s="698" t="s">
        <v>6361</v>
      </c>
      <c r="Z859" s="698">
        <v>1980</v>
      </c>
      <c r="AA859" s="698">
        <v>120</v>
      </c>
      <c r="AB859" s="698" t="s">
        <v>5356</v>
      </c>
    </row>
    <row r="860" spans="1:28" s="715" customFormat="1" x14ac:dyDescent="0.2">
      <c r="A860" s="698"/>
      <c r="B860" s="697"/>
      <c r="C860" s="698"/>
      <c r="D860" s="698"/>
      <c r="E860" s="698"/>
      <c r="F860" s="698"/>
      <c r="G860" s="698"/>
      <c r="H860" s="697"/>
      <c r="I860" s="697"/>
      <c r="J860" s="697"/>
      <c r="K860" s="697"/>
      <c r="L860" s="697"/>
      <c r="M860" s="697"/>
      <c r="N860" s="697"/>
      <c r="O860" s="696"/>
      <c r="P860" s="696"/>
      <c r="Q860" s="696"/>
      <c r="R860" s="698"/>
      <c r="S860" s="698"/>
      <c r="T860" s="698"/>
      <c r="U860" s="698"/>
      <c r="V860" s="698"/>
      <c r="W860" s="698"/>
      <c r="X860" s="698"/>
      <c r="Y860" s="698" t="s">
        <v>6362</v>
      </c>
      <c r="Z860" s="698">
        <v>1986</v>
      </c>
      <c r="AA860" s="698">
        <v>92</v>
      </c>
      <c r="AB860" s="698" t="s">
        <v>5407</v>
      </c>
    </row>
    <row r="861" spans="1:28" s="715" customFormat="1" x14ac:dyDescent="0.2">
      <c r="A861" s="698"/>
      <c r="B861" s="697"/>
      <c r="C861" s="696"/>
      <c r="D861" s="697"/>
      <c r="E861" s="696"/>
      <c r="F861" s="696"/>
      <c r="G861" s="697"/>
      <c r="H861" s="697"/>
      <c r="I861" s="697"/>
      <c r="J861" s="697"/>
      <c r="K861" s="697"/>
      <c r="L861" s="697"/>
      <c r="M861" s="697"/>
      <c r="N861" s="697"/>
      <c r="O861" s="696"/>
      <c r="P861" s="696"/>
      <c r="Q861" s="696"/>
      <c r="R861" s="698"/>
      <c r="S861" s="698"/>
      <c r="T861" s="698"/>
      <c r="U861" s="698"/>
      <c r="V861" s="698"/>
      <c r="W861" s="698"/>
      <c r="X861" s="698"/>
      <c r="Y861" s="698" t="s">
        <v>6363</v>
      </c>
      <c r="Z861" s="698">
        <v>1986</v>
      </c>
      <c r="AA861" s="698">
        <v>108</v>
      </c>
      <c r="AB861" s="698" t="s">
        <v>6357</v>
      </c>
    </row>
    <row r="862" spans="1:28" s="715" customFormat="1" x14ac:dyDescent="0.2">
      <c r="A862" s="698"/>
      <c r="B862" s="697"/>
      <c r="C862" s="696"/>
      <c r="D862" s="697"/>
      <c r="E862" s="696"/>
      <c r="F862" s="696"/>
      <c r="G862" s="697"/>
      <c r="H862" s="697"/>
      <c r="I862" s="697"/>
      <c r="J862" s="697"/>
      <c r="K862" s="697"/>
      <c r="L862" s="697"/>
      <c r="M862" s="697"/>
      <c r="N862" s="697"/>
      <c r="O862" s="696"/>
      <c r="P862" s="696"/>
      <c r="Q862" s="696"/>
      <c r="R862" s="698"/>
      <c r="S862" s="698"/>
      <c r="T862" s="698"/>
      <c r="U862" s="698"/>
      <c r="V862" s="698"/>
      <c r="W862" s="698"/>
      <c r="X862" s="698"/>
      <c r="Y862" s="698" t="s">
        <v>6364</v>
      </c>
      <c r="Z862" s="715">
        <v>2012</v>
      </c>
      <c r="AA862" s="715">
        <v>110</v>
      </c>
      <c r="AB862" s="698" t="s">
        <v>6359</v>
      </c>
    </row>
    <row r="863" spans="1:28" s="715" customFormat="1" x14ac:dyDescent="0.2">
      <c r="A863" s="698"/>
      <c r="B863" s="697"/>
      <c r="C863" s="696"/>
      <c r="D863" s="697"/>
      <c r="E863" s="696"/>
      <c r="F863" s="696"/>
      <c r="G863" s="697"/>
      <c r="H863" s="697"/>
      <c r="I863" s="697"/>
      <c r="J863" s="697"/>
      <c r="K863" s="697"/>
      <c r="L863" s="697"/>
      <c r="M863" s="697"/>
      <c r="N863" s="697"/>
      <c r="O863" s="696"/>
      <c r="P863" s="696"/>
      <c r="Q863" s="696"/>
      <c r="R863" s="698"/>
      <c r="S863" s="698"/>
      <c r="T863" s="698"/>
      <c r="U863" s="698"/>
      <c r="V863" s="698"/>
      <c r="W863" s="698"/>
      <c r="X863" s="698"/>
      <c r="Y863" s="698" t="s">
        <v>6365</v>
      </c>
      <c r="Z863" s="698">
        <v>1986</v>
      </c>
      <c r="AA863" s="698">
        <v>118</v>
      </c>
      <c r="AB863" s="698" t="s">
        <v>6366</v>
      </c>
    </row>
    <row r="864" spans="1:28" s="715" customFormat="1" x14ac:dyDescent="0.2">
      <c r="A864" s="698"/>
      <c r="B864" s="697"/>
      <c r="C864" s="696"/>
      <c r="D864" s="697"/>
      <c r="E864" s="696"/>
      <c r="F864" s="696"/>
      <c r="G864" s="697"/>
      <c r="H864" s="697"/>
      <c r="I864" s="697"/>
      <c r="J864" s="697"/>
      <c r="K864" s="697"/>
      <c r="L864" s="697"/>
      <c r="M864" s="697"/>
      <c r="N864" s="697"/>
      <c r="O864" s="696"/>
      <c r="P864" s="696"/>
      <c r="Q864" s="696"/>
      <c r="R864" s="698"/>
      <c r="S864" s="698"/>
      <c r="T864" s="698"/>
      <c r="U864" s="698"/>
      <c r="V864" s="698"/>
      <c r="W864" s="698"/>
      <c r="X864" s="698"/>
      <c r="Y864" s="698" t="s">
        <v>6367</v>
      </c>
      <c r="Z864" s="698">
        <v>1982</v>
      </c>
      <c r="AA864" s="698">
        <v>80</v>
      </c>
      <c r="AB864" s="698" t="s">
        <v>6366</v>
      </c>
    </row>
    <row r="865" spans="1:28" s="715" customFormat="1" x14ac:dyDescent="0.2">
      <c r="A865" s="698"/>
      <c r="B865" s="697"/>
      <c r="C865" s="696"/>
      <c r="D865" s="697"/>
      <c r="E865" s="696"/>
      <c r="F865" s="696"/>
      <c r="G865" s="697"/>
      <c r="H865" s="697"/>
      <c r="I865" s="697"/>
      <c r="J865" s="697"/>
      <c r="K865" s="697"/>
      <c r="L865" s="697"/>
      <c r="M865" s="697"/>
      <c r="N865" s="697"/>
      <c r="O865" s="696"/>
      <c r="P865" s="696"/>
      <c r="Q865" s="696"/>
      <c r="R865" s="698"/>
      <c r="S865" s="698"/>
      <c r="T865" s="698"/>
      <c r="U865" s="698"/>
      <c r="V865" s="698"/>
      <c r="W865" s="698"/>
      <c r="X865" s="698"/>
      <c r="Y865" s="698" t="s">
        <v>6368</v>
      </c>
      <c r="Z865" s="698">
        <v>1982</v>
      </c>
      <c r="AA865" s="698">
        <v>80</v>
      </c>
      <c r="AB865" s="698" t="s">
        <v>6366</v>
      </c>
    </row>
    <row r="866" spans="1:28" s="715" customFormat="1" x14ac:dyDescent="0.2">
      <c r="A866" s="698"/>
      <c r="B866" s="697"/>
      <c r="C866" s="696"/>
      <c r="D866" s="697"/>
      <c r="E866" s="696"/>
      <c r="F866" s="696"/>
      <c r="G866" s="697"/>
      <c r="H866" s="697"/>
      <c r="I866" s="697"/>
      <c r="J866" s="697"/>
      <c r="K866" s="697"/>
      <c r="L866" s="697"/>
      <c r="M866" s="697"/>
      <c r="N866" s="697"/>
      <c r="O866" s="696"/>
      <c r="P866" s="696"/>
      <c r="Q866" s="696"/>
      <c r="R866" s="698"/>
      <c r="S866" s="698"/>
      <c r="T866" s="698"/>
      <c r="U866" s="698"/>
      <c r="V866" s="698"/>
      <c r="W866" s="698"/>
      <c r="X866" s="698"/>
      <c r="Y866" s="698" t="s">
        <v>6369</v>
      </c>
      <c r="Z866" s="698">
        <v>1982</v>
      </c>
      <c r="AA866" s="715">
        <v>77</v>
      </c>
      <c r="AB866" s="698" t="s">
        <v>5407</v>
      </c>
    </row>
    <row r="867" spans="1:28" x14ac:dyDescent="0.2">
      <c r="A867" s="711"/>
      <c r="B867" s="706"/>
      <c r="C867" s="712"/>
      <c r="D867" s="713"/>
      <c r="E867" s="713"/>
      <c r="F867" s="713"/>
      <c r="G867" s="713"/>
      <c r="H867" s="713"/>
      <c r="I867" s="713"/>
      <c r="J867" s="713"/>
      <c r="K867" s="713"/>
      <c r="L867" s="713"/>
      <c r="M867" s="757"/>
      <c r="N867" s="765"/>
      <c r="O867" s="712"/>
      <c r="P867" s="713"/>
      <c r="Q867" s="713"/>
      <c r="R867" s="713"/>
      <c r="S867" s="713"/>
      <c r="T867" s="713"/>
      <c r="U867" s="713"/>
      <c r="V867" s="713"/>
      <c r="W867" s="713"/>
      <c r="X867" s="714"/>
      <c r="Y867" s="712"/>
      <c r="Z867" s="714"/>
      <c r="AA867" s="766"/>
      <c r="AB867" s="711"/>
    </row>
    <row r="868" spans="1:28" s="715" customFormat="1" x14ac:dyDescent="0.2">
      <c r="A868" s="698">
        <v>79</v>
      </c>
      <c r="B868" s="697" t="s">
        <v>5609</v>
      </c>
      <c r="C868" s="696"/>
      <c r="D868" s="697"/>
      <c r="E868" s="696"/>
      <c r="F868" s="696"/>
      <c r="G868" s="697"/>
      <c r="H868" s="697"/>
      <c r="I868" s="697"/>
      <c r="J868" s="697"/>
      <c r="K868" s="697"/>
      <c r="L868" s="697" t="s">
        <v>6370</v>
      </c>
      <c r="M868" s="696">
        <v>600</v>
      </c>
      <c r="N868" s="697" t="s">
        <v>96</v>
      </c>
      <c r="O868" s="696" t="s">
        <v>6371</v>
      </c>
      <c r="P868" s="696" t="s">
        <v>5158</v>
      </c>
      <c r="Q868" s="696" t="s">
        <v>5175</v>
      </c>
      <c r="R868" s="698"/>
      <c r="S868" s="698"/>
      <c r="T868" s="698"/>
      <c r="U868" s="698"/>
      <c r="V868" s="698"/>
      <c r="W868" s="698"/>
      <c r="X868" s="698"/>
      <c r="Y868" s="698" t="s">
        <v>6372</v>
      </c>
      <c r="Z868" s="698">
        <v>1979</v>
      </c>
      <c r="AA868" s="698">
        <v>50</v>
      </c>
      <c r="AB868" s="698" t="s">
        <v>6373</v>
      </c>
    </row>
    <row r="869" spans="1:28" s="715" customFormat="1" x14ac:dyDescent="0.2">
      <c r="A869" s="698"/>
      <c r="B869" s="697"/>
      <c r="C869" s="698"/>
      <c r="D869" s="698"/>
      <c r="E869" s="698"/>
      <c r="F869" s="698"/>
      <c r="G869" s="698"/>
      <c r="H869" s="697"/>
      <c r="I869" s="697"/>
      <c r="J869" s="697"/>
      <c r="K869" s="697"/>
      <c r="L869" s="697"/>
      <c r="M869" s="697"/>
      <c r="N869" s="697"/>
      <c r="O869" s="696"/>
      <c r="P869" s="696"/>
      <c r="Q869" s="696"/>
      <c r="R869" s="698"/>
      <c r="S869" s="698"/>
      <c r="T869" s="698"/>
      <c r="U869" s="698"/>
      <c r="V869" s="698"/>
      <c r="W869" s="698"/>
      <c r="X869" s="698"/>
      <c r="Y869" s="698" t="s">
        <v>6374</v>
      </c>
      <c r="Z869" s="698">
        <v>1980</v>
      </c>
      <c r="AA869" s="698">
        <v>200</v>
      </c>
      <c r="AB869" s="698" t="s">
        <v>6373</v>
      </c>
    </row>
    <row r="870" spans="1:28" s="715" customFormat="1" x14ac:dyDescent="0.2">
      <c r="A870" s="698"/>
      <c r="B870" s="697"/>
      <c r="C870" s="696"/>
      <c r="D870" s="697"/>
      <c r="E870" s="696"/>
      <c r="F870" s="696"/>
      <c r="G870" s="697"/>
      <c r="H870" s="697"/>
      <c r="I870" s="697"/>
      <c r="J870" s="697"/>
      <c r="K870" s="697"/>
      <c r="L870" s="697"/>
      <c r="M870" s="697"/>
      <c r="N870" s="697"/>
      <c r="O870" s="696"/>
      <c r="P870" s="696"/>
      <c r="Q870" s="696"/>
      <c r="R870" s="698"/>
      <c r="S870" s="698"/>
      <c r="T870" s="698"/>
      <c r="U870" s="698"/>
      <c r="V870" s="698"/>
      <c r="W870" s="698"/>
      <c r="X870" s="698"/>
      <c r="Y870" s="698" t="s">
        <v>6375</v>
      </c>
      <c r="Z870" s="698">
        <v>2012</v>
      </c>
      <c r="AA870" s="698">
        <v>50</v>
      </c>
      <c r="AB870" s="698" t="s">
        <v>5466</v>
      </c>
    </row>
    <row r="871" spans="1:28" s="715" customFormat="1" x14ac:dyDescent="0.2">
      <c r="A871" s="698"/>
      <c r="B871" s="697"/>
      <c r="C871" s="696"/>
      <c r="D871" s="697"/>
      <c r="E871" s="696"/>
      <c r="F871" s="696"/>
      <c r="G871" s="697"/>
      <c r="H871" s="697"/>
      <c r="I871" s="697"/>
      <c r="J871" s="697"/>
      <c r="K871" s="697"/>
      <c r="L871" s="697"/>
      <c r="M871" s="697"/>
      <c r="N871" s="697"/>
      <c r="O871" s="696"/>
      <c r="P871" s="696"/>
      <c r="Q871" s="696"/>
      <c r="R871" s="698"/>
      <c r="S871" s="698"/>
      <c r="T871" s="698"/>
      <c r="U871" s="698"/>
      <c r="V871" s="698"/>
      <c r="W871" s="698"/>
      <c r="X871" s="698"/>
      <c r="Y871" s="698" t="s">
        <v>6376</v>
      </c>
      <c r="Z871" s="698">
        <v>2012</v>
      </c>
      <c r="AA871" s="698">
        <v>50</v>
      </c>
      <c r="AB871" s="698" t="s">
        <v>5466</v>
      </c>
    </row>
    <row r="872" spans="1:28" s="715" customFormat="1" x14ac:dyDescent="0.2">
      <c r="A872" s="698"/>
      <c r="B872" s="697"/>
      <c r="C872" s="696"/>
      <c r="D872" s="697"/>
      <c r="E872" s="696"/>
      <c r="F872" s="696"/>
      <c r="G872" s="697"/>
      <c r="H872" s="697"/>
      <c r="I872" s="697"/>
      <c r="J872" s="697"/>
      <c r="K872" s="697"/>
      <c r="L872" s="697"/>
      <c r="M872" s="697"/>
      <c r="N872" s="697"/>
      <c r="O872" s="696"/>
      <c r="P872" s="696"/>
      <c r="Q872" s="696"/>
      <c r="R872" s="698"/>
      <c r="S872" s="698"/>
      <c r="T872" s="698"/>
      <c r="U872" s="698"/>
      <c r="V872" s="698"/>
      <c r="W872" s="698"/>
      <c r="X872" s="698"/>
      <c r="Y872" s="698" t="s">
        <v>6377</v>
      </c>
      <c r="Z872" s="698">
        <v>1979</v>
      </c>
      <c r="AA872" s="698">
        <v>180</v>
      </c>
      <c r="AB872" s="698" t="s">
        <v>6091</v>
      </c>
    </row>
    <row r="873" spans="1:28" s="715" customFormat="1" x14ac:dyDescent="0.2">
      <c r="A873" s="698"/>
      <c r="B873" s="697"/>
      <c r="C873" s="696"/>
      <c r="D873" s="697"/>
      <c r="E873" s="696"/>
      <c r="F873" s="696"/>
      <c r="G873" s="697"/>
      <c r="H873" s="697"/>
      <c r="I873" s="697"/>
      <c r="J873" s="697"/>
      <c r="K873" s="697"/>
      <c r="L873" s="697"/>
      <c r="M873" s="697"/>
      <c r="N873" s="697"/>
      <c r="O873" s="696"/>
      <c r="P873" s="696"/>
      <c r="Q873" s="696"/>
      <c r="R873" s="698"/>
      <c r="S873" s="698"/>
      <c r="T873" s="698"/>
      <c r="U873" s="698"/>
      <c r="V873" s="698"/>
      <c r="W873" s="698"/>
      <c r="X873" s="698"/>
      <c r="Y873" s="698" t="s">
        <v>6378</v>
      </c>
      <c r="Z873" s="698">
        <v>1979</v>
      </c>
      <c r="AA873" s="698">
        <v>70</v>
      </c>
      <c r="AB873" s="698" t="s">
        <v>5466</v>
      </c>
    </row>
    <row r="874" spans="1:28" s="715" customFormat="1" x14ac:dyDescent="0.2">
      <c r="A874" s="698"/>
      <c r="B874" s="697"/>
      <c r="C874" s="696"/>
      <c r="D874" s="697"/>
      <c r="E874" s="696"/>
      <c r="F874" s="696"/>
      <c r="G874" s="697"/>
      <c r="H874" s="697"/>
      <c r="I874" s="697"/>
      <c r="J874" s="697"/>
      <c r="K874" s="697"/>
      <c r="L874" s="697"/>
      <c r="M874" s="697"/>
      <c r="N874" s="697"/>
      <c r="O874" s="696"/>
      <c r="P874" s="696"/>
      <c r="Q874" s="696"/>
      <c r="R874" s="698"/>
      <c r="S874" s="698"/>
      <c r="T874" s="698"/>
      <c r="U874" s="698"/>
      <c r="V874" s="698"/>
      <c r="W874" s="698"/>
      <c r="X874" s="698"/>
      <c r="Y874" s="698" t="s">
        <v>6379</v>
      </c>
      <c r="Z874" s="698">
        <v>1979</v>
      </c>
      <c r="AA874" s="698">
        <v>70</v>
      </c>
      <c r="AB874" s="698" t="s">
        <v>5466</v>
      </c>
    </row>
    <row r="875" spans="1:28" s="715" customFormat="1" x14ac:dyDescent="0.2">
      <c r="A875" s="698"/>
      <c r="B875" s="697"/>
      <c r="C875" s="721"/>
      <c r="D875" s="704"/>
      <c r="E875" s="703"/>
      <c r="F875" s="703"/>
      <c r="G875" s="704"/>
      <c r="H875" s="704"/>
      <c r="I875" s="704"/>
      <c r="J875" s="704"/>
      <c r="K875" s="704"/>
      <c r="L875" s="704"/>
      <c r="M875" s="710"/>
      <c r="N875" s="710"/>
      <c r="O875" s="721"/>
      <c r="P875" s="703"/>
      <c r="Q875" s="703"/>
      <c r="R875" s="726"/>
      <c r="S875" s="726"/>
      <c r="T875" s="726"/>
      <c r="U875" s="726"/>
      <c r="V875" s="726"/>
      <c r="W875" s="726"/>
      <c r="X875" s="718"/>
      <c r="Y875" s="698" t="s">
        <v>6380</v>
      </c>
      <c r="Z875" s="698">
        <v>1979</v>
      </c>
      <c r="AA875" s="698">
        <v>160</v>
      </c>
      <c r="AB875" s="698" t="s">
        <v>6381</v>
      </c>
    </row>
    <row r="876" spans="1:28" x14ac:dyDescent="0.2">
      <c r="A876" s="711"/>
      <c r="B876" s="706"/>
      <c r="C876" s="712"/>
      <c r="D876" s="713"/>
      <c r="E876" s="713"/>
      <c r="F876" s="713"/>
      <c r="G876" s="713"/>
      <c r="H876" s="713"/>
      <c r="I876" s="713"/>
      <c r="J876" s="713"/>
      <c r="K876" s="713"/>
      <c r="L876" s="713"/>
      <c r="M876" s="757"/>
      <c r="N876" s="765"/>
      <c r="O876" s="712"/>
      <c r="P876" s="713"/>
      <c r="Q876" s="713"/>
      <c r="R876" s="713"/>
      <c r="S876" s="713"/>
      <c r="T876" s="713"/>
      <c r="U876" s="713"/>
      <c r="V876" s="713"/>
      <c r="W876" s="713"/>
      <c r="X876" s="714"/>
      <c r="Y876" s="712"/>
      <c r="Z876" s="714"/>
      <c r="AA876" s="766"/>
      <c r="AB876" s="711"/>
    </row>
    <row r="877" spans="1:28" x14ac:dyDescent="0.2">
      <c r="A877" s="698">
        <v>80</v>
      </c>
      <c r="B877" s="697" t="s">
        <v>5609</v>
      </c>
      <c r="C877" s="697"/>
      <c r="D877" s="697"/>
      <c r="E877" s="696"/>
      <c r="F877" s="696"/>
      <c r="G877" s="697"/>
      <c r="H877" s="697"/>
      <c r="I877" s="697"/>
      <c r="J877" s="697"/>
      <c r="K877" s="697"/>
      <c r="L877" s="697" t="s">
        <v>6382</v>
      </c>
      <c r="M877" s="696">
        <v>348</v>
      </c>
      <c r="N877" s="697" t="s">
        <v>45</v>
      </c>
      <c r="O877" s="696" t="s">
        <v>6383</v>
      </c>
      <c r="P877" s="696" t="s">
        <v>5158</v>
      </c>
      <c r="Q877" s="697" t="s">
        <v>5195</v>
      </c>
      <c r="R877" s="758"/>
      <c r="S877" s="758"/>
      <c r="T877" s="758"/>
      <c r="U877" s="758"/>
      <c r="V877" s="758"/>
      <c r="W877" s="758"/>
      <c r="X877" s="758"/>
      <c r="Y877" s="699" t="s">
        <v>6384</v>
      </c>
      <c r="Z877" s="698">
        <v>2007</v>
      </c>
      <c r="AA877" s="698" t="s">
        <v>2315</v>
      </c>
      <c r="AB877" s="698" t="s">
        <v>5342</v>
      </c>
    </row>
    <row r="878" spans="1:28" s="715" customFormat="1" x14ac:dyDescent="0.2">
      <c r="A878" s="698"/>
      <c r="B878" s="697"/>
      <c r="C878" s="697"/>
      <c r="D878" s="697"/>
      <c r="E878" s="696"/>
      <c r="F878" s="696"/>
      <c r="G878" s="697"/>
      <c r="H878" s="697"/>
      <c r="I878" s="697"/>
      <c r="J878" s="697"/>
      <c r="K878" s="697"/>
      <c r="L878" s="697" t="s">
        <v>6385</v>
      </c>
      <c r="M878" s="696">
        <v>575</v>
      </c>
      <c r="N878" s="697" t="s">
        <v>43</v>
      </c>
      <c r="O878" s="696"/>
      <c r="P878" s="696"/>
      <c r="Q878" s="696"/>
      <c r="R878" s="698"/>
      <c r="S878" s="698"/>
      <c r="T878" s="698"/>
      <c r="U878" s="698"/>
      <c r="V878" s="698"/>
      <c r="W878" s="698"/>
      <c r="X878" s="698"/>
      <c r="Y878" s="698" t="s">
        <v>6386</v>
      </c>
      <c r="Z878" s="698">
        <v>1982</v>
      </c>
      <c r="AA878" s="698">
        <v>496</v>
      </c>
      <c r="AB878" s="698" t="s">
        <v>5361</v>
      </c>
    </row>
    <row r="879" spans="1:28" s="715" customFormat="1" x14ac:dyDescent="0.2">
      <c r="A879" s="698"/>
      <c r="B879" s="697"/>
      <c r="C879" s="696"/>
      <c r="D879" s="697"/>
      <c r="E879" s="696"/>
      <c r="F879" s="696"/>
      <c r="G879" s="697"/>
      <c r="H879" s="697"/>
      <c r="I879" s="697"/>
      <c r="J879" s="697"/>
      <c r="K879" s="697"/>
      <c r="L879" s="697"/>
      <c r="M879" s="697"/>
      <c r="N879" s="697"/>
      <c r="O879" s="696"/>
      <c r="P879" s="696"/>
      <c r="Q879" s="696"/>
      <c r="R879" s="698"/>
      <c r="S879" s="698"/>
      <c r="T879" s="698"/>
      <c r="U879" s="698"/>
      <c r="V879" s="698"/>
      <c r="W879" s="698"/>
      <c r="X879" s="698"/>
      <c r="Y879" s="698" t="s">
        <v>6387</v>
      </c>
      <c r="Z879" s="698">
        <v>1981</v>
      </c>
      <c r="AA879" s="698">
        <v>50</v>
      </c>
      <c r="AB879" s="698" t="s">
        <v>5407</v>
      </c>
    </row>
    <row r="880" spans="1:28" s="715" customFormat="1" x14ac:dyDescent="0.2">
      <c r="A880" s="698"/>
      <c r="B880" s="697"/>
      <c r="C880" s="696"/>
      <c r="D880" s="697"/>
      <c r="E880" s="696"/>
      <c r="F880" s="696"/>
      <c r="G880" s="697"/>
      <c r="H880" s="697"/>
      <c r="I880" s="697"/>
      <c r="J880" s="697"/>
      <c r="K880" s="697"/>
      <c r="L880" s="697"/>
      <c r="M880" s="697"/>
      <c r="N880" s="697"/>
      <c r="O880" s="696"/>
      <c r="P880" s="696"/>
      <c r="Q880" s="696"/>
      <c r="R880" s="698"/>
      <c r="S880" s="698"/>
      <c r="T880" s="698"/>
      <c r="U880" s="698"/>
      <c r="V880" s="698"/>
      <c r="W880" s="698"/>
      <c r="X880" s="698"/>
      <c r="Y880" s="698" t="s">
        <v>6388</v>
      </c>
      <c r="Z880" s="698">
        <v>1981</v>
      </c>
      <c r="AA880" s="698">
        <v>86</v>
      </c>
      <c r="AB880" s="698" t="s">
        <v>5407</v>
      </c>
    </row>
    <row r="881" spans="1:28" s="715" customFormat="1" x14ac:dyDescent="0.2">
      <c r="A881" s="698"/>
      <c r="B881" s="697"/>
      <c r="C881" s="696"/>
      <c r="D881" s="697"/>
      <c r="E881" s="696"/>
      <c r="F881" s="696"/>
      <c r="G881" s="697"/>
      <c r="H881" s="697"/>
      <c r="I881" s="697"/>
      <c r="J881" s="697"/>
      <c r="K881" s="697"/>
      <c r="L881" s="697"/>
      <c r="M881" s="697"/>
      <c r="N881" s="697"/>
      <c r="O881" s="696"/>
      <c r="P881" s="696"/>
      <c r="Q881" s="696"/>
      <c r="R881" s="698"/>
      <c r="S881" s="698"/>
      <c r="T881" s="698"/>
      <c r="U881" s="698"/>
      <c r="V881" s="698"/>
      <c r="W881" s="698"/>
      <c r="X881" s="698"/>
      <c r="Y881" s="698" t="s">
        <v>6389</v>
      </c>
      <c r="Z881" s="698">
        <v>1981</v>
      </c>
      <c r="AA881" s="698">
        <v>145</v>
      </c>
      <c r="AB881" s="698" t="s">
        <v>6390</v>
      </c>
    </row>
    <row r="882" spans="1:28" s="715" customFormat="1" x14ac:dyDescent="0.2">
      <c r="A882" s="698"/>
      <c r="B882" s="697"/>
      <c r="C882" s="696"/>
      <c r="D882" s="697"/>
      <c r="E882" s="696"/>
      <c r="F882" s="696"/>
      <c r="G882" s="697"/>
      <c r="H882" s="697"/>
      <c r="I882" s="697"/>
      <c r="J882" s="697"/>
      <c r="K882" s="697"/>
      <c r="L882" s="697"/>
      <c r="M882" s="697"/>
      <c r="N882" s="697"/>
      <c r="O882" s="696"/>
      <c r="P882" s="696"/>
      <c r="Q882" s="696"/>
      <c r="R882" s="698"/>
      <c r="S882" s="698"/>
      <c r="T882" s="698"/>
      <c r="U882" s="698"/>
      <c r="V882" s="698"/>
      <c r="W882" s="698"/>
      <c r="X882" s="698"/>
      <c r="Y882" s="698" t="s">
        <v>6391</v>
      </c>
      <c r="Z882" s="698"/>
      <c r="AA882" s="698"/>
      <c r="AB882" s="698"/>
    </row>
    <row r="883" spans="1:28" x14ac:dyDescent="0.2">
      <c r="A883" s="711"/>
      <c r="B883" s="706"/>
      <c r="C883" s="712"/>
      <c r="D883" s="713"/>
      <c r="E883" s="713"/>
      <c r="F883" s="713"/>
      <c r="G883" s="713"/>
      <c r="H883" s="713"/>
      <c r="I883" s="713"/>
      <c r="J883" s="713"/>
      <c r="K883" s="713"/>
      <c r="L883" s="713"/>
      <c r="M883" s="757"/>
      <c r="N883" s="765"/>
      <c r="O883" s="712"/>
      <c r="P883" s="713"/>
      <c r="Q883" s="713"/>
      <c r="R883" s="713"/>
      <c r="S883" s="713"/>
      <c r="T883" s="713"/>
      <c r="U883" s="713"/>
      <c r="V883" s="713"/>
      <c r="W883" s="713"/>
      <c r="X883" s="714"/>
      <c r="Y883" s="712"/>
      <c r="Z883" s="714"/>
      <c r="AA883" s="766"/>
      <c r="AB883" s="711"/>
    </row>
    <row r="884" spans="1:28" s="715" customFormat="1" x14ac:dyDescent="0.2">
      <c r="A884" s="698">
        <v>89</v>
      </c>
      <c r="B884" s="697" t="s">
        <v>5609</v>
      </c>
      <c r="C884" s="696"/>
      <c r="D884" s="697"/>
      <c r="E884" s="696"/>
      <c r="F884" s="696"/>
      <c r="G884" s="697"/>
      <c r="H884" s="697"/>
      <c r="I884" s="697"/>
      <c r="J884" s="697"/>
      <c r="K884" s="697"/>
      <c r="L884" s="697" t="s">
        <v>6392</v>
      </c>
      <c r="M884" s="696">
        <v>455</v>
      </c>
      <c r="N884" s="697" t="s">
        <v>96</v>
      </c>
      <c r="O884" s="696" t="s">
        <v>6393</v>
      </c>
      <c r="P884" s="696" t="s">
        <v>5158</v>
      </c>
      <c r="Q884" s="696" t="s">
        <v>506</v>
      </c>
      <c r="R884" s="698"/>
      <c r="S884" s="698"/>
      <c r="T884" s="698"/>
      <c r="U884" s="698"/>
      <c r="V884" s="698"/>
      <c r="W884" s="698"/>
      <c r="X884" s="698"/>
      <c r="Y884" s="698" t="s">
        <v>6394</v>
      </c>
      <c r="Z884" s="698">
        <v>1984</v>
      </c>
      <c r="AA884" s="698">
        <v>170</v>
      </c>
      <c r="AB884" s="698" t="s">
        <v>6395</v>
      </c>
    </row>
    <row r="885" spans="1:28" s="715" customFormat="1" x14ac:dyDescent="0.2">
      <c r="A885" s="698"/>
      <c r="B885" s="697"/>
      <c r="C885" s="696"/>
      <c r="D885" s="697"/>
      <c r="E885" s="696"/>
      <c r="F885" s="696"/>
      <c r="G885" s="697"/>
      <c r="H885" s="697"/>
      <c r="I885" s="697"/>
      <c r="J885" s="697"/>
      <c r="K885" s="697"/>
      <c r="L885" s="697" t="s">
        <v>6396</v>
      </c>
      <c r="M885" s="696">
        <v>435</v>
      </c>
      <c r="N885" s="697" t="s">
        <v>38</v>
      </c>
      <c r="O885" s="696"/>
      <c r="P885" s="696"/>
      <c r="Q885" s="696"/>
      <c r="R885" s="698"/>
      <c r="S885" s="698"/>
      <c r="T885" s="698"/>
      <c r="U885" s="698"/>
      <c r="V885" s="698"/>
      <c r="W885" s="698"/>
      <c r="X885" s="698"/>
      <c r="Y885" s="699" t="s">
        <v>6397</v>
      </c>
    </row>
    <row r="886" spans="1:28" s="715" customFormat="1" x14ac:dyDescent="0.2">
      <c r="A886" s="698"/>
      <c r="B886" s="697"/>
      <c r="C886" s="696"/>
      <c r="D886" s="697"/>
      <c r="E886" s="696"/>
      <c r="F886" s="696"/>
      <c r="G886" s="697"/>
      <c r="H886" s="697"/>
      <c r="I886" s="697"/>
      <c r="J886" s="697"/>
      <c r="K886" s="697"/>
      <c r="L886" s="697" t="s">
        <v>6398</v>
      </c>
      <c r="M886" s="696">
        <v>640</v>
      </c>
      <c r="N886" s="697" t="s">
        <v>38</v>
      </c>
      <c r="O886" s="696"/>
      <c r="P886" s="696"/>
      <c r="Q886" s="696"/>
      <c r="R886" s="698"/>
      <c r="S886" s="698"/>
      <c r="T886" s="698"/>
      <c r="U886" s="698"/>
      <c r="V886" s="698"/>
      <c r="W886" s="698"/>
      <c r="X886" s="698"/>
      <c r="Y886" s="698" t="s">
        <v>6399</v>
      </c>
      <c r="Z886" s="698">
        <v>1981</v>
      </c>
      <c r="AA886" s="698">
        <v>61</v>
      </c>
      <c r="AB886" s="698" t="s">
        <v>5565</v>
      </c>
    </row>
    <row r="887" spans="1:28" s="715" customFormat="1" x14ac:dyDescent="0.2">
      <c r="A887" s="698"/>
      <c r="B887" s="697"/>
      <c r="C887" s="696"/>
      <c r="D887" s="697"/>
      <c r="E887" s="696"/>
      <c r="F887" s="696"/>
      <c r="G887" s="697"/>
      <c r="H887" s="697"/>
      <c r="I887" s="697"/>
      <c r="J887" s="697"/>
      <c r="K887" s="697"/>
      <c r="L887" s="697" t="s">
        <v>6398</v>
      </c>
      <c r="M887" s="696">
        <v>640</v>
      </c>
      <c r="N887" s="697" t="s">
        <v>38</v>
      </c>
      <c r="O887" s="696"/>
      <c r="P887" s="696"/>
      <c r="Q887" s="696"/>
      <c r="R887" s="698"/>
      <c r="S887" s="698"/>
      <c r="T887" s="698"/>
      <c r="U887" s="698"/>
      <c r="V887" s="698"/>
      <c r="W887" s="698"/>
      <c r="X887" s="698"/>
      <c r="Y887" s="698" t="s">
        <v>6400</v>
      </c>
      <c r="Z887" s="698">
        <v>1981</v>
      </c>
      <c r="AA887" s="698">
        <v>294</v>
      </c>
      <c r="AB887" s="698" t="s">
        <v>5565</v>
      </c>
    </row>
    <row r="888" spans="1:28" s="715" customFormat="1" x14ac:dyDescent="0.2">
      <c r="A888" s="698"/>
      <c r="B888" s="697"/>
      <c r="C888" s="698"/>
      <c r="D888" s="698"/>
      <c r="E888" s="698"/>
      <c r="F888" s="698"/>
      <c r="G888" s="698"/>
      <c r="H888" s="697"/>
      <c r="I888" s="697"/>
      <c r="J888" s="697"/>
      <c r="K888" s="697"/>
      <c r="L888" s="697"/>
      <c r="M888" s="697"/>
      <c r="N888" s="697"/>
      <c r="O888" s="696"/>
      <c r="P888" s="696"/>
      <c r="Q888" s="696"/>
      <c r="R888" s="698"/>
      <c r="S888" s="698"/>
      <c r="T888" s="698"/>
      <c r="U888" s="698"/>
      <c r="V888" s="698"/>
      <c r="W888" s="698"/>
      <c r="X888" s="698"/>
      <c r="Y888" s="698" t="s">
        <v>6401</v>
      </c>
      <c r="Z888" s="698">
        <v>1981</v>
      </c>
      <c r="AA888" s="698">
        <v>90</v>
      </c>
      <c r="AB888" s="698" t="s">
        <v>5565</v>
      </c>
    </row>
    <row r="889" spans="1:28" s="715" customFormat="1" x14ac:dyDescent="0.2">
      <c r="A889" s="698"/>
      <c r="B889" s="697"/>
      <c r="C889" s="698"/>
      <c r="D889" s="698"/>
      <c r="E889" s="698"/>
      <c r="F889" s="698"/>
      <c r="G889" s="698"/>
      <c r="H889" s="697"/>
      <c r="I889" s="697"/>
      <c r="J889" s="697"/>
      <c r="K889" s="697"/>
      <c r="L889" s="697"/>
      <c r="M889" s="697"/>
      <c r="N889" s="697"/>
      <c r="O889" s="696"/>
      <c r="P889" s="696"/>
      <c r="Q889" s="696"/>
      <c r="R889" s="698"/>
      <c r="S889" s="698"/>
      <c r="T889" s="698"/>
      <c r="U889" s="698"/>
      <c r="V889" s="698"/>
      <c r="W889" s="698"/>
      <c r="X889" s="698"/>
      <c r="Y889" s="698" t="s">
        <v>6402</v>
      </c>
      <c r="Z889" s="698">
        <v>1981</v>
      </c>
      <c r="AA889" s="698">
        <v>90</v>
      </c>
      <c r="AB889" s="698" t="s">
        <v>5565</v>
      </c>
    </row>
    <row r="890" spans="1:28" s="715" customFormat="1" x14ac:dyDescent="0.2">
      <c r="A890" s="698"/>
      <c r="B890" s="697"/>
      <c r="C890" s="696"/>
      <c r="D890" s="697"/>
      <c r="E890" s="696"/>
      <c r="F890" s="696"/>
      <c r="G890" s="697"/>
      <c r="H890" s="697"/>
      <c r="I890" s="697"/>
      <c r="J890" s="697"/>
      <c r="K890" s="697"/>
      <c r="L890" s="697"/>
      <c r="M890" s="697"/>
      <c r="N890" s="697"/>
      <c r="O890" s="696"/>
      <c r="P890" s="696"/>
      <c r="Q890" s="696"/>
      <c r="R890" s="698"/>
      <c r="S890" s="698"/>
      <c r="T890" s="698"/>
      <c r="U890" s="698"/>
      <c r="V890" s="698"/>
      <c r="W890" s="698"/>
      <c r="X890" s="698"/>
      <c r="Y890" s="698" t="s">
        <v>6403</v>
      </c>
      <c r="Z890" s="698">
        <v>1984</v>
      </c>
      <c r="AA890" s="698">
        <v>340</v>
      </c>
      <c r="AB890" s="698" t="s">
        <v>6395</v>
      </c>
    </row>
    <row r="891" spans="1:28" x14ac:dyDescent="0.2">
      <c r="A891" s="711"/>
      <c r="B891" s="706"/>
      <c r="C891" s="712"/>
      <c r="D891" s="713"/>
      <c r="E891" s="713"/>
      <c r="F891" s="713"/>
      <c r="G891" s="713"/>
      <c r="H891" s="713"/>
      <c r="I891" s="713"/>
      <c r="J891" s="713"/>
      <c r="K891" s="713"/>
      <c r="L891" s="713"/>
      <c r="M891" s="757"/>
      <c r="N891" s="765"/>
      <c r="O891" s="712"/>
      <c r="P891" s="713"/>
      <c r="Q891" s="713"/>
      <c r="R891" s="713"/>
      <c r="S891" s="713"/>
      <c r="T891" s="713"/>
      <c r="U891" s="713"/>
      <c r="V891" s="713"/>
      <c r="W891" s="713"/>
      <c r="X891" s="714"/>
      <c r="Y891" s="712"/>
      <c r="Z891" s="714"/>
      <c r="AA891" s="766"/>
      <c r="AB891" s="711"/>
    </row>
    <row r="892" spans="1:28" s="715" customFormat="1" x14ac:dyDescent="0.2">
      <c r="A892" s="698">
        <v>84</v>
      </c>
      <c r="B892" s="697" t="s">
        <v>6404</v>
      </c>
      <c r="C892" s="696"/>
      <c r="D892" s="697"/>
      <c r="E892" s="696"/>
      <c r="F892" s="696"/>
      <c r="G892" s="697"/>
      <c r="H892" s="697"/>
      <c r="I892" s="697"/>
      <c r="J892" s="697"/>
      <c r="K892" s="697"/>
      <c r="L892" s="697" t="s">
        <v>6405</v>
      </c>
      <c r="M892" s="696">
        <v>394</v>
      </c>
      <c r="N892" s="697" t="s">
        <v>38</v>
      </c>
      <c r="O892" s="696" t="s">
        <v>6406</v>
      </c>
      <c r="P892" s="696" t="s">
        <v>5158</v>
      </c>
      <c r="Q892" s="696" t="s">
        <v>246</v>
      </c>
      <c r="R892" s="698"/>
      <c r="S892" s="698"/>
      <c r="T892" s="698"/>
      <c r="U892" s="698"/>
      <c r="V892" s="698"/>
      <c r="W892" s="698"/>
      <c r="X892" s="698"/>
      <c r="Y892" s="699" t="s">
        <v>6407</v>
      </c>
      <c r="Z892" s="698">
        <v>1983</v>
      </c>
      <c r="AA892" s="698"/>
      <c r="AB892" s="698" t="s">
        <v>6408</v>
      </c>
    </row>
    <row r="893" spans="1:28" s="715" customFormat="1" x14ac:dyDescent="0.2">
      <c r="A893" s="698"/>
      <c r="B893" s="697" t="s">
        <v>6268</v>
      </c>
      <c r="C893" s="696"/>
      <c r="D893" s="697"/>
      <c r="E893" s="696"/>
      <c r="F893" s="696"/>
      <c r="G893" s="697"/>
      <c r="H893" s="697"/>
      <c r="I893" s="697"/>
      <c r="J893" s="697"/>
      <c r="K893" s="697"/>
      <c r="L893" s="697" t="s">
        <v>6409</v>
      </c>
      <c r="M893" s="696">
        <v>394</v>
      </c>
      <c r="N893" s="697" t="s">
        <v>38</v>
      </c>
      <c r="O893" s="696"/>
      <c r="P893" s="696"/>
      <c r="Q893" s="696"/>
      <c r="R893" s="698"/>
      <c r="S893" s="698"/>
      <c r="T893" s="698"/>
      <c r="U893" s="698"/>
      <c r="V893" s="698"/>
      <c r="W893" s="698"/>
      <c r="X893" s="698"/>
      <c r="Y893" s="699" t="s">
        <v>6410</v>
      </c>
      <c r="Z893" s="698">
        <v>1983</v>
      </c>
      <c r="AA893" s="698"/>
      <c r="AB893" s="698" t="s">
        <v>6408</v>
      </c>
    </row>
    <row r="894" spans="1:28" s="715" customFormat="1" x14ac:dyDescent="0.2">
      <c r="A894" s="698"/>
      <c r="B894" s="697"/>
      <c r="C894" s="696"/>
      <c r="D894" s="697"/>
      <c r="E894" s="696"/>
      <c r="F894" s="696"/>
      <c r="G894" s="697"/>
      <c r="H894" s="697"/>
      <c r="I894" s="697"/>
      <c r="J894" s="697"/>
      <c r="K894" s="697"/>
      <c r="L894" s="697"/>
      <c r="M894" s="697"/>
      <c r="N894" s="697"/>
      <c r="O894" s="696"/>
      <c r="P894" s="696"/>
      <c r="Q894" s="696"/>
      <c r="R894" s="698"/>
      <c r="S894" s="698"/>
      <c r="T894" s="698"/>
      <c r="U894" s="698"/>
      <c r="V894" s="698"/>
      <c r="W894" s="698"/>
      <c r="X894" s="698"/>
      <c r="Y894" s="698" t="s">
        <v>6411</v>
      </c>
      <c r="Z894" s="698">
        <v>1983</v>
      </c>
      <c r="AA894" s="698">
        <v>127</v>
      </c>
      <c r="AB894" s="698" t="s">
        <v>5279</v>
      </c>
    </row>
    <row r="895" spans="1:28" s="715" customFormat="1" x14ac:dyDescent="0.2">
      <c r="A895" s="698"/>
      <c r="B895" s="697"/>
      <c r="C895" s="696"/>
      <c r="D895" s="697"/>
      <c r="E895" s="696"/>
      <c r="F895" s="696"/>
      <c r="G895" s="697"/>
      <c r="H895" s="697"/>
      <c r="I895" s="697"/>
      <c r="J895" s="697"/>
      <c r="K895" s="697"/>
      <c r="L895" s="697"/>
      <c r="M895" s="697"/>
      <c r="N895" s="697"/>
      <c r="O895" s="696"/>
      <c r="P895" s="696"/>
      <c r="Q895" s="696"/>
      <c r="R895" s="698"/>
      <c r="S895" s="698"/>
      <c r="T895" s="698"/>
      <c r="U895" s="698"/>
      <c r="V895" s="698"/>
      <c r="W895" s="698"/>
      <c r="X895" s="698"/>
      <c r="Y895" s="698" t="s">
        <v>6412</v>
      </c>
      <c r="Z895" s="698">
        <v>1986</v>
      </c>
      <c r="AA895" s="698">
        <v>198</v>
      </c>
      <c r="AB895" s="698" t="s">
        <v>6413</v>
      </c>
    </row>
    <row r="896" spans="1:28" s="715" customFormat="1" x14ac:dyDescent="0.2">
      <c r="A896" s="698"/>
      <c r="B896" s="697"/>
      <c r="C896" s="696"/>
      <c r="D896" s="697"/>
      <c r="E896" s="696"/>
      <c r="F896" s="696"/>
      <c r="G896" s="697"/>
      <c r="H896" s="697"/>
      <c r="I896" s="697"/>
      <c r="J896" s="697"/>
      <c r="K896" s="697"/>
      <c r="L896" s="697"/>
      <c r="M896" s="697"/>
      <c r="N896" s="697"/>
      <c r="O896" s="696"/>
      <c r="P896" s="696"/>
      <c r="Q896" s="696"/>
      <c r="R896" s="698"/>
      <c r="S896" s="698"/>
      <c r="T896" s="698"/>
      <c r="U896" s="698"/>
      <c r="V896" s="698"/>
      <c r="W896" s="698"/>
      <c r="X896" s="698"/>
      <c r="Y896" s="698" t="s">
        <v>6414</v>
      </c>
      <c r="Z896" s="698">
        <v>1986</v>
      </c>
      <c r="AA896" s="698">
        <v>75</v>
      </c>
      <c r="AB896" s="698" t="s">
        <v>5407</v>
      </c>
    </row>
    <row r="897" spans="1:28" s="715" customFormat="1" x14ac:dyDescent="0.2">
      <c r="A897" s="698"/>
      <c r="B897" s="697"/>
      <c r="C897" s="696"/>
      <c r="D897" s="697"/>
      <c r="E897" s="696"/>
      <c r="F897" s="696"/>
      <c r="G897" s="697"/>
      <c r="H897" s="697"/>
      <c r="I897" s="697"/>
      <c r="J897" s="697"/>
      <c r="K897" s="697"/>
      <c r="L897" s="697"/>
      <c r="M897" s="697"/>
      <c r="N897" s="697"/>
      <c r="O897" s="696"/>
      <c r="P897" s="696"/>
      <c r="Q897" s="696"/>
      <c r="R897" s="698"/>
      <c r="S897" s="698"/>
      <c r="T897" s="698"/>
      <c r="U897" s="698"/>
      <c r="V897" s="698"/>
      <c r="W897" s="698"/>
      <c r="X897" s="698"/>
      <c r="Y897" s="699" t="s">
        <v>6415</v>
      </c>
      <c r="Z897" s="698">
        <v>1986</v>
      </c>
      <c r="AA897" s="698">
        <v>120</v>
      </c>
      <c r="AB897" s="698" t="s">
        <v>5407</v>
      </c>
    </row>
    <row r="898" spans="1:28" s="715" customFormat="1" x14ac:dyDescent="0.2">
      <c r="A898" s="698"/>
      <c r="B898" s="697"/>
      <c r="C898" s="696"/>
      <c r="D898" s="697"/>
      <c r="E898" s="696"/>
      <c r="F898" s="696"/>
      <c r="G898" s="697"/>
      <c r="H898" s="697"/>
      <c r="I898" s="697"/>
      <c r="J898" s="697"/>
      <c r="K898" s="697"/>
      <c r="L898" s="697"/>
      <c r="M898" s="697"/>
      <c r="N898" s="697"/>
      <c r="O898" s="696"/>
      <c r="P898" s="696"/>
      <c r="Q898" s="696"/>
      <c r="R898" s="698"/>
      <c r="S898" s="698"/>
      <c r="T898" s="698"/>
      <c r="U898" s="698"/>
      <c r="V898" s="698"/>
      <c r="W898" s="698"/>
      <c r="X898" s="698"/>
      <c r="Y898" s="698" t="s">
        <v>6416</v>
      </c>
      <c r="Z898" s="698">
        <v>1986</v>
      </c>
      <c r="AA898" s="698">
        <v>125</v>
      </c>
      <c r="AB898" s="698" t="s">
        <v>5407</v>
      </c>
    </row>
    <row r="899" spans="1:28" s="715" customFormat="1" x14ac:dyDescent="0.2">
      <c r="A899" s="698"/>
      <c r="B899" s="697"/>
      <c r="C899" s="696"/>
      <c r="D899" s="697"/>
      <c r="E899" s="696"/>
      <c r="F899" s="696"/>
      <c r="G899" s="697"/>
      <c r="H899" s="697"/>
      <c r="I899" s="697"/>
      <c r="J899" s="697"/>
      <c r="K899" s="697"/>
      <c r="L899" s="697"/>
      <c r="M899" s="697"/>
      <c r="N899" s="697"/>
      <c r="O899" s="696"/>
      <c r="P899" s="696"/>
      <c r="Q899" s="696"/>
      <c r="R899" s="698"/>
      <c r="S899" s="698"/>
      <c r="T899" s="698"/>
      <c r="U899" s="698"/>
      <c r="V899" s="698"/>
      <c r="W899" s="698"/>
      <c r="X899" s="698"/>
      <c r="Y899" s="698" t="s">
        <v>6417</v>
      </c>
      <c r="Z899" s="698">
        <v>1986</v>
      </c>
      <c r="AA899" s="698">
        <v>59</v>
      </c>
      <c r="AB899" s="698" t="s">
        <v>5407</v>
      </c>
    </row>
    <row r="900" spans="1:28" s="715" customFormat="1" x14ac:dyDescent="0.2">
      <c r="A900" s="698"/>
      <c r="B900" s="697"/>
      <c r="C900" s="696"/>
      <c r="D900" s="697"/>
      <c r="E900" s="696"/>
      <c r="F900" s="696"/>
      <c r="G900" s="697"/>
      <c r="H900" s="697"/>
      <c r="I900" s="697"/>
      <c r="J900" s="697"/>
      <c r="K900" s="697"/>
      <c r="L900" s="697"/>
      <c r="M900" s="697"/>
      <c r="N900" s="697"/>
      <c r="O900" s="696"/>
      <c r="P900" s="696"/>
      <c r="Q900" s="696"/>
      <c r="R900" s="698"/>
      <c r="S900" s="698"/>
      <c r="T900" s="698"/>
      <c r="U900" s="698"/>
      <c r="V900" s="698"/>
      <c r="W900" s="698"/>
      <c r="X900" s="698"/>
      <c r="Y900" s="699" t="s">
        <v>6418</v>
      </c>
      <c r="Z900" s="698">
        <v>1997</v>
      </c>
      <c r="AA900" s="698" t="s">
        <v>2315</v>
      </c>
      <c r="AB900" s="698" t="s">
        <v>6419</v>
      </c>
    </row>
    <row r="901" spans="1:28" s="715" customFormat="1" x14ac:dyDescent="0.2">
      <c r="A901" s="698"/>
      <c r="B901" s="697"/>
      <c r="C901" s="696"/>
      <c r="D901" s="697"/>
      <c r="E901" s="696"/>
      <c r="F901" s="696"/>
      <c r="G901" s="697"/>
      <c r="H901" s="697"/>
      <c r="I901" s="697"/>
      <c r="J901" s="697"/>
      <c r="K901" s="697"/>
      <c r="L901" s="697"/>
      <c r="M901" s="697"/>
      <c r="N901" s="697"/>
      <c r="O901" s="696"/>
      <c r="P901" s="696"/>
      <c r="Q901" s="696"/>
      <c r="R901" s="698"/>
      <c r="S901" s="698"/>
      <c r="T901" s="698"/>
      <c r="U901" s="698"/>
      <c r="V901" s="698"/>
      <c r="W901" s="698"/>
      <c r="X901" s="698"/>
      <c r="Y901" s="698" t="s">
        <v>6420</v>
      </c>
      <c r="Z901" s="698">
        <v>1986</v>
      </c>
      <c r="AA901" s="698">
        <v>59</v>
      </c>
      <c r="AB901" s="698" t="s">
        <v>5407</v>
      </c>
    </row>
    <row r="902" spans="1:28" s="715" customFormat="1" x14ac:dyDescent="0.2">
      <c r="A902" s="698"/>
      <c r="B902" s="697"/>
      <c r="C902" s="696"/>
      <c r="D902" s="697"/>
      <c r="E902" s="696"/>
      <c r="F902" s="696"/>
      <c r="G902" s="697"/>
      <c r="H902" s="697"/>
      <c r="I902" s="697"/>
      <c r="J902" s="697"/>
      <c r="K902" s="697"/>
      <c r="L902" s="697"/>
      <c r="M902" s="697"/>
      <c r="N902" s="697"/>
      <c r="O902" s="696"/>
      <c r="P902" s="696"/>
      <c r="Q902" s="696"/>
      <c r="R902" s="698"/>
      <c r="S902" s="698"/>
      <c r="T902" s="698"/>
      <c r="U902" s="698"/>
      <c r="V902" s="698"/>
      <c r="W902" s="698"/>
      <c r="X902" s="698"/>
      <c r="Y902" s="698" t="s">
        <v>6421</v>
      </c>
      <c r="Z902" s="698">
        <v>1983</v>
      </c>
      <c r="AA902" s="698">
        <v>127</v>
      </c>
      <c r="AB902" s="698" t="s">
        <v>5407</v>
      </c>
    </row>
    <row r="903" spans="1:28" s="715" customFormat="1" x14ac:dyDescent="0.2">
      <c r="A903" s="698"/>
      <c r="B903" s="697"/>
      <c r="C903" s="696"/>
      <c r="D903" s="697"/>
      <c r="E903" s="696"/>
      <c r="F903" s="696"/>
      <c r="G903" s="697"/>
      <c r="H903" s="697"/>
      <c r="I903" s="697"/>
      <c r="J903" s="697"/>
      <c r="K903" s="697"/>
      <c r="L903" s="697"/>
      <c r="M903" s="697"/>
      <c r="N903" s="697"/>
      <c r="O903" s="696"/>
      <c r="P903" s="696"/>
      <c r="Q903" s="696"/>
      <c r="R903" s="698"/>
      <c r="S903" s="698"/>
      <c r="T903" s="698"/>
      <c r="U903" s="698"/>
      <c r="V903" s="698"/>
      <c r="W903" s="698"/>
      <c r="X903" s="698"/>
      <c r="Y903" s="698" t="s">
        <v>6422</v>
      </c>
      <c r="Z903" s="698">
        <v>1986</v>
      </c>
      <c r="AA903" s="698">
        <v>199</v>
      </c>
      <c r="AB903" s="698" t="s">
        <v>6413</v>
      </c>
    </row>
    <row r="904" spans="1:28" s="715" customFormat="1" x14ac:dyDescent="0.2">
      <c r="A904" s="698"/>
      <c r="B904" s="697"/>
      <c r="C904" s="696"/>
      <c r="D904" s="697"/>
      <c r="E904" s="696"/>
      <c r="F904" s="696"/>
      <c r="G904" s="697"/>
      <c r="H904" s="697"/>
      <c r="I904" s="697"/>
      <c r="J904" s="697"/>
      <c r="K904" s="697"/>
      <c r="L904" s="697"/>
      <c r="M904" s="697"/>
      <c r="N904" s="697"/>
      <c r="O904" s="696"/>
      <c r="P904" s="696"/>
      <c r="Q904" s="696"/>
      <c r="R904" s="698"/>
      <c r="S904" s="698"/>
      <c r="T904" s="698"/>
      <c r="U904" s="698"/>
      <c r="V904" s="698"/>
      <c r="W904" s="698"/>
      <c r="X904" s="698"/>
      <c r="Y904" s="698" t="s">
        <v>6423</v>
      </c>
      <c r="Z904" s="698">
        <v>1986</v>
      </c>
      <c r="AA904" s="698">
        <v>125</v>
      </c>
      <c r="AB904" s="698" t="s">
        <v>5407</v>
      </c>
    </row>
    <row r="905" spans="1:28" s="715" customFormat="1" x14ac:dyDescent="0.2">
      <c r="A905" s="698"/>
      <c r="B905" s="697"/>
      <c r="C905" s="696"/>
      <c r="D905" s="697"/>
      <c r="E905" s="696"/>
      <c r="F905" s="696"/>
      <c r="G905" s="697"/>
      <c r="H905" s="697"/>
      <c r="I905" s="697"/>
      <c r="J905" s="697"/>
      <c r="K905" s="697"/>
      <c r="L905" s="697"/>
      <c r="M905" s="697"/>
      <c r="N905" s="697"/>
      <c r="O905" s="696"/>
      <c r="P905" s="696"/>
      <c r="Q905" s="696"/>
      <c r="R905" s="698"/>
      <c r="S905" s="698"/>
      <c r="T905" s="698"/>
      <c r="U905" s="698"/>
      <c r="V905" s="698"/>
      <c r="W905" s="698"/>
      <c r="X905" s="698"/>
      <c r="Y905" s="699" t="s">
        <v>6424</v>
      </c>
      <c r="Z905" s="698">
        <v>1986</v>
      </c>
      <c r="AA905" s="698"/>
      <c r="AB905" s="698" t="s">
        <v>5407</v>
      </c>
    </row>
    <row r="906" spans="1:28" s="715" customFormat="1" x14ac:dyDescent="0.2">
      <c r="A906" s="698"/>
      <c r="B906" s="697"/>
      <c r="C906" s="696"/>
      <c r="D906" s="697"/>
      <c r="E906" s="696"/>
      <c r="F906" s="696"/>
      <c r="G906" s="697"/>
      <c r="H906" s="697"/>
      <c r="I906" s="697"/>
      <c r="J906" s="697"/>
      <c r="K906" s="697"/>
      <c r="L906" s="697"/>
      <c r="M906" s="697"/>
      <c r="N906" s="697"/>
      <c r="O906" s="696"/>
      <c r="P906" s="696"/>
      <c r="Q906" s="696"/>
      <c r="R906" s="698"/>
      <c r="S906" s="698"/>
      <c r="T906" s="698"/>
      <c r="U906" s="698"/>
      <c r="V906" s="698"/>
      <c r="W906" s="698"/>
      <c r="X906" s="698"/>
      <c r="Y906" s="698" t="s">
        <v>6425</v>
      </c>
      <c r="Z906" s="698">
        <v>1986</v>
      </c>
      <c r="AA906" s="698">
        <v>75</v>
      </c>
      <c r="AB906" s="698" t="s">
        <v>5407</v>
      </c>
    </row>
    <row r="907" spans="1:28" s="715" customFormat="1" x14ac:dyDescent="0.2">
      <c r="A907" s="698"/>
      <c r="B907" s="697"/>
      <c r="C907" s="696"/>
      <c r="D907" s="697"/>
      <c r="E907" s="696"/>
      <c r="F907" s="696"/>
      <c r="G907" s="697"/>
      <c r="H907" s="697"/>
      <c r="I907" s="697"/>
      <c r="J907" s="697"/>
      <c r="K907" s="697"/>
      <c r="L907" s="697"/>
      <c r="M907" s="697"/>
      <c r="N907" s="697"/>
      <c r="O907" s="696"/>
      <c r="P907" s="696"/>
      <c r="Q907" s="696"/>
      <c r="R907" s="698"/>
      <c r="S907" s="698"/>
      <c r="T907" s="698"/>
      <c r="U907" s="698"/>
      <c r="V907" s="698"/>
      <c r="W907" s="698"/>
      <c r="X907" s="698"/>
      <c r="Y907" s="699" t="s">
        <v>6426</v>
      </c>
      <c r="Z907" s="698">
        <v>1986</v>
      </c>
      <c r="AA907" s="698"/>
      <c r="AB907" s="698" t="s">
        <v>6427</v>
      </c>
    </row>
    <row r="908" spans="1:28" s="715" customFormat="1" x14ac:dyDescent="0.2">
      <c r="A908" s="698"/>
      <c r="B908" s="697"/>
      <c r="C908" s="696"/>
      <c r="D908" s="697"/>
      <c r="E908" s="696"/>
      <c r="F908" s="696"/>
      <c r="G908" s="697"/>
      <c r="H908" s="697"/>
      <c r="I908" s="697"/>
      <c r="J908" s="697"/>
      <c r="K908" s="697"/>
      <c r="L908" s="697"/>
      <c r="M908" s="697"/>
      <c r="N908" s="697"/>
      <c r="O908" s="696"/>
      <c r="P908" s="696"/>
      <c r="Q908" s="696"/>
      <c r="R908" s="698"/>
      <c r="S908" s="698"/>
      <c r="T908" s="698"/>
      <c r="U908" s="698"/>
      <c r="V908" s="698"/>
      <c r="W908" s="698"/>
      <c r="X908" s="698"/>
      <c r="Y908" s="698" t="s">
        <v>6428</v>
      </c>
      <c r="Z908" s="698">
        <v>1997</v>
      </c>
      <c r="AA908" s="698">
        <v>270</v>
      </c>
      <c r="AB908" s="698" t="s">
        <v>6429</v>
      </c>
    </row>
    <row r="909" spans="1:28" x14ac:dyDescent="0.2">
      <c r="A909" s="711"/>
      <c r="B909" s="706"/>
      <c r="C909" s="712"/>
      <c r="D909" s="713"/>
      <c r="E909" s="713"/>
      <c r="F909" s="713"/>
      <c r="G909" s="713"/>
      <c r="H909" s="713"/>
      <c r="I909" s="713"/>
      <c r="J909" s="713"/>
      <c r="K909" s="713"/>
      <c r="L909" s="713"/>
      <c r="M909" s="757"/>
      <c r="N909" s="765"/>
      <c r="O909" s="712"/>
      <c r="P909" s="713"/>
      <c r="Q909" s="713"/>
      <c r="R909" s="713"/>
      <c r="S909" s="713"/>
      <c r="T909" s="713"/>
      <c r="U909" s="713"/>
      <c r="V909" s="713"/>
      <c r="W909" s="713"/>
      <c r="X909" s="714"/>
      <c r="Y909" s="712"/>
      <c r="Z909" s="714"/>
      <c r="AA909" s="766"/>
      <c r="AB909" s="711"/>
    </row>
    <row r="910" spans="1:28" s="715" customFormat="1" x14ac:dyDescent="0.2">
      <c r="A910" s="698">
        <v>85</v>
      </c>
      <c r="B910" s="697" t="s">
        <v>6404</v>
      </c>
      <c r="C910" s="696"/>
      <c r="D910" s="697"/>
      <c r="E910" s="696"/>
      <c r="F910" s="696"/>
      <c r="G910" s="697"/>
      <c r="H910" s="697"/>
      <c r="I910" s="697"/>
      <c r="J910" s="697"/>
      <c r="K910" s="697"/>
      <c r="L910" s="697" t="s">
        <v>6430</v>
      </c>
      <c r="M910" s="696">
        <v>300</v>
      </c>
      <c r="N910" s="697" t="s">
        <v>38</v>
      </c>
      <c r="O910" s="696" t="s">
        <v>6431</v>
      </c>
      <c r="P910" s="696" t="s">
        <v>5158</v>
      </c>
      <c r="Q910" s="696" t="s">
        <v>246</v>
      </c>
      <c r="R910" s="698"/>
      <c r="S910" s="698"/>
      <c r="T910" s="698"/>
      <c r="U910" s="698"/>
      <c r="V910" s="698"/>
      <c r="W910" s="698"/>
      <c r="X910" s="698"/>
      <c r="Y910" s="698" t="s">
        <v>6432</v>
      </c>
      <c r="Z910" s="698">
        <v>1985</v>
      </c>
      <c r="AA910" s="698">
        <v>80</v>
      </c>
      <c r="AB910" s="698" t="s">
        <v>5407</v>
      </c>
    </row>
    <row r="911" spans="1:28" s="715" customFormat="1" x14ac:dyDescent="0.2">
      <c r="A911" s="698"/>
      <c r="B911" s="697" t="s">
        <v>6268</v>
      </c>
      <c r="C911" s="696"/>
      <c r="D911" s="697"/>
      <c r="E911" s="696"/>
      <c r="F911" s="696"/>
      <c r="G911" s="697"/>
      <c r="H911" s="697"/>
      <c r="I911" s="697"/>
      <c r="J911" s="697"/>
      <c r="K911" s="697"/>
      <c r="L911" s="697" t="s">
        <v>6433</v>
      </c>
      <c r="M911" s="696">
        <v>300</v>
      </c>
      <c r="N911" s="697" t="s">
        <v>38</v>
      </c>
      <c r="O911" s="696"/>
      <c r="P911" s="696"/>
      <c r="Q911" s="696"/>
      <c r="R911" s="698"/>
      <c r="S911" s="698"/>
      <c r="T911" s="698"/>
      <c r="U911" s="698"/>
      <c r="V911" s="698"/>
      <c r="W911" s="698"/>
      <c r="X911" s="698"/>
      <c r="Y911" s="698" t="s">
        <v>6434</v>
      </c>
      <c r="Z911" s="698">
        <v>1985</v>
      </c>
      <c r="AA911" s="698">
        <v>96</v>
      </c>
      <c r="AB911" s="698" t="s">
        <v>5407</v>
      </c>
    </row>
    <row r="912" spans="1:28" s="715" customFormat="1" x14ac:dyDescent="0.2">
      <c r="A912" s="698"/>
      <c r="B912" s="697"/>
      <c r="C912" s="696"/>
      <c r="D912" s="697"/>
      <c r="E912" s="696"/>
      <c r="F912" s="696"/>
      <c r="G912" s="697"/>
      <c r="H912" s="697"/>
      <c r="I912" s="697"/>
      <c r="J912" s="697"/>
      <c r="K912" s="697"/>
      <c r="L912" s="697"/>
      <c r="M912" s="696"/>
      <c r="N912" s="697"/>
      <c r="O912" s="696"/>
      <c r="P912" s="696"/>
      <c r="Q912" s="696"/>
      <c r="R912" s="698"/>
      <c r="S912" s="698"/>
      <c r="T912" s="698"/>
      <c r="U912" s="698"/>
      <c r="V912" s="698"/>
      <c r="W912" s="698"/>
      <c r="X912" s="698"/>
      <c r="Y912" s="698" t="s">
        <v>6435</v>
      </c>
      <c r="Z912" s="698">
        <v>1985</v>
      </c>
      <c r="AA912" s="715">
        <v>192</v>
      </c>
      <c r="AB912" s="698" t="s">
        <v>6357</v>
      </c>
    </row>
    <row r="913" spans="1:28" s="715" customFormat="1" x14ac:dyDescent="0.2">
      <c r="A913" s="698"/>
      <c r="B913" s="697"/>
      <c r="C913" s="696"/>
      <c r="D913" s="697"/>
      <c r="E913" s="696"/>
      <c r="F913" s="696"/>
      <c r="G913" s="697"/>
      <c r="H913" s="697"/>
      <c r="I913" s="697"/>
      <c r="J913" s="697"/>
      <c r="K913" s="697"/>
      <c r="L913" s="697"/>
      <c r="M913" s="696"/>
      <c r="N913" s="697"/>
      <c r="O913" s="696"/>
      <c r="P913" s="696"/>
      <c r="Q913" s="696"/>
      <c r="R913" s="698"/>
      <c r="S913" s="698"/>
      <c r="T913" s="698"/>
      <c r="U913" s="698"/>
      <c r="V913" s="698"/>
      <c r="W913" s="698"/>
      <c r="X913" s="698"/>
      <c r="Y913" s="699" t="s">
        <v>6436</v>
      </c>
    </row>
    <row r="914" spans="1:28" s="715" customFormat="1" x14ac:dyDescent="0.2">
      <c r="A914" s="698"/>
      <c r="B914" s="697"/>
      <c r="C914" s="696"/>
      <c r="D914" s="697"/>
      <c r="E914" s="696"/>
      <c r="F914" s="696"/>
      <c r="G914" s="697"/>
      <c r="H914" s="697"/>
      <c r="I914" s="697"/>
      <c r="J914" s="697"/>
      <c r="K914" s="697"/>
      <c r="L914" s="697"/>
      <c r="M914" s="696"/>
      <c r="N914" s="697"/>
      <c r="O914" s="696"/>
      <c r="P914" s="696"/>
      <c r="Q914" s="696"/>
      <c r="R914" s="698"/>
      <c r="S914" s="698"/>
      <c r="T914" s="698"/>
      <c r="U914" s="698"/>
      <c r="V914" s="698"/>
      <c r="W914" s="698"/>
      <c r="X914" s="698"/>
      <c r="Y914" s="698" t="s">
        <v>6437</v>
      </c>
      <c r="Z914" s="698">
        <v>1985</v>
      </c>
      <c r="AA914" s="698">
        <v>150</v>
      </c>
      <c r="AB914" s="698" t="s">
        <v>6438</v>
      </c>
    </row>
    <row r="915" spans="1:28" s="715" customFormat="1" x14ac:dyDescent="0.2">
      <c r="A915" s="698"/>
      <c r="B915" s="697"/>
      <c r="C915" s="696"/>
      <c r="D915" s="697"/>
      <c r="E915" s="696"/>
      <c r="F915" s="696"/>
      <c r="G915" s="697"/>
      <c r="H915" s="697"/>
      <c r="I915" s="697"/>
      <c r="J915" s="697"/>
      <c r="K915" s="697"/>
      <c r="L915" s="697"/>
      <c r="M915" s="696"/>
      <c r="N915" s="697"/>
      <c r="O915" s="696"/>
      <c r="P915" s="696"/>
      <c r="Q915" s="696"/>
      <c r="R915" s="698"/>
      <c r="S915" s="698"/>
      <c r="T915" s="698"/>
      <c r="U915" s="698"/>
      <c r="V915" s="698"/>
      <c r="W915" s="698"/>
      <c r="X915" s="698"/>
      <c r="Y915" s="698" t="s">
        <v>6439</v>
      </c>
      <c r="AA915" s="715">
        <v>112</v>
      </c>
      <c r="AB915" s="698" t="s">
        <v>6440</v>
      </c>
    </row>
    <row r="916" spans="1:28" s="715" customFormat="1" x14ac:dyDescent="0.2">
      <c r="A916" s="698"/>
      <c r="B916" s="697"/>
      <c r="C916" s="696"/>
      <c r="D916" s="697"/>
      <c r="E916" s="696"/>
      <c r="F916" s="696"/>
      <c r="G916" s="697"/>
      <c r="H916" s="697"/>
      <c r="I916" s="697"/>
      <c r="J916" s="697"/>
      <c r="K916" s="697"/>
      <c r="L916" s="697"/>
      <c r="M916" s="696"/>
      <c r="N916" s="697"/>
      <c r="O916" s="696"/>
      <c r="P916" s="696"/>
      <c r="Q916" s="696"/>
      <c r="R916" s="698"/>
      <c r="S916" s="698"/>
      <c r="T916" s="698"/>
      <c r="U916" s="698"/>
      <c r="V916" s="698"/>
      <c r="W916" s="698"/>
      <c r="X916" s="698"/>
      <c r="Y916" s="698" t="s">
        <v>6441</v>
      </c>
      <c r="Z916" s="698">
        <v>1985</v>
      </c>
      <c r="AA916" s="698">
        <v>116</v>
      </c>
      <c r="AB916" s="698" t="s">
        <v>5297</v>
      </c>
    </row>
    <row r="917" spans="1:28" s="715" customFormat="1" x14ac:dyDescent="0.2">
      <c r="A917" s="698"/>
      <c r="B917" s="697"/>
      <c r="C917" s="696"/>
      <c r="D917" s="697"/>
      <c r="E917" s="696"/>
      <c r="F917" s="696"/>
      <c r="G917" s="697"/>
      <c r="H917" s="697"/>
      <c r="I917" s="697"/>
      <c r="J917" s="697"/>
      <c r="K917" s="697"/>
      <c r="L917" s="697"/>
      <c r="M917" s="696"/>
      <c r="N917" s="697"/>
      <c r="O917" s="696"/>
      <c r="P917" s="696"/>
      <c r="Q917" s="696"/>
      <c r="R917" s="698"/>
      <c r="S917" s="698"/>
      <c r="T917" s="698"/>
      <c r="U917" s="698"/>
      <c r="V917" s="698"/>
      <c r="W917" s="698"/>
      <c r="X917" s="698"/>
      <c r="Y917" s="698" t="s">
        <v>6442</v>
      </c>
      <c r="Z917" s="698">
        <v>1986</v>
      </c>
      <c r="AA917" s="698">
        <v>167</v>
      </c>
      <c r="AB917" s="698" t="s">
        <v>6443</v>
      </c>
    </row>
    <row r="918" spans="1:28" s="715" customFormat="1" x14ac:dyDescent="0.2">
      <c r="A918" s="698"/>
      <c r="B918" s="697"/>
      <c r="C918" s="696"/>
      <c r="D918" s="697"/>
      <c r="E918" s="696"/>
      <c r="F918" s="696"/>
      <c r="G918" s="697"/>
      <c r="H918" s="697"/>
      <c r="I918" s="697"/>
      <c r="J918" s="697"/>
      <c r="K918" s="697"/>
      <c r="L918" s="697"/>
      <c r="M918" s="696"/>
      <c r="N918" s="697"/>
      <c r="O918" s="696"/>
      <c r="P918" s="696"/>
      <c r="Q918" s="696"/>
      <c r="R918" s="698"/>
      <c r="S918" s="698"/>
      <c r="T918" s="698"/>
      <c r="U918" s="698"/>
      <c r="V918" s="698"/>
      <c r="W918" s="698"/>
      <c r="X918" s="698"/>
      <c r="Y918" s="698"/>
      <c r="Z918" s="698"/>
    </row>
    <row r="919" spans="1:28" s="715" customFormat="1" x14ac:dyDescent="0.2">
      <c r="A919" s="698"/>
      <c r="B919" s="697"/>
      <c r="C919" s="696"/>
      <c r="D919" s="697"/>
      <c r="E919" s="696"/>
      <c r="F919" s="696"/>
      <c r="G919" s="697"/>
      <c r="H919" s="697"/>
      <c r="I919" s="697"/>
      <c r="J919" s="697"/>
      <c r="K919" s="697"/>
      <c r="L919" s="697"/>
      <c r="M919" s="696"/>
      <c r="N919" s="697"/>
      <c r="O919" s="696"/>
      <c r="P919" s="696"/>
      <c r="Q919" s="696"/>
      <c r="R919" s="698"/>
      <c r="S919" s="698"/>
      <c r="T919" s="698"/>
      <c r="U919" s="698"/>
      <c r="V919" s="698"/>
      <c r="W919" s="698"/>
      <c r="X919" s="698"/>
      <c r="Y919" s="698" t="s">
        <v>6444</v>
      </c>
      <c r="Z919" s="698">
        <v>1989</v>
      </c>
      <c r="AA919" s="698">
        <v>90</v>
      </c>
      <c r="AB919" s="698" t="s">
        <v>6445</v>
      </c>
    </row>
    <row r="920" spans="1:28" s="715" customFormat="1" x14ac:dyDescent="0.2">
      <c r="A920" s="698"/>
      <c r="B920" s="697"/>
      <c r="C920" s="696"/>
      <c r="D920" s="697"/>
      <c r="E920" s="696"/>
      <c r="F920" s="696"/>
      <c r="G920" s="697"/>
      <c r="H920" s="697"/>
      <c r="I920" s="697"/>
      <c r="J920" s="697"/>
      <c r="K920" s="697"/>
      <c r="L920" s="697"/>
      <c r="M920" s="696"/>
      <c r="N920" s="697"/>
      <c r="O920" s="696"/>
      <c r="P920" s="696"/>
      <c r="Q920" s="696"/>
      <c r="R920" s="698"/>
      <c r="S920" s="698"/>
      <c r="T920" s="698"/>
      <c r="U920" s="698"/>
      <c r="V920" s="698"/>
      <c r="W920" s="698"/>
      <c r="X920" s="698"/>
      <c r="Y920" s="698" t="s">
        <v>6446</v>
      </c>
      <c r="Z920" s="698">
        <v>1989</v>
      </c>
      <c r="AA920" s="698">
        <v>135</v>
      </c>
      <c r="AB920" s="698" t="s">
        <v>6447</v>
      </c>
    </row>
    <row r="921" spans="1:28" s="715" customFormat="1" x14ac:dyDescent="0.2">
      <c r="A921" s="698"/>
      <c r="B921" s="698"/>
      <c r="C921" s="698"/>
      <c r="D921" s="698"/>
      <c r="E921" s="698"/>
      <c r="F921" s="698"/>
      <c r="G921" s="698"/>
      <c r="H921" s="698"/>
      <c r="I921" s="698"/>
      <c r="J921" s="698"/>
      <c r="K921" s="698"/>
      <c r="L921" s="698"/>
      <c r="M921" s="698"/>
      <c r="N921" s="698"/>
      <c r="O921" s="698"/>
      <c r="P921" s="696"/>
      <c r="Q921" s="696"/>
      <c r="R921" s="698"/>
      <c r="S921" s="698"/>
      <c r="T921" s="698"/>
      <c r="U921" s="698"/>
      <c r="V921" s="698"/>
      <c r="W921" s="698"/>
      <c r="X921" s="698"/>
      <c r="Y921" s="699" t="s">
        <v>6448</v>
      </c>
    </row>
    <row r="922" spans="1:28" s="715" customFormat="1" x14ac:dyDescent="0.2">
      <c r="A922" s="698"/>
      <c r="B922" s="697"/>
      <c r="C922" s="696"/>
      <c r="D922" s="697"/>
      <c r="E922" s="696"/>
      <c r="F922" s="696"/>
      <c r="G922" s="697"/>
      <c r="H922" s="697"/>
      <c r="I922" s="697"/>
      <c r="J922" s="697"/>
      <c r="K922" s="697"/>
      <c r="L922" s="697"/>
      <c r="M922" s="697"/>
      <c r="N922" s="697"/>
      <c r="O922" s="696"/>
      <c r="P922" s="696"/>
      <c r="Q922" s="696"/>
      <c r="R922" s="698"/>
      <c r="S922" s="698"/>
      <c r="T922" s="698"/>
      <c r="U922" s="698"/>
      <c r="V922" s="698"/>
      <c r="W922" s="698"/>
      <c r="X922" s="698"/>
      <c r="Y922" s="698" t="s">
        <v>6449</v>
      </c>
      <c r="Z922" s="698">
        <v>1985</v>
      </c>
      <c r="AA922" s="698">
        <v>96</v>
      </c>
      <c r="AB922" s="698" t="s">
        <v>5407</v>
      </c>
    </row>
    <row r="923" spans="1:28" s="715" customFormat="1" x14ac:dyDescent="0.2">
      <c r="A923" s="698"/>
      <c r="B923" s="697"/>
      <c r="C923" s="696"/>
      <c r="D923" s="697"/>
      <c r="E923" s="696"/>
      <c r="F923" s="696"/>
      <c r="G923" s="697"/>
      <c r="H923" s="697"/>
      <c r="I923" s="697"/>
      <c r="J923" s="697"/>
      <c r="K923" s="697"/>
      <c r="L923" s="697"/>
      <c r="M923" s="697"/>
      <c r="N923" s="697"/>
      <c r="O923" s="696"/>
      <c r="P923" s="696"/>
      <c r="Q923" s="696"/>
      <c r="R923" s="698"/>
      <c r="S923" s="698"/>
      <c r="T923" s="698"/>
      <c r="U923" s="698"/>
      <c r="V923" s="698"/>
      <c r="W923" s="698"/>
      <c r="X923" s="698"/>
      <c r="Y923" s="698" t="s">
        <v>6450</v>
      </c>
      <c r="Z923" s="698">
        <v>1985</v>
      </c>
      <c r="AA923" s="698">
        <v>150</v>
      </c>
      <c r="AB923" s="698" t="s">
        <v>6451</v>
      </c>
    </row>
    <row r="924" spans="1:28" s="715" customFormat="1" x14ac:dyDescent="0.2">
      <c r="A924" s="698"/>
      <c r="B924" s="697"/>
      <c r="C924" s="696"/>
      <c r="D924" s="697"/>
      <c r="E924" s="696"/>
      <c r="F924" s="696"/>
      <c r="G924" s="697"/>
      <c r="H924" s="697"/>
      <c r="I924" s="697"/>
      <c r="J924" s="697"/>
      <c r="K924" s="697"/>
      <c r="L924" s="697"/>
      <c r="M924" s="697"/>
      <c r="N924" s="697"/>
      <c r="O924" s="696"/>
      <c r="P924" s="696"/>
      <c r="Q924" s="696"/>
      <c r="R924" s="698"/>
      <c r="S924" s="698"/>
      <c r="T924" s="698"/>
      <c r="U924" s="698"/>
      <c r="V924" s="698"/>
      <c r="W924" s="698"/>
      <c r="X924" s="698"/>
      <c r="Y924" s="699" t="s">
        <v>6452</v>
      </c>
      <c r="Z924" s="698"/>
      <c r="AA924" s="698"/>
      <c r="AB924" s="698"/>
    </row>
    <row r="925" spans="1:28" s="715" customFormat="1" x14ac:dyDescent="0.2">
      <c r="A925" s="698"/>
      <c r="B925" s="697"/>
      <c r="C925" s="696"/>
      <c r="D925" s="697"/>
      <c r="E925" s="696"/>
      <c r="F925" s="696"/>
      <c r="G925" s="697"/>
      <c r="H925" s="697"/>
      <c r="I925" s="697"/>
      <c r="J925" s="697"/>
      <c r="K925" s="697"/>
      <c r="L925" s="697"/>
      <c r="M925" s="697"/>
      <c r="N925" s="697"/>
      <c r="O925" s="696"/>
      <c r="P925" s="696"/>
      <c r="Q925" s="696"/>
      <c r="R925" s="698"/>
      <c r="S925" s="698"/>
      <c r="T925" s="698"/>
      <c r="U925" s="698"/>
      <c r="V925" s="698"/>
      <c r="W925" s="698"/>
      <c r="X925" s="698"/>
      <c r="Y925" s="698" t="s">
        <v>6453</v>
      </c>
      <c r="Z925" s="698">
        <v>1986</v>
      </c>
      <c r="AA925" s="698">
        <v>167</v>
      </c>
      <c r="AB925" s="698" t="s">
        <v>5279</v>
      </c>
    </row>
    <row r="926" spans="1:28" s="715" customFormat="1" x14ac:dyDescent="0.2">
      <c r="A926" s="698"/>
      <c r="B926" s="697"/>
      <c r="C926" s="696"/>
      <c r="D926" s="697"/>
      <c r="E926" s="696"/>
      <c r="F926" s="696"/>
      <c r="G926" s="697"/>
      <c r="H926" s="697"/>
      <c r="I926" s="697"/>
      <c r="J926" s="697"/>
      <c r="K926" s="697"/>
      <c r="L926" s="697"/>
      <c r="M926" s="697"/>
      <c r="N926" s="697"/>
      <c r="O926" s="696"/>
      <c r="P926" s="696"/>
      <c r="Q926" s="696"/>
      <c r="R926" s="698"/>
      <c r="S926" s="698"/>
      <c r="T926" s="698"/>
      <c r="U926" s="698"/>
      <c r="V926" s="698"/>
      <c r="W926" s="698"/>
      <c r="X926" s="698"/>
      <c r="Y926" s="698"/>
    </row>
    <row r="927" spans="1:28" s="715" customFormat="1" x14ac:dyDescent="0.2">
      <c r="A927" s="698"/>
      <c r="B927" s="697"/>
      <c r="C927" s="696"/>
      <c r="D927" s="697"/>
      <c r="E927" s="696"/>
      <c r="F927" s="696"/>
      <c r="G927" s="697"/>
      <c r="H927" s="697"/>
      <c r="I927" s="697"/>
      <c r="J927" s="697"/>
      <c r="K927" s="697"/>
      <c r="L927" s="697"/>
      <c r="M927" s="697"/>
      <c r="N927" s="697"/>
      <c r="O927" s="696"/>
      <c r="P927" s="696"/>
      <c r="Q927" s="696"/>
      <c r="R927" s="698"/>
      <c r="S927" s="698"/>
      <c r="T927" s="698"/>
      <c r="U927" s="698"/>
      <c r="V927" s="698"/>
      <c r="W927" s="698"/>
      <c r="X927" s="698"/>
      <c r="Y927" s="698" t="s">
        <v>6454</v>
      </c>
      <c r="Z927" s="698">
        <v>1985</v>
      </c>
      <c r="AA927" s="698">
        <v>80</v>
      </c>
      <c r="AB927" s="698" t="s">
        <v>5407</v>
      </c>
    </row>
    <row r="928" spans="1:28" s="715" customFormat="1" x14ac:dyDescent="0.2">
      <c r="A928" s="698"/>
      <c r="B928" s="697"/>
      <c r="C928" s="696"/>
      <c r="D928" s="697"/>
      <c r="E928" s="696"/>
      <c r="F928" s="696"/>
      <c r="G928" s="697"/>
      <c r="H928" s="697"/>
      <c r="I928" s="697"/>
      <c r="J928" s="697"/>
      <c r="K928" s="697"/>
      <c r="L928" s="697"/>
      <c r="M928" s="697"/>
      <c r="N928" s="697"/>
      <c r="O928" s="696"/>
      <c r="P928" s="696"/>
      <c r="Q928" s="696"/>
      <c r="R928" s="698"/>
      <c r="S928" s="698"/>
      <c r="T928" s="698"/>
      <c r="U928" s="698"/>
      <c r="V928" s="698"/>
      <c r="W928" s="698"/>
      <c r="X928" s="698"/>
      <c r="Y928" s="698" t="s">
        <v>6455</v>
      </c>
      <c r="Z928" s="698">
        <v>1986</v>
      </c>
      <c r="AA928" s="698">
        <v>116</v>
      </c>
      <c r="AB928" s="698" t="s">
        <v>5297</v>
      </c>
    </row>
    <row r="929" spans="1:28" s="715" customFormat="1" x14ac:dyDescent="0.2">
      <c r="A929" s="698"/>
      <c r="B929" s="697"/>
      <c r="C929" s="696"/>
      <c r="D929" s="697"/>
      <c r="E929" s="696"/>
      <c r="F929" s="696"/>
      <c r="G929" s="697"/>
      <c r="H929" s="697"/>
      <c r="I929" s="697"/>
      <c r="J929" s="697"/>
      <c r="K929" s="697"/>
      <c r="L929" s="697"/>
      <c r="M929" s="697"/>
      <c r="N929" s="697"/>
      <c r="O929" s="696"/>
      <c r="P929" s="696"/>
      <c r="Q929" s="696"/>
      <c r="R929" s="698"/>
      <c r="S929" s="698"/>
      <c r="T929" s="698"/>
      <c r="U929" s="698"/>
      <c r="V929" s="698"/>
      <c r="W929" s="698"/>
      <c r="X929" s="698"/>
      <c r="Y929" s="698" t="s">
        <v>6456</v>
      </c>
      <c r="Z929" s="698">
        <v>1986</v>
      </c>
      <c r="AA929" s="698">
        <v>232</v>
      </c>
      <c r="AB929" s="698" t="s">
        <v>6457</v>
      </c>
    </row>
    <row r="930" spans="1:28" ht="12" customHeight="1" x14ac:dyDescent="0.2">
      <c r="A930" s="711"/>
      <c r="B930" s="706"/>
      <c r="C930" s="712"/>
      <c r="D930" s="713"/>
      <c r="E930" s="713"/>
      <c r="F930" s="713"/>
      <c r="G930" s="713"/>
      <c r="H930" s="713"/>
      <c r="I930" s="713"/>
      <c r="J930" s="713"/>
      <c r="K930" s="713"/>
      <c r="L930" s="713"/>
      <c r="M930" s="757"/>
      <c r="N930" s="765"/>
      <c r="O930" s="712"/>
      <c r="P930" s="713"/>
      <c r="Q930" s="713"/>
      <c r="R930" s="713"/>
      <c r="S930" s="713"/>
      <c r="T930" s="713"/>
      <c r="U930" s="713"/>
      <c r="V930" s="713"/>
      <c r="W930" s="713"/>
      <c r="X930" s="714"/>
      <c r="Y930" s="712"/>
      <c r="Z930" s="714"/>
      <c r="AA930" s="766"/>
      <c r="AB930" s="711"/>
    </row>
    <row r="931" spans="1:28" s="715" customFormat="1" x14ac:dyDescent="0.2">
      <c r="A931" s="698">
        <v>86</v>
      </c>
      <c r="B931" s="697" t="s">
        <v>6404</v>
      </c>
      <c r="C931" s="696"/>
      <c r="D931" s="697"/>
      <c r="E931" s="696"/>
      <c r="F931" s="696"/>
      <c r="G931" s="697"/>
      <c r="H931" s="697"/>
      <c r="I931" s="697"/>
      <c r="J931" s="697"/>
      <c r="K931" s="697"/>
      <c r="L931" s="697" t="s">
        <v>6458</v>
      </c>
      <c r="M931" s="696">
        <v>458</v>
      </c>
      <c r="N931" s="697" t="s">
        <v>43</v>
      </c>
      <c r="O931" s="696" t="s">
        <v>6459</v>
      </c>
      <c r="P931" s="696" t="s">
        <v>5158</v>
      </c>
      <c r="Q931" s="696" t="s">
        <v>246</v>
      </c>
      <c r="R931" s="698"/>
      <c r="S931" s="698"/>
      <c r="T931" s="698"/>
      <c r="U931" s="698"/>
      <c r="V931" s="698"/>
      <c r="W931" s="698"/>
      <c r="X931" s="698"/>
      <c r="Y931" s="698" t="s">
        <v>6460</v>
      </c>
      <c r="Z931" s="698">
        <v>1992</v>
      </c>
      <c r="AA931" s="698">
        <v>214</v>
      </c>
      <c r="AB931" s="698" t="s">
        <v>5652</v>
      </c>
    </row>
    <row r="932" spans="1:28" s="715" customFormat="1" x14ac:dyDescent="0.2">
      <c r="A932" s="698"/>
      <c r="B932" s="697" t="s">
        <v>6268</v>
      </c>
      <c r="C932" s="696"/>
      <c r="D932" s="697"/>
      <c r="E932" s="696"/>
      <c r="F932" s="696"/>
      <c r="G932" s="697"/>
      <c r="H932" s="697"/>
      <c r="I932" s="697"/>
      <c r="J932" s="697"/>
      <c r="K932" s="697"/>
      <c r="L932" s="697" t="s">
        <v>6458</v>
      </c>
      <c r="M932" s="696">
        <v>458</v>
      </c>
      <c r="N932" s="697" t="s">
        <v>43</v>
      </c>
      <c r="O932" s="696"/>
      <c r="P932" s="696"/>
      <c r="Q932" s="696"/>
      <c r="R932" s="698"/>
      <c r="S932" s="698"/>
      <c r="T932" s="698"/>
      <c r="U932" s="698"/>
      <c r="V932" s="698"/>
      <c r="W932" s="698"/>
      <c r="X932" s="698"/>
      <c r="Y932" s="698" t="s">
        <v>6461</v>
      </c>
      <c r="Z932" s="698">
        <v>1988</v>
      </c>
      <c r="AA932" s="698">
        <v>214</v>
      </c>
      <c r="AB932" s="698" t="s">
        <v>6462</v>
      </c>
    </row>
    <row r="933" spans="1:28" s="715" customFormat="1" x14ac:dyDescent="0.2">
      <c r="A933" s="698"/>
      <c r="B933" s="697"/>
      <c r="C933" s="696"/>
      <c r="D933" s="697"/>
      <c r="E933" s="696"/>
      <c r="F933" s="696"/>
      <c r="G933" s="697"/>
      <c r="H933" s="697"/>
      <c r="I933" s="697"/>
      <c r="J933" s="697"/>
      <c r="K933" s="697"/>
      <c r="L933" s="697"/>
      <c r="M933" s="697"/>
      <c r="N933" s="697"/>
      <c r="O933" s="696"/>
      <c r="P933" s="696"/>
      <c r="Q933" s="696"/>
      <c r="R933" s="698"/>
      <c r="S933" s="698"/>
      <c r="T933" s="698"/>
      <c r="U933" s="698"/>
      <c r="V933" s="698"/>
      <c r="W933" s="698"/>
      <c r="X933" s="698"/>
      <c r="Y933" s="698" t="s">
        <v>6463</v>
      </c>
      <c r="Z933" s="698">
        <v>1988</v>
      </c>
      <c r="AA933" s="698">
        <v>217</v>
      </c>
      <c r="AB933" s="698" t="s">
        <v>6464</v>
      </c>
    </row>
    <row r="934" spans="1:28" s="715" customFormat="1" x14ac:dyDescent="0.2">
      <c r="A934" s="698"/>
      <c r="B934" s="697"/>
      <c r="C934" s="696"/>
      <c r="D934" s="697"/>
      <c r="E934" s="696"/>
      <c r="F934" s="696"/>
      <c r="G934" s="697"/>
      <c r="H934" s="697"/>
      <c r="I934" s="697"/>
      <c r="J934" s="697"/>
      <c r="K934" s="697"/>
      <c r="L934" s="697"/>
      <c r="M934" s="697"/>
      <c r="N934" s="697"/>
      <c r="O934" s="696"/>
      <c r="P934" s="696"/>
      <c r="Q934" s="696"/>
      <c r="R934" s="698"/>
      <c r="S934" s="698"/>
      <c r="T934" s="698"/>
      <c r="U934" s="698"/>
      <c r="V934" s="698"/>
      <c r="W934" s="698"/>
      <c r="X934" s="698"/>
      <c r="Y934" s="698" t="s">
        <v>6465</v>
      </c>
      <c r="Z934" s="698">
        <v>2009</v>
      </c>
      <c r="AA934" s="698">
        <v>200</v>
      </c>
      <c r="AB934" s="698" t="s">
        <v>5391</v>
      </c>
    </row>
    <row r="935" spans="1:28" s="715" customFormat="1" x14ac:dyDescent="0.2">
      <c r="A935" s="698"/>
      <c r="B935" s="697"/>
      <c r="C935" s="696"/>
      <c r="D935" s="697"/>
      <c r="E935" s="696"/>
      <c r="F935" s="696"/>
      <c r="G935" s="697"/>
      <c r="H935" s="697"/>
      <c r="I935" s="697"/>
      <c r="J935" s="697"/>
      <c r="K935" s="697"/>
      <c r="L935" s="697"/>
      <c r="M935" s="697"/>
      <c r="N935" s="697"/>
      <c r="O935" s="696"/>
      <c r="P935" s="696"/>
      <c r="Q935" s="696"/>
      <c r="R935" s="698"/>
      <c r="S935" s="698"/>
      <c r="T935" s="698"/>
      <c r="U935" s="698"/>
      <c r="V935" s="698"/>
      <c r="W935" s="698"/>
      <c r="X935" s="698"/>
      <c r="Y935" s="698" t="s">
        <v>6466</v>
      </c>
      <c r="Z935" s="698">
        <v>1989</v>
      </c>
      <c r="AA935" s="698">
        <v>100</v>
      </c>
      <c r="AB935" s="698" t="s">
        <v>6467</v>
      </c>
    </row>
    <row r="936" spans="1:28" s="715" customFormat="1" x14ac:dyDescent="0.2">
      <c r="A936" s="698"/>
      <c r="B936" s="697"/>
      <c r="C936" s="696"/>
      <c r="D936" s="697"/>
      <c r="E936" s="696"/>
      <c r="F936" s="696"/>
      <c r="G936" s="697"/>
      <c r="H936" s="697"/>
      <c r="I936" s="697"/>
      <c r="J936" s="697"/>
      <c r="K936" s="697"/>
      <c r="L936" s="697"/>
      <c r="M936" s="697"/>
      <c r="N936" s="697"/>
      <c r="O936" s="696"/>
      <c r="P936" s="696"/>
      <c r="Q936" s="696"/>
      <c r="R936" s="698"/>
      <c r="S936" s="698"/>
      <c r="T936" s="698"/>
      <c r="U936" s="698"/>
      <c r="V936" s="698"/>
      <c r="W936" s="698"/>
      <c r="X936" s="698"/>
      <c r="Y936" s="698" t="s">
        <v>6468</v>
      </c>
      <c r="Z936" s="698">
        <v>1989</v>
      </c>
      <c r="AA936" s="698">
        <v>75</v>
      </c>
      <c r="AB936" s="698" t="s">
        <v>6469</v>
      </c>
    </row>
    <row r="937" spans="1:28" s="715" customFormat="1" x14ac:dyDescent="0.2">
      <c r="A937" s="698"/>
      <c r="B937" s="697"/>
      <c r="C937" s="696"/>
      <c r="D937" s="697"/>
      <c r="E937" s="696"/>
      <c r="F937" s="696"/>
      <c r="G937" s="697"/>
      <c r="H937" s="697"/>
      <c r="I937" s="697"/>
      <c r="J937" s="697"/>
      <c r="K937" s="697"/>
      <c r="L937" s="697"/>
      <c r="M937" s="697"/>
      <c r="N937" s="697"/>
      <c r="O937" s="696"/>
      <c r="P937" s="696"/>
      <c r="Q937" s="696"/>
      <c r="R937" s="698"/>
      <c r="S937" s="698"/>
      <c r="T937" s="698"/>
      <c r="U937" s="698"/>
      <c r="V937" s="698"/>
      <c r="W937" s="698"/>
      <c r="X937" s="698"/>
      <c r="Y937" s="698" t="s">
        <v>6470</v>
      </c>
      <c r="Z937" s="698">
        <v>2009</v>
      </c>
      <c r="AA937" s="698">
        <v>310</v>
      </c>
      <c r="AB937" s="698" t="s">
        <v>5415</v>
      </c>
    </row>
    <row r="938" spans="1:28" s="715" customFormat="1" x14ac:dyDescent="0.2">
      <c r="A938" s="698"/>
      <c r="B938" s="697"/>
      <c r="C938" s="696"/>
      <c r="D938" s="697"/>
      <c r="E938" s="696"/>
      <c r="F938" s="696"/>
      <c r="G938" s="697"/>
      <c r="H938" s="697"/>
      <c r="I938" s="697"/>
      <c r="J938" s="697"/>
      <c r="K938" s="697"/>
      <c r="L938" s="697"/>
      <c r="M938" s="697"/>
      <c r="N938" s="697"/>
      <c r="O938" s="696"/>
      <c r="P938" s="696"/>
      <c r="Q938" s="696"/>
      <c r="R938" s="698"/>
      <c r="S938" s="698"/>
      <c r="T938" s="698"/>
      <c r="U938" s="698"/>
      <c r="V938" s="698"/>
      <c r="W938" s="698"/>
      <c r="X938" s="698"/>
      <c r="Y938" s="698" t="s">
        <v>6471</v>
      </c>
      <c r="Z938" s="698">
        <v>1990</v>
      </c>
      <c r="AA938" s="698">
        <v>90</v>
      </c>
      <c r="AB938" s="698" t="s">
        <v>6472</v>
      </c>
    </row>
    <row r="939" spans="1:28" s="715" customFormat="1" x14ac:dyDescent="0.2">
      <c r="A939" s="698"/>
      <c r="B939" s="697"/>
      <c r="C939" s="696"/>
      <c r="D939" s="697"/>
      <c r="E939" s="696"/>
      <c r="F939" s="696"/>
      <c r="G939" s="697"/>
      <c r="H939" s="697"/>
      <c r="I939" s="697"/>
      <c r="J939" s="697"/>
      <c r="K939" s="697"/>
      <c r="L939" s="697"/>
      <c r="M939" s="697"/>
      <c r="N939" s="697"/>
      <c r="O939" s="696"/>
      <c r="P939" s="696"/>
      <c r="Q939" s="696"/>
      <c r="R939" s="698"/>
      <c r="S939" s="698"/>
      <c r="T939" s="698"/>
      <c r="U939" s="698"/>
      <c r="V939" s="698"/>
      <c r="W939" s="698"/>
      <c r="X939" s="698"/>
      <c r="Y939" s="698" t="s">
        <v>6473</v>
      </c>
      <c r="Z939" s="698">
        <v>1990</v>
      </c>
      <c r="AA939" s="715">
        <v>200</v>
      </c>
      <c r="AB939" s="698" t="s">
        <v>6474</v>
      </c>
    </row>
    <row r="940" spans="1:28" s="715" customFormat="1" x14ac:dyDescent="0.2">
      <c r="A940" s="698"/>
      <c r="B940" s="697"/>
      <c r="C940" s="696"/>
      <c r="D940" s="697"/>
      <c r="E940" s="696"/>
      <c r="F940" s="696"/>
      <c r="G940" s="697"/>
      <c r="H940" s="697"/>
      <c r="I940" s="697"/>
      <c r="J940" s="697"/>
      <c r="K940" s="697"/>
      <c r="L940" s="697"/>
      <c r="M940" s="697"/>
      <c r="N940" s="697"/>
      <c r="O940" s="696"/>
      <c r="P940" s="696"/>
      <c r="Q940" s="696"/>
      <c r="R940" s="698"/>
      <c r="S940" s="698"/>
      <c r="T940" s="698"/>
      <c r="U940" s="698"/>
      <c r="V940" s="698"/>
      <c r="W940" s="698"/>
      <c r="X940" s="698"/>
      <c r="Y940" s="698" t="s">
        <v>6475</v>
      </c>
      <c r="Z940" s="698">
        <v>1988</v>
      </c>
      <c r="AA940" s="698">
        <v>75</v>
      </c>
      <c r="AB940" s="698" t="s">
        <v>5188</v>
      </c>
    </row>
    <row r="941" spans="1:28" s="715" customFormat="1" x14ac:dyDescent="0.2">
      <c r="A941" s="698"/>
      <c r="B941" s="697"/>
      <c r="C941" s="696"/>
      <c r="D941" s="697"/>
      <c r="E941" s="696"/>
      <c r="F941" s="696"/>
      <c r="G941" s="697"/>
      <c r="H941" s="697"/>
      <c r="I941" s="697"/>
      <c r="J941" s="697"/>
      <c r="K941" s="697"/>
      <c r="L941" s="697"/>
      <c r="M941" s="697"/>
      <c r="N941" s="697"/>
      <c r="O941" s="696"/>
      <c r="P941" s="696"/>
      <c r="Q941" s="696"/>
      <c r="R941" s="698"/>
      <c r="S941" s="698"/>
      <c r="T941" s="698"/>
      <c r="U941" s="698"/>
      <c r="V941" s="698"/>
      <c r="W941" s="698"/>
      <c r="X941" s="698"/>
      <c r="Y941" s="698" t="s">
        <v>6476</v>
      </c>
      <c r="Z941" s="698">
        <v>2009</v>
      </c>
      <c r="AA941" s="698">
        <v>176</v>
      </c>
      <c r="AB941" s="698" t="s">
        <v>5369</v>
      </c>
    </row>
    <row r="942" spans="1:28" s="715" customFormat="1" x14ac:dyDescent="0.2">
      <c r="A942" s="698"/>
      <c r="B942" s="697"/>
      <c r="C942" s="696"/>
      <c r="D942" s="697"/>
      <c r="E942" s="696"/>
      <c r="F942" s="696"/>
      <c r="G942" s="697"/>
      <c r="H942" s="697"/>
      <c r="I942" s="697"/>
      <c r="J942" s="697"/>
      <c r="K942" s="697"/>
      <c r="L942" s="697"/>
      <c r="M942" s="697"/>
      <c r="N942" s="697"/>
      <c r="O942" s="696"/>
      <c r="P942" s="696"/>
      <c r="Q942" s="696"/>
      <c r="R942" s="698"/>
      <c r="S942" s="698"/>
      <c r="T942" s="698"/>
      <c r="U942" s="698"/>
      <c r="V942" s="698"/>
      <c r="W942" s="698"/>
      <c r="X942" s="698"/>
      <c r="Y942" s="698" t="s">
        <v>6477</v>
      </c>
      <c r="Z942" s="698">
        <v>2009</v>
      </c>
      <c r="AA942" s="698">
        <v>620</v>
      </c>
      <c r="AB942" s="698" t="s">
        <v>6478</v>
      </c>
    </row>
    <row r="943" spans="1:28" s="715" customFormat="1" x14ac:dyDescent="0.2">
      <c r="A943" s="698"/>
      <c r="B943" s="697"/>
      <c r="C943" s="696"/>
      <c r="D943" s="697"/>
      <c r="E943" s="696"/>
      <c r="F943" s="696"/>
      <c r="G943" s="697"/>
      <c r="H943" s="697"/>
      <c r="I943" s="697"/>
      <c r="J943" s="697"/>
      <c r="K943" s="697"/>
      <c r="L943" s="697"/>
      <c r="M943" s="697"/>
      <c r="N943" s="697"/>
      <c r="O943" s="696"/>
      <c r="P943" s="696"/>
      <c r="Q943" s="696"/>
      <c r="R943" s="698"/>
      <c r="S943" s="698"/>
      <c r="T943" s="698"/>
      <c r="U943" s="698"/>
      <c r="V943" s="698"/>
      <c r="W943" s="698"/>
      <c r="X943" s="698"/>
      <c r="Y943" s="699" t="s">
        <v>6479</v>
      </c>
      <c r="Z943" s="698"/>
      <c r="AA943" s="698"/>
      <c r="AB943" s="698"/>
    </row>
    <row r="944" spans="1:28" s="715" customFormat="1" x14ac:dyDescent="0.2">
      <c r="A944" s="698"/>
      <c r="B944" s="697"/>
      <c r="C944" s="696"/>
      <c r="D944" s="697"/>
      <c r="E944" s="696"/>
      <c r="F944" s="696"/>
      <c r="G944" s="697"/>
      <c r="H944" s="697"/>
      <c r="I944" s="697"/>
      <c r="J944" s="697"/>
      <c r="K944" s="697"/>
      <c r="L944" s="697"/>
      <c r="M944" s="697"/>
      <c r="N944" s="697"/>
      <c r="O944" s="696"/>
      <c r="P944" s="696"/>
      <c r="Q944" s="696"/>
      <c r="R944" s="698"/>
      <c r="S944" s="698"/>
      <c r="T944" s="698"/>
      <c r="U944" s="698"/>
      <c r="V944" s="698"/>
      <c r="W944" s="698"/>
      <c r="X944" s="698"/>
      <c r="Y944" s="698" t="s">
        <v>6480</v>
      </c>
      <c r="Z944" s="698">
        <v>1992</v>
      </c>
      <c r="AA944" s="698">
        <v>214</v>
      </c>
      <c r="AB944" s="698" t="s">
        <v>6462</v>
      </c>
    </row>
    <row r="945" spans="1:28" s="715" customFormat="1" x14ac:dyDescent="0.2">
      <c r="A945" s="698"/>
      <c r="B945" s="697"/>
      <c r="C945" s="696"/>
      <c r="D945" s="697"/>
      <c r="E945" s="696"/>
      <c r="F945" s="696"/>
      <c r="G945" s="697"/>
      <c r="H945" s="697"/>
      <c r="I945" s="697"/>
      <c r="J945" s="697"/>
      <c r="K945" s="697"/>
      <c r="L945" s="697"/>
      <c r="M945" s="697"/>
      <c r="N945" s="697"/>
      <c r="O945" s="696"/>
      <c r="P945" s="696"/>
      <c r="Q945" s="696"/>
      <c r="R945" s="698"/>
      <c r="S945" s="698"/>
      <c r="T945" s="698"/>
      <c r="U945" s="698"/>
      <c r="V945" s="698"/>
      <c r="W945" s="698"/>
      <c r="X945" s="698"/>
      <c r="Y945" s="699" t="s">
        <v>6481</v>
      </c>
      <c r="Z945" s="698"/>
      <c r="AA945" s="698"/>
      <c r="AB945" s="698"/>
    </row>
    <row r="946" spans="1:28" s="715" customFormat="1" x14ac:dyDescent="0.2">
      <c r="A946" s="698"/>
      <c r="B946" s="697"/>
      <c r="C946" s="696"/>
      <c r="D946" s="697"/>
      <c r="E946" s="696"/>
      <c r="F946" s="696"/>
      <c r="G946" s="697"/>
      <c r="H946" s="697"/>
      <c r="I946" s="697"/>
      <c r="J946" s="697"/>
      <c r="K946" s="697"/>
      <c r="L946" s="697"/>
      <c r="M946" s="697"/>
      <c r="N946" s="697"/>
      <c r="O946" s="696"/>
      <c r="P946" s="696"/>
      <c r="Q946" s="696"/>
      <c r="R946" s="698"/>
      <c r="S946" s="698"/>
      <c r="T946" s="698"/>
      <c r="U946" s="698"/>
      <c r="V946" s="698"/>
      <c r="W946" s="698"/>
      <c r="X946" s="698"/>
      <c r="Y946" s="698" t="s">
        <v>6482</v>
      </c>
      <c r="Z946" s="698">
        <v>1988</v>
      </c>
      <c r="AA946" s="698">
        <v>75</v>
      </c>
      <c r="AB946" s="698" t="s">
        <v>5376</v>
      </c>
    </row>
    <row r="947" spans="1:28" s="715" customFormat="1" x14ac:dyDescent="0.2">
      <c r="A947" s="698"/>
      <c r="B947" s="697"/>
      <c r="C947" s="696"/>
      <c r="D947" s="697"/>
      <c r="E947" s="696"/>
      <c r="F947" s="696"/>
      <c r="G947" s="697"/>
      <c r="H947" s="697"/>
      <c r="I947" s="697"/>
      <c r="J947" s="697"/>
      <c r="K947" s="697"/>
      <c r="L947" s="697"/>
      <c r="M947" s="697"/>
      <c r="N947" s="697"/>
      <c r="O947" s="696"/>
      <c r="P947" s="696"/>
      <c r="Q947" s="696"/>
      <c r="R947" s="698"/>
      <c r="S947" s="698"/>
      <c r="T947" s="698"/>
      <c r="U947" s="698"/>
      <c r="V947" s="698"/>
      <c r="W947" s="698"/>
      <c r="X947" s="698"/>
      <c r="Y947" s="698" t="s">
        <v>6483</v>
      </c>
      <c r="Z947" s="698">
        <v>1990</v>
      </c>
      <c r="AA947" s="698">
        <v>90</v>
      </c>
      <c r="AB947" s="698" t="s">
        <v>6472</v>
      </c>
    </row>
    <row r="948" spans="1:28" s="715" customFormat="1" x14ac:dyDescent="0.2">
      <c r="A948" s="698"/>
      <c r="B948" s="697"/>
      <c r="C948" s="696"/>
      <c r="D948" s="697"/>
      <c r="E948" s="696"/>
      <c r="F948" s="696"/>
      <c r="G948" s="697"/>
      <c r="H948" s="697"/>
      <c r="I948" s="697"/>
      <c r="J948" s="697"/>
      <c r="K948" s="697"/>
      <c r="L948" s="697"/>
      <c r="M948" s="697"/>
      <c r="N948" s="697"/>
      <c r="O948" s="696"/>
      <c r="P948" s="696"/>
      <c r="Q948" s="696"/>
      <c r="R948" s="698"/>
      <c r="S948" s="698"/>
      <c r="T948" s="698"/>
      <c r="U948" s="698"/>
      <c r="V948" s="698"/>
      <c r="W948" s="698"/>
      <c r="X948" s="698"/>
      <c r="Y948" s="698" t="s">
        <v>6484</v>
      </c>
      <c r="Z948" s="698">
        <v>2009</v>
      </c>
      <c r="AA948" s="698">
        <v>310</v>
      </c>
      <c r="AB948" s="698" t="s">
        <v>5415</v>
      </c>
    </row>
    <row r="949" spans="1:28" s="715" customFormat="1" x14ac:dyDescent="0.2">
      <c r="A949" s="698"/>
      <c r="B949" s="697"/>
      <c r="C949" s="696"/>
      <c r="D949" s="697"/>
      <c r="E949" s="696"/>
      <c r="F949" s="696"/>
      <c r="G949" s="697"/>
      <c r="H949" s="697"/>
      <c r="I949" s="697"/>
      <c r="J949" s="697"/>
      <c r="K949" s="697"/>
      <c r="L949" s="697"/>
      <c r="M949" s="697"/>
      <c r="N949" s="697"/>
      <c r="O949" s="696"/>
      <c r="P949" s="696"/>
      <c r="Q949" s="696"/>
      <c r="R949" s="698"/>
      <c r="S949" s="698"/>
      <c r="T949" s="698"/>
      <c r="U949" s="698"/>
      <c r="V949" s="698"/>
      <c r="W949" s="698"/>
      <c r="X949" s="698"/>
      <c r="Y949" s="698" t="s">
        <v>6485</v>
      </c>
      <c r="Z949" s="698">
        <v>2002</v>
      </c>
      <c r="AA949" s="698">
        <v>214</v>
      </c>
      <c r="AB949" s="698" t="s">
        <v>5652</v>
      </c>
    </row>
    <row r="950" spans="1:28" s="715" customFormat="1" x14ac:dyDescent="0.2">
      <c r="A950" s="698"/>
      <c r="B950" s="697"/>
      <c r="C950" s="696"/>
      <c r="D950" s="697"/>
      <c r="E950" s="696"/>
      <c r="F950" s="696"/>
      <c r="G950" s="697"/>
      <c r="H950" s="697"/>
      <c r="I950" s="697"/>
      <c r="J950" s="697"/>
      <c r="K950" s="697"/>
      <c r="L950" s="697"/>
      <c r="M950" s="697"/>
      <c r="N950" s="697"/>
      <c r="O950" s="696"/>
      <c r="P950" s="696"/>
      <c r="Q950" s="696"/>
      <c r="R950" s="698"/>
      <c r="S950" s="698"/>
      <c r="T950" s="698"/>
      <c r="U950" s="698"/>
      <c r="V950" s="698"/>
      <c r="W950" s="698"/>
      <c r="X950" s="698"/>
      <c r="Y950" s="698" t="s">
        <v>6486</v>
      </c>
      <c r="Z950" s="698">
        <v>2009</v>
      </c>
      <c r="AA950" s="698">
        <v>200</v>
      </c>
      <c r="AB950" s="698" t="s">
        <v>5391</v>
      </c>
    </row>
    <row r="951" spans="1:28" s="715" customFormat="1" x14ac:dyDescent="0.2">
      <c r="A951" s="698"/>
      <c r="B951" s="697"/>
      <c r="C951" s="696"/>
      <c r="D951" s="697"/>
      <c r="E951" s="696"/>
      <c r="F951" s="696"/>
      <c r="G951" s="697"/>
      <c r="H951" s="697"/>
      <c r="I951" s="697"/>
      <c r="J951" s="697"/>
      <c r="K951" s="697"/>
      <c r="L951" s="697"/>
      <c r="M951" s="697"/>
      <c r="N951" s="697"/>
      <c r="O951" s="696"/>
      <c r="P951" s="696"/>
      <c r="Q951" s="696"/>
      <c r="R951" s="698"/>
      <c r="S951" s="698"/>
      <c r="T951" s="698"/>
      <c r="U951" s="698"/>
      <c r="V951" s="698"/>
      <c r="W951" s="698"/>
      <c r="X951" s="698"/>
      <c r="Y951" s="698" t="s">
        <v>6487</v>
      </c>
      <c r="Z951" s="698">
        <v>1989</v>
      </c>
      <c r="AA951" s="698">
        <v>100</v>
      </c>
      <c r="AB951" s="698" t="s">
        <v>6467</v>
      </c>
    </row>
    <row r="952" spans="1:28" x14ac:dyDescent="0.2">
      <c r="A952" s="711"/>
      <c r="B952" s="706"/>
      <c r="C952" s="712"/>
      <c r="D952" s="713"/>
      <c r="E952" s="713"/>
      <c r="F952" s="713"/>
      <c r="G952" s="713"/>
      <c r="H952" s="713"/>
      <c r="I952" s="713"/>
      <c r="J952" s="713"/>
      <c r="K952" s="713"/>
      <c r="L952" s="713"/>
      <c r="M952" s="757"/>
      <c r="N952" s="765"/>
      <c r="O952" s="712"/>
      <c r="P952" s="713"/>
      <c r="Q952" s="713"/>
      <c r="R952" s="713"/>
      <c r="S952" s="713"/>
      <c r="T952" s="713"/>
      <c r="U952" s="713"/>
      <c r="V952" s="713"/>
      <c r="W952" s="713"/>
      <c r="X952" s="714"/>
      <c r="Y952" s="712"/>
      <c r="Z952" s="714"/>
      <c r="AA952" s="766"/>
      <c r="AB952" s="711"/>
    </row>
    <row r="953" spans="1:28" s="715" customFormat="1" x14ac:dyDescent="0.2">
      <c r="A953" s="698">
        <v>87</v>
      </c>
      <c r="B953" s="697" t="s">
        <v>6404</v>
      </c>
      <c r="C953" s="696"/>
      <c r="D953" s="697"/>
      <c r="E953" s="696"/>
      <c r="F953" s="696"/>
      <c r="G953" s="697"/>
      <c r="H953" s="697"/>
      <c r="I953" s="697"/>
      <c r="J953" s="697"/>
      <c r="K953" s="697"/>
      <c r="L953" s="697" t="s">
        <v>6488</v>
      </c>
      <c r="M953" s="696">
        <v>330</v>
      </c>
      <c r="N953" s="697" t="s">
        <v>38</v>
      </c>
      <c r="O953" s="696" t="s">
        <v>6489</v>
      </c>
      <c r="P953" s="696" t="s">
        <v>5158</v>
      </c>
      <c r="Q953" s="696" t="s">
        <v>246</v>
      </c>
      <c r="R953" s="698"/>
      <c r="S953" s="698"/>
      <c r="T953" s="698"/>
      <c r="U953" s="698"/>
      <c r="V953" s="698"/>
      <c r="W953" s="698"/>
      <c r="X953" s="698"/>
      <c r="Y953" s="698" t="s">
        <v>6490</v>
      </c>
      <c r="Z953" s="698">
        <v>1991</v>
      </c>
      <c r="AA953" s="698">
        <v>114</v>
      </c>
      <c r="AB953" s="698" t="s">
        <v>5625</v>
      </c>
    </row>
    <row r="954" spans="1:28" s="715" customFormat="1" x14ac:dyDescent="0.2">
      <c r="A954" s="698"/>
      <c r="B954" s="697" t="s">
        <v>6268</v>
      </c>
      <c r="C954" s="696"/>
      <c r="D954" s="697"/>
      <c r="E954" s="696"/>
      <c r="F954" s="696"/>
      <c r="G954" s="697"/>
      <c r="H954" s="697"/>
      <c r="I954" s="697"/>
      <c r="J954" s="697"/>
      <c r="K954" s="697"/>
      <c r="L954" s="697" t="s">
        <v>6488</v>
      </c>
      <c r="M954" s="696">
        <v>330</v>
      </c>
      <c r="N954" s="697"/>
      <c r="O954" s="696"/>
      <c r="P954" s="696"/>
      <c r="Q954" s="696"/>
      <c r="R954" s="698"/>
      <c r="S954" s="698"/>
      <c r="T954" s="698"/>
      <c r="U954" s="698"/>
      <c r="V954" s="698"/>
      <c r="W954" s="698"/>
      <c r="X954" s="698"/>
      <c r="Y954" s="698" t="s">
        <v>6491</v>
      </c>
      <c r="Z954" s="698">
        <v>1991</v>
      </c>
      <c r="AA954" s="715">
        <v>156</v>
      </c>
      <c r="AB954" s="698" t="s">
        <v>6492</v>
      </c>
    </row>
    <row r="955" spans="1:28" s="715" customFormat="1" x14ac:dyDescent="0.2">
      <c r="A955" s="698"/>
      <c r="B955" s="697"/>
      <c r="C955" s="696"/>
      <c r="D955" s="697"/>
      <c r="E955" s="696"/>
      <c r="F955" s="696"/>
      <c r="G955" s="697"/>
      <c r="H955" s="697"/>
      <c r="I955" s="697"/>
      <c r="J955" s="697"/>
      <c r="K955" s="697"/>
      <c r="L955" s="697"/>
      <c r="M955" s="697"/>
      <c r="N955" s="697"/>
      <c r="O955" s="696"/>
      <c r="P955" s="696"/>
      <c r="Q955" s="696"/>
      <c r="R955" s="698"/>
      <c r="S955" s="698"/>
      <c r="T955" s="698"/>
      <c r="U955" s="698"/>
      <c r="V955" s="698"/>
      <c r="W955" s="698"/>
      <c r="X955" s="698"/>
      <c r="Y955" s="698" t="s">
        <v>6493</v>
      </c>
      <c r="Z955" s="698">
        <v>1993</v>
      </c>
      <c r="AA955" s="715">
        <v>154</v>
      </c>
      <c r="AB955" s="698" t="s">
        <v>5464</v>
      </c>
    </row>
    <row r="956" spans="1:28" s="715" customFormat="1" x14ac:dyDescent="0.2">
      <c r="A956" s="698"/>
      <c r="B956" s="697"/>
      <c r="C956" s="696"/>
      <c r="D956" s="697"/>
      <c r="E956" s="696"/>
      <c r="F956" s="696"/>
      <c r="G956" s="697"/>
      <c r="H956" s="697"/>
      <c r="I956" s="697"/>
      <c r="J956" s="697"/>
      <c r="K956" s="697"/>
      <c r="L956" s="697"/>
      <c r="M956" s="697"/>
      <c r="N956" s="697"/>
      <c r="O956" s="696"/>
      <c r="P956" s="696"/>
      <c r="Q956" s="696"/>
      <c r="R956" s="698"/>
      <c r="S956" s="698"/>
      <c r="T956" s="698"/>
      <c r="U956" s="698"/>
      <c r="V956" s="698"/>
      <c r="W956" s="698"/>
      <c r="X956" s="698"/>
      <c r="Y956" s="698" t="s">
        <v>6494</v>
      </c>
      <c r="Z956" s="698">
        <v>2003</v>
      </c>
      <c r="AA956" s="698">
        <v>135</v>
      </c>
      <c r="AB956" s="698" t="s">
        <v>6445</v>
      </c>
    </row>
    <row r="957" spans="1:28" s="715" customFormat="1" x14ac:dyDescent="0.2">
      <c r="A957" s="698"/>
      <c r="B957" s="697"/>
      <c r="C957" s="696"/>
      <c r="D957" s="697"/>
      <c r="E957" s="696"/>
      <c r="F957" s="696"/>
      <c r="G957" s="697"/>
      <c r="H957" s="697"/>
      <c r="I957" s="697"/>
      <c r="J957" s="697"/>
      <c r="K957" s="697"/>
      <c r="L957" s="697"/>
      <c r="M957" s="697"/>
      <c r="N957" s="697"/>
      <c r="O957" s="696"/>
      <c r="P957" s="696"/>
      <c r="Q957" s="696"/>
      <c r="R957" s="698"/>
      <c r="S957" s="698"/>
      <c r="T957" s="698"/>
      <c r="U957" s="698"/>
      <c r="V957" s="698"/>
      <c r="W957" s="698"/>
      <c r="X957" s="698"/>
      <c r="Y957" s="698" t="s">
        <v>6495</v>
      </c>
      <c r="Z957" s="698">
        <v>1989</v>
      </c>
      <c r="AA957" s="698">
        <v>70</v>
      </c>
      <c r="AB957" s="698" t="s">
        <v>6496</v>
      </c>
    </row>
    <row r="958" spans="1:28" s="715" customFormat="1" x14ac:dyDescent="0.2">
      <c r="A958" s="698"/>
      <c r="B958" s="697"/>
      <c r="C958" s="696"/>
      <c r="D958" s="697"/>
      <c r="E958" s="696"/>
      <c r="F958" s="696"/>
      <c r="G958" s="697"/>
      <c r="H958" s="697"/>
      <c r="I958" s="697"/>
      <c r="J958" s="697"/>
      <c r="K958" s="697"/>
      <c r="L958" s="697"/>
      <c r="M958" s="697"/>
      <c r="N958" s="697"/>
      <c r="O958" s="696"/>
      <c r="P958" s="696"/>
      <c r="Q958" s="696"/>
      <c r="R958" s="698"/>
      <c r="S958" s="698"/>
      <c r="T958" s="698"/>
      <c r="U958" s="698"/>
      <c r="V958" s="698"/>
      <c r="W958" s="698"/>
      <c r="X958" s="698"/>
      <c r="Y958" s="698" t="s">
        <v>6497</v>
      </c>
      <c r="Z958" s="698">
        <v>1989</v>
      </c>
      <c r="AA958" s="698">
        <v>500</v>
      </c>
      <c r="AB958" s="698" t="s">
        <v>6498</v>
      </c>
    </row>
    <row r="959" spans="1:28" s="715" customFormat="1" x14ac:dyDescent="0.2">
      <c r="A959" s="698"/>
      <c r="B959" s="697"/>
      <c r="C959" s="696"/>
      <c r="D959" s="697"/>
      <c r="E959" s="696"/>
      <c r="F959" s="696"/>
      <c r="G959" s="697"/>
      <c r="H959" s="697"/>
      <c r="I959" s="697"/>
      <c r="J959" s="697"/>
      <c r="K959" s="697"/>
      <c r="L959" s="697"/>
      <c r="M959" s="697"/>
      <c r="N959" s="697"/>
      <c r="O959" s="696"/>
      <c r="P959" s="696"/>
      <c r="Q959" s="696"/>
      <c r="R959" s="698"/>
      <c r="S959" s="698"/>
      <c r="T959" s="698"/>
      <c r="U959" s="698"/>
      <c r="V959" s="698"/>
      <c r="W959" s="698"/>
      <c r="X959" s="698"/>
      <c r="Y959" s="698" t="s">
        <v>6499</v>
      </c>
      <c r="Z959" s="698">
        <v>1994</v>
      </c>
      <c r="AA959" s="698">
        <v>150</v>
      </c>
      <c r="AB959" s="698" t="s">
        <v>6500</v>
      </c>
    </row>
    <row r="960" spans="1:28" s="715" customFormat="1" x14ac:dyDescent="0.2">
      <c r="A960" s="698"/>
      <c r="B960" s="697"/>
      <c r="C960" s="696"/>
      <c r="D960" s="697"/>
      <c r="E960" s="696"/>
      <c r="F960" s="696"/>
      <c r="G960" s="697"/>
      <c r="H960" s="697"/>
      <c r="I960" s="697"/>
      <c r="J960" s="697"/>
      <c r="K960" s="697"/>
      <c r="L960" s="697"/>
      <c r="M960" s="697"/>
      <c r="N960" s="697"/>
      <c r="O960" s="696"/>
      <c r="P960" s="696"/>
      <c r="Q960" s="696"/>
      <c r="R960" s="698"/>
      <c r="S960" s="698"/>
      <c r="T960" s="698"/>
      <c r="U960" s="698"/>
      <c r="V960" s="698"/>
      <c r="W960" s="698"/>
      <c r="X960" s="698"/>
      <c r="Y960" s="698" t="s">
        <v>6501</v>
      </c>
      <c r="Z960" s="698">
        <v>2003</v>
      </c>
      <c r="AA960" s="698">
        <v>135</v>
      </c>
      <c r="AB960" s="698" t="s">
        <v>6445</v>
      </c>
    </row>
    <row r="961" spans="1:28" s="715" customFormat="1" x14ac:dyDescent="0.2">
      <c r="A961" s="698"/>
      <c r="B961" s="697"/>
      <c r="C961" s="696"/>
      <c r="D961" s="697"/>
      <c r="E961" s="696"/>
      <c r="F961" s="696"/>
      <c r="G961" s="697"/>
      <c r="H961" s="697"/>
      <c r="I961" s="697"/>
      <c r="J961" s="697"/>
      <c r="K961" s="697"/>
      <c r="L961" s="697"/>
      <c r="M961" s="697"/>
      <c r="N961" s="697"/>
      <c r="O961" s="696"/>
      <c r="P961" s="696"/>
      <c r="Q961" s="696"/>
      <c r="R961" s="698"/>
      <c r="S961" s="698"/>
      <c r="T961" s="698"/>
      <c r="U961" s="698"/>
      <c r="V961" s="698"/>
      <c r="W961" s="698"/>
      <c r="X961" s="698"/>
      <c r="Y961" s="699" t="s">
        <v>6502</v>
      </c>
    </row>
    <row r="962" spans="1:28" s="715" customFormat="1" x14ac:dyDescent="0.2">
      <c r="A962" s="698"/>
      <c r="B962" s="697"/>
      <c r="C962" s="696"/>
      <c r="D962" s="697"/>
      <c r="E962" s="696"/>
      <c r="F962" s="696"/>
      <c r="G962" s="697"/>
      <c r="H962" s="697"/>
      <c r="I962" s="697"/>
      <c r="J962" s="697"/>
      <c r="K962" s="697"/>
      <c r="L962" s="697"/>
      <c r="M962" s="697"/>
      <c r="N962" s="697"/>
      <c r="O962" s="696"/>
      <c r="P962" s="696"/>
      <c r="Q962" s="696"/>
      <c r="R962" s="698"/>
      <c r="S962" s="698"/>
      <c r="T962" s="698"/>
      <c r="U962" s="698"/>
      <c r="V962" s="698"/>
      <c r="W962" s="698"/>
      <c r="X962" s="698"/>
      <c r="Y962" s="698" t="s">
        <v>6503</v>
      </c>
      <c r="Z962" s="698">
        <v>1989</v>
      </c>
      <c r="AA962" s="698">
        <v>70</v>
      </c>
      <c r="AB962" s="698" t="s">
        <v>6496</v>
      </c>
    </row>
    <row r="963" spans="1:28" s="715" customFormat="1" x14ac:dyDescent="0.2">
      <c r="A963" s="698"/>
      <c r="B963" s="697"/>
      <c r="C963" s="696"/>
      <c r="D963" s="697"/>
      <c r="E963" s="696"/>
      <c r="F963" s="696"/>
      <c r="G963" s="697"/>
      <c r="H963" s="697"/>
      <c r="I963" s="697"/>
      <c r="J963" s="697"/>
      <c r="K963" s="697"/>
      <c r="L963" s="697"/>
      <c r="M963" s="697"/>
      <c r="N963" s="697"/>
      <c r="O963" s="696"/>
      <c r="P963" s="696"/>
      <c r="Q963" s="696"/>
      <c r="R963" s="698"/>
      <c r="S963" s="698"/>
      <c r="T963" s="698"/>
      <c r="U963" s="698"/>
      <c r="V963" s="698"/>
      <c r="W963" s="698"/>
      <c r="X963" s="698"/>
      <c r="Y963" s="698" t="s">
        <v>6504</v>
      </c>
      <c r="Z963" s="698">
        <v>1991</v>
      </c>
      <c r="AA963" s="698">
        <v>114</v>
      </c>
      <c r="AB963" s="698" t="s">
        <v>5625</v>
      </c>
    </row>
    <row r="964" spans="1:28" s="715" customFormat="1" x14ac:dyDescent="0.2">
      <c r="A964" s="698"/>
      <c r="B964" s="697"/>
      <c r="C964" s="696"/>
      <c r="D964" s="697"/>
      <c r="E964" s="696"/>
      <c r="F964" s="696"/>
      <c r="G964" s="697"/>
      <c r="H964" s="697"/>
      <c r="I964" s="697"/>
      <c r="J964" s="697"/>
      <c r="K964" s="697"/>
      <c r="L964" s="697"/>
      <c r="M964" s="697"/>
      <c r="N964" s="697"/>
      <c r="O964" s="696"/>
      <c r="P964" s="696"/>
      <c r="Q964" s="696"/>
      <c r="R964" s="698"/>
      <c r="S964" s="698"/>
      <c r="T964" s="698"/>
      <c r="U964" s="698"/>
      <c r="V964" s="698"/>
      <c r="W964" s="698"/>
      <c r="X964" s="698"/>
      <c r="Y964" s="698" t="s">
        <v>6505</v>
      </c>
      <c r="Z964" s="698">
        <v>1994</v>
      </c>
      <c r="AA964" s="698">
        <v>150</v>
      </c>
      <c r="AB964" s="698" t="s">
        <v>6445</v>
      </c>
    </row>
    <row r="965" spans="1:28" s="715" customFormat="1" x14ac:dyDescent="0.2">
      <c r="A965" s="698"/>
      <c r="B965" s="698"/>
      <c r="C965" s="698"/>
      <c r="D965" s="698"/>
      <c r="E965" s="698"/>
      <c r="F965" s="698"/>
      <c r="G965" s="698"/>
      <c r="H965" s="698"/>
      <c r="I965" s="698"/>
      <c r="J965" s="698"/>
      <c r="K965" s="698"/>
      <c r="L965" s="698"/>
      <c r="M965" s="698"/>
      <c r="N965" s="697"/>
      <c r="O965" s="696"/>
      <c r="P965" s="696"/>
      <c r="Q965" s="696"/>
      <c r="R965" s="698"/>
      <c r="S965" s="698"/>
      <c r="T965" s="698"/>
      <c r="U965" s="698"/>
      <c r="V965" s="698"/>
      <c r="W965" s="698"/>
      <c r="X965" s="698"/>
      <c r="Y965" s="698" t="s">
        <v>6506</v>
      </c>
      <c r="Z965" s="698">
        <v>1989</v>
      </c>
      <c r="AA965" s="698">
        <v>500</v>
      </c>
      <c r="AB965" s="698" t="s">
        <v>6498</v>
      </c>
    </row>
    <row r="966" spans="1:28" s="715" customFormat="1" x14ac:dyDescent="0.2">
      <c r="A966" s="698"/>
      <c r="B966" s="697"/>
      <c r="C966" s="696"/>
      <c r="D966" s="697"/>
      <c r="E966" s="696"/>
      <c r="F966" s="696"/>
      <c r="G966" s="697"/>
      <c r="H966" s="697"/>
      <c r="I966" s="697"/>
      <c r="J966" s="697"/>
      <c r="K966" s="697"/>
      <c r="L966" s="697"/>
      <c r="M966" s="697"/>
      <c r="N966" s="697"/>
      <c r="O966" s="696"/>
      <c r="P966" s="696"/>
      <c r="Q966" s="696"/>
      <c r="R966" s="698"/>
      <c r="S966" s="698"/>
      <c r="T966" s="698"/>
      <c r="U966" s="698"/>
      <c r="V966" s="698"/>
      <c r="W966" s="698"/>
      <c r="X966" s="698"/>
      <c r="Y966" s="698" t="s">
        <v>6507</v>
      </c>
      <c r="Z966" s="698">
        <v>2003</v>
      </c>
      <c r="AA966" s="698">
        <v>100</v>
      </c>
      <c r="AB966" s="698" t="s">
        <v>6508</v>
      </c>
    </row>
    <row r="967" spans="1:28" s="715" customFormat="1" x14ac:dyDescent="0.2">
      <c r="A967" s="698"/>
      <c r="B967" s="697"/>
      <c r="C967" s="696"/>
      <c r="D967" s="697"/>
      <c r="E967" s="696"/>
      <c r="F967" s="696"/>
      <c r="G967" s="697"/>
      <c r="H967" s="697"/>
      <c r="I967" s="697"/>
      <c r="J967" s="697"/>
      <c r="K967" s="697"/>
      <c r="L967" s="697"/>
      <c r="M967" s="697"/>
      <c r="N967" s="697"/>
      <c r="O967" s="696"/>
      <c r="P967" s="696"/>
      <c r="Q967" s="696"/>
      <c r="R967" s="698"/>
      <c r="S967" s="698"/>
      <c r="T967" s="698"/>
      <c r="U967" s="698"/>
      <c r="V967" s="698"/>
      <c r="W967" s="698"/>
      <c r="X967" s="698"/>
      <c r="Y967" s="698" t="s">
        <v>6509</v>
      </c>
      <c r="Z967" s="698">
        <v>2003</v>
      </c>
      <c r="AA967" s="698">
        <v>100</v>
      </c>
      <c r="AB967" s="698" t="s">
        <v>6508</v>
      </c>
    </row>
    <row r="968" spans="1:28" s="715" customFormat="1" x14ac:dyDescent="0.2">
      <c r="A968" s="698"/>
      <c r="B968" s="697"/>
      <c r="C968" s="696"/>
      <c r="D968" s="697"/>
      <c r="E968" s="696"/>
      <c r="F968" s="696"/>
      <c r="G968" s="697"/>
      <c r="H968" s="697"/>
      <c r="I968" s="697"/>
      <c r="J968" s="697"/>
      <c r="K968" s="697"/>
      <c r="L968" s="697"/>
      <c r="M968" s="697"/>
      <c r="N968" s="697"/>
      <c r="O968" s="696"/>
      <c r="P968" s="696"/>
      <c r="Q968" s="696"/>
      <c r="R968" s="698"/>
      <c r="S968" s="698"/>
      <c r="T968" s="698"/>
      <c r="U968" s="698"/>
      <c r="V968" s="698"/>
      <c r="W968" s="698"/>
      <c r="X968" s="698"/>
      <c r="Y968" s="699" t="s">
        <v>6510</v>
      </c>
      <c r="Z968" s="698"/>
      <c r="AA968" s="698"/>
      <c r="AB968" s="698"/>
    </row>
    <row r="969" spans="1:28" s="715" customFormat="1" x14ac:dyDescent="0.2">
      <c r="A969" s="698"/>
      <c r="B969" s="697"/>
      <c r="C969" s="696"/>
      <c r="D969" s="697"/>
      <c r="E969" s="696"/>
      <c r="F969" s="696"/>
      <c r="G969" s="697"/>
      <c r="H969" s="697"/>
      <c r="I969" s="697"/>
      <c r="J969" s="697"/>
      <c r="K969" s="697"/>
      <c r="L969" s="697"/>
      <c r="M969" s="697"/>
      <c r="N969" s="697"/>
      <c r="O969" s="696"/>
      <c r="P969" s="696"/>
      <c r="Q969" s="696"/>
      <c r="R969" s="698"/>
      <c r="S969" s="698"/>
      <c r="T969" s="698"/>
      <c r="U969" s="698"/>
      <c r="V969" s="698"/>
      <c r="W969" s="698"/>
      <c r="X969" s="698"/>
      <c r="Y969" s="698" t="s">
        <v>6511</v>
      </c>
      <c r="Z969" s="698"/>
      <c r="AA969" s="698"/>
      <c r="AB969" s="698"/>
    </row>
    <row r="970" spans="1:28" x14ac:dyDescent="0.2">
      <c r="A970" s="711"/>
      <c r="B970" s="706"/>
      <c r="C970" s="712"/>
      <c r="D970" s="713"/>
      <c r="E970" s="713"/>
      <c r="F970" s="713"/>
      <c r="G970" s="713"/>
      <c r="H970" s="713"/>
      <c r="I970" s="713"/>
      <c r="J970" s="713"/>
      <c r="K970" s="713"/>
      <c r="L970" s="713"/>
      <c r="M970" s="757"/>
      <c r="N970" s="765"/>
      <c r="O970" s="712"/>
      <c r="P970" s="713"/>
      <c r="Q970" s="713"/>
      <c r="R970" s="713"/>
      <c r="S970" s="713"/>
      <c r="T970" s="713"/>
      <c r="U970" s="713"/>
      <c r="V970" s="713"/>
      <c r="W970" s="713"/>
      <c r="X970" s="714"/>
      <c r="Y970" s="712"/>
      <c r="Z970" s="714"/>
      <c r="AA970" s="766"/>
      <c r="AB970" s="711"/>
    </row>
    <row r="971" spans="1:28" s="715" customFormat="1" x14ac:dyDescent="0.2">
      <c r="A971" s="698">
        <v>88</v>
      </c>
      <c r="B971" s="697" t="s">
        <v>6404</v>
      </c>
      <c r="C971" s="696"/>
      <c r="D971" s="697"/>
      <c r="E971" s="696"/>
      <c r="F971" s="696"/>
      <c r="G971" s="697"/>
      <c r="H971" s="697"/>
      <c r="I971" s="697"/>
      <c r="J971" s="697"/>
      <c r="K971" s="697"/>
      <c r="L971" s="697" t="s">
        <v>6512</v>
      </c>
      <c r="M971" s="696">
        <v>160</v>
      </c>
      <c r="N971" s="697" t="s">
        <v>54</v>
      </c>
      <c r="O971" s="696" t="s">
        <v>6513</v>
      </c>
      <c r="P971" s="696" t="s">
        <v>5158</v>
      </c>
      <c r="Q971" s="696" t="s">
        <v>454</v>
      </c>
      <c r="R971" s="698"/>
      <c r="S971" s="698"/>
      <c r="T971" s="698"/>
      <c r="U971" s="698"/>
      <c r="V971" s="698"/>
      <c r="W971" s="698"/>
      <c r="X971" s="698"/>
      <c r="Y971" s="698" t="s">
        <v>6514</v>
      </c>
      <c r="Z971" s="698">
        <v>2004</v>
      </c>
      <c r="AA971" s="698">
        <v>107</v>
      </c>
      <c r="AB971" s="698" t="s">
        <v>5400</v>
      </c>
    </row>
    <row r="972" spans="1:28" s="715" customFormat="1" x14ac:dyDescent="0.2">
      <c r="A972" s="698"/>
      <c r="B972" s="697"/>
      <c r="C972" s="696"/>
      <c r="D972" s="697"/>
      <c r="E972" s="696"/>
      <c r="F972" s="696"/>
      <c r="G972" s="697"/>
      <c r="H972" s="697"/>
      <c r="I972" s="697"/>
      <c r="J972" s="697"/>
      <c r="K972" s="697"/>
      <c r="L972" s="697" t="s">
        <v>6515</v>
      </c>
      <c r="M972" s="696">
        <v>85</v>
      </c>
      <c r="N972" s="697" t="s">
        <v>54</v>
      </c>
      <c r="O972" s="696"/>
      <c r="P972" s="696"/>
      <c r="Q972" s="696"/>
      <c r="R972" s="698"/>
      <c r="S972" s="698"/>
      <c r="T972" s="698"/>
      <c r="U972" s="698"/>
      <c r="V972" s="698"/>
      <c r="W972" s="698"/>
      <c r="X972" s="698"/>
      <c r="Y972" s="698" t="s">
        <v>6516</v>
      </c>
      <c r="Z972" s="698">
        <v>2002</v>
      </c>
      <c r="AA972" s="698">
        <v>30</v>
      </c>
      <c r="AB972" s="698" t="s">
        <v>5400</v>
      </c>
    </row>
    <row r="973" spans="1:28" s="715" customFormat="1" x14ac:dyDescent="0.2">
      <c r="A973" s="698"/>
      <c r="B973" s="697"/>
      <c r="C973" s="696"/>
      <c r="D973" s="697"/>
      <c r="E973" s="696"/>
      <c r="F973" s="696"/>
      <c r="G973" s="697"/>
      <c r="H973" s="697"/>
      <c r="I973" s="697"/>
      <c r="J973" s="697"/>
      <c r="K973" s="697"/>
      <c r="L973" s="697"/>
      <c r="M973" s="696"/>
      <c r="N973" s="697"/>
      <c r="O973" s="696"/>
      <c r="P973" s="696"/>
      <c r="Q973" s="696"/>
      <c r="R973" s="698"/>
      <c r="S973" s="698"/>
      <c r="T973" s="698"/>
      <c r="U973" s="698"/>
      <c r="V973" s="698"/>
      <c r="W973" s="698"/>
      <c r="X973" s="698"/>
      <c r="Y973" s="698" t="s">
        <v>6517</v>
      </c>
      <c r="Z973" s="698">
        <v>2002</v>
      </c>
      <c r="AA973" s="698">
        <v>100</v>
      </c>
      <c r="AB973" s="698" t="s">
        <v>6518</v>
      </c>
    </row>
    <row r="974" spans="1:28" s="715" customFormat="1" x14ac:dyDescent="0.2">
      <c r="A974" s="698"/>
      <c r="B974" s="697" t="s">
        <v>6268</v>
      </c>
      <c r="C974" s="696"/>
      <c r="D974" s="697"/>
      <c r="E974" s="696"/>
      <c r="F974" s="696"/>
      <c r="G974" s="697"/>
      <c r="H974" s="697"/>
      <c r="I974" s="697"/>
      <c r="J974" s="697"/>
      <c r="K974" s="697"/>
      <c r="L974" s="697" t="s">
        <v>6512</v>
      </c>
      <c r="M974" s="696">
        <v>160</v>
      </c>
      <c r="N974" s="697" t="s">
        <v>54</v>
      </c>
      <c r="O974" s="696"/>
      <c r="P974" s="696"/>
      <c r="Q974" s="696"/>
      <c r="R974" s="698"/>
      <c r="S974" s="698"/>
      <c r="T974" s="698"/>
      <c r="U974" s="698"/>
      <c r="V974" s="698"/>
      <c r="W974" s="698"/>
      <c r="X974" s="698"/>
      <c r="Y974" s="698" t="s">
        <v>6519</v>
      </c>
      <c r="Z974" s="698">
        <v>2002</v>
      </c>
      <c r="AA974" s="698">
        <v>30</v>
      </c>
      <c r="AB974" s="698" t="s">
        <v>6520</v>
      </c>
    </row>
    <row r="975" spans="1:28" s="715" customFormat="1" x14ac:dyDescent="0.2">
      <c r="A975" s="698"/>
      <c r="B975" s="697"/>
      <c r="C975" s="696"/>
      <c r="D975" s="697"/>
      <c r="E975" s="696"/>
      <c r="F975" s="696"/>
      <c r="G975" s="697"/>
      <c r="H975" s="697"/>
      <c r="I975" s="697"/>
      <c r="J975" s="697"/>
      <c r="K975" s="697"/>
      <c r="L975" s="697" t="s">
        <v>6515</v>
      </c>
      <c r="M975" s="696">
        <v>85</v>
      </c>
      <c r="N975" s="697" t="s">
        <v>54</v>
      </c>
      <c r="O975" s="696"/>
      <c r="P975" s="696"/>
      <c r="Q975" s="696"/>
      <c r="R975" s="698"/>
      <c r="S975" s="698"/>
      <c r="T975" s="698"/>
      <c r="U975" s="698"/>
      <c r="V975" s="698"/>
      <c r="W975" s="698"/>
      <c r="X975" s="698"/>
      <c r="Y975" s="698" t="s">
        <v>6521</v>
      </c>
      <c r="Z975" s="698">
        <v>2004</v>
      </c>
      <c r="AA975" s="698">
        <v>107</v>
      </c>
      <c r="AB975" s="698" t="s">
        <v>5400</v>
      </c>
    </row>
    <row r="976" spans="1:28" s="715" customFormat="1" x14ac:dyDescent="0.2">
      <c r="A976" s="698"/>
      <c r="B976" s="697"/>
      <c r="C976" s="696"/>
      <c r="D976" s="697"/>
      <c r="E976" s="696"/>
      <c r="F976" s="696"/>
      <c r="G976" s="697"/>
      <c r="H976" s="697"/>
      <c r="I976" s="697"/>
      <c r="J976" s="697"/>
      <c r="K976" s="697"/>
      <c r="L976" s="697"/>
      <c r="M976" s="696"/>
      <c r="N976" s="697"/>
      <c r="O976" s="696"/>
      <c r="P976" s="696"/>
      <c r="Q976" s="696"/>
      <c r="R976" s="698"/>
      <c r="S976" s="698"/>
      <c r="T976" s="698"/>
      <c r="U976" s="698"/>
      <c r="V976" s="698"/>
      <c r="W976" s="698"/>
      <c r="X976" s="698"/>
      <c r="Y976" s="699" t="s">
        <v>6522</v>
      </c>
      <c r="Z976" s="698"/>
      <c r="AA976" s="698"/>
      <c r="AB976" s="698"/>
    </row>
    <row r="977" spans="1:28" s="715" customFormat="1" x14ac:dyDescent="0.2">
      <c r="A977" s="698"/>
      <c r="B977" s="697"/>
      <c r="C977" s="696"/>
      <c r="D977" s="697"/>
      <c r="E977" s="696"/>
      <c r="F977" s="696"/>
      <c r="G977" s="697"/>
      <c r="H977" s="697"/>
      <c r="I977" s="697"/>
      <c r="J977" s="697"/>
      <c r="K977" s="697"/>
      <c r="L977" s="697"/>
      <c r="M977" s="696"/>
      <c r="N977" s="697"/>
      <c r="O977" s="696"/>
      <c r="P977" s="696"/>
      <c r="Q977" s="696"/>
      <c r="R977" s="698"/>
      <c r="S977" s="698"/>
      <c r="T977" s="698"/>
      <c r="U977" s="698"/>
      <c r="V977" s="698"/>
      <c r="W977" s="698"/>
      <c r="X977" s="698"/>
    </row>
    <row r="978" spans="1:28" s="715" customFormat="1" x14ac:dyDescent="0.2">
      <c r="A978" s="698"/>
      <c r="B978" s="697"/>
      <c r="C978" s="696"/>
      <c r="D978" s="697"/>
      <c r="E978" s="696"/>
      <c r="F978" s="696"/>
      <c r="G978" s="697"/>
      <c r="H978" s="697"/>
      <c r="I978" s="697"/>
      <c r="J978" s="697"/>
      <c r="K978" s="697"/>
      <c r="L978" s="697"/>
      <c r="M978" s="696"/>
      <c r="N978" s="697"/>
      <c r="O978" s="696"/>
      <c r="P978" s="696"/>
      <c r="Q978" s="696"/>
      <c r="R978" s="698"/>
      <c r="S978" s="698"/>
      <c r="T978" s="698"/>
      <c r="U978" s="698"/>
      <c r="V978" s="698"/>
      <c r="W978" s="698"/>
      <c r="X978" s="698"/>
    </row>
    <row r="979" spans="1:28" s="715" customFormat="1" x14ac:dyDescent="0.2">
      <c r="A979" s="698"/>
      <c r="B979" s="697"/>
      <c r="C979" s="696"/>
      <c r="D979" s="697"/>
      <c r="E979" s="696"/>
      <c r="F979" s="696"/>
      <c r="G979" s="697"/>
      <c r="H979" s="697"/>
      <c r="I979" s="697"/>
      <c r="J979" s="697"/>
      <c r="K979" s="697"/>
      <c r="L979" s="697"/>
      <c r="M979" s="696"/>
      <c r="N979" s="697"/>
      <c r="O979" s="696"/>
      <c r="P979" s="696"/>
      <c r="Q979" s="696"/>
      <c r="R979" s="698"/>
      <c r="S979" s="698"/>
      <c r="T979" s="698"/>
      <c r="U979" s="698"/>
      <c r="V979" s="698"/>
      <c r="W979" s="698"/>
      <c r="X979" s="698"/>
    </row>
    <row r="980" spans="1:28" s="715" customFormat="1" x14ac:dyDescent="0.2">
      <c r="A980" s="698"/>
      <c r="B980" s="697"/>
      <c r="C980" s="696"/>
      <c r="D980" s="697"/>
      <c r="E980" s="696"/>
      <c r="F980" s="696"/>
      <c r="G980" s="697"/>
      <c r="H980" s="697"/>
      <c r="I980" s="697"/>
      <c r="J980" s="697"/>
      <c r="K980" s="697"/>
      <c r="L980" s="697"/>
      <c r="M980" s="697"/>
      <c r="N980" s="697"/>
      <c r="O980" s="696"/>
      <c r="P980" s="696"/>
      <c r="Q980" s="696"/>
      <c r="R980" s="698"/>
      <c r="S980" s="698"/>
      <c r="T980" s="698"/>
      <c r="U980" s="698"/>
      <c r="V980" s="698"/>
      <c r="W980" s="698"/>
      <c r="X980" s="698"/>
      <c r="Y980" s="712"/>
      <c r="Z980" s="714"/>
      <c r="AA980" s="766"/>
      <c r="AB980" s="711"/>
    </row>
    <row r="981" spans="1:28" s="715" customFormat="1" x14ac:dyDescent="0.2">
      <c r="A981" s="698">
        <v>90</v>
      </c>
      <c r="B981" s="697" t="s">
        <v>6404</v>
      </c>
      <c r="C981" s="696"/>
      <c r="D981" s="697"/>
      <c r="E981" s="696"/>
      <c r="F981" s="696"/>
      <c r="G981" s="697"/>
      <c r="H981" s="697"/>
      <c r="I981" s="697"/>
      <c r="J981" s="697"/>
      <c r="K981" s="697"/>
      <c r="L981" s="697" t="s">
        <v>6523</v>
      </c>
      <c r="M981" s="696">
        <v>495</v>
      </c>
      <c r="N981" s="697" t="s">
        <v>55</v>
      </c>
      <c r="O981" s="696" t="s">
        <v>6524</v>
      </c>
      <c r="P981" s="696" t="s">
        <v>5158</v>
      </c>
      <c r="Q981" s="696" t="s">
        <v>506</v>
      </c>
      <c r="R981" s="698"/>
      <c r="S981" s="698"/>
      <c r="T981" s="698"/>
      <c r="U981" s="698"/>
      <c r="V981" s="698"/>
      <c r="W981" s="698"/>
      <c r="X981" s="698"/>
      <c r="Y981" s="699" t="s">
        <v>6525</v>
      </c>
      <c r="Z981" s="698"/>
      <c r="AA981" s="698"/>
      <c r="AB981" s="698"/>
    </row>
    <row r="982" spans="1:28" s="715" customFormat="1" x14ac:dyDescent="0.2">
      <c r="A982" s="698"/>
      <c r="B982" s="697" t="s">
        <v>6268</v>
      </c>
      <c r="C982" s="696"/>
      <c r="D982" s="697"/>
      <c r="E982" s="696"/>
      <c r="F982" s="696"/>
      <c r="G982" s="697"/>
      <c r="H982" s="697"/>
      <c r="I982" s="697"/>
      <c r="J982" s="697"/>
      <c r="K982" s="697"/>
      <c r="L982" s="697" t="s">
        <v>6526</v>
      </c>
      <c r="M982" s="696">
        <v>505</v>
      </c>
      <c r="N982" s="697" t="s">
        <v>55</v>
      </c>
      <c r="O982" s="696"/>
      <c r="P982" s="696"/>
      <c r="Q982" s="696"/>
      <c r="R982" s="698"/>
      <c r="S982" s="698"/>
      <c r="T982" s="698"/>
      <c r="U982" s="698"/>
      <c r="V982" s="698"/>
      <c r="W982" s="698"/>
      <c r="X982" s="698"/>
      <c r="Y982" s="699" t="s">
        <v>6527</v>
      </c>
    </row>
    <row r="983" spans="1:28" s="715" customFormat="1" x14ac:dyDescent="0.2">
      <c r="A983" s="698"/>
      <c r="B983" s="697"/>
      <c r="C983" s="696"/>
      <c r="D983" s="697"/>
      <c r="E983" s="696"/>
      <c r="F983" s="696"/>
      <c r="G983" s="697"/>
      <c r="H983" s="697"/>
      <c r="I983" s="697"/>
      <c r="J983" s="697"/>
      <c r="K983" s="697"/>
      <c r="L983" s="697"/>
      <c r="M983" s="697"/>
      <c r="N983" s="697"/>
      <c r="O983" s="696"/>
      <c r="P983" s="696"/>
      <c r="Q983" s="696"/>
      <c r="R983" s="698"/>
      <c r="S983" s="698"/>
      <c r="T983" s="698"/>
      <c r="U983" s="698"/>
      <c r="V983" s="698"/>
      <c r="W983" s="698"/>
      <c r="X983" s="698"/>
      <c r="Y983" s="699" t="s">
        <v>6528</v>
      </c>
      <c r="Z983" s="698"/>
      <c r="AA983" s="708"/>
      <c r="AB983" s="698"/>
    </row>
    <row r="984" spans="1:28" s="715" customFormat="1" x14ac:dyDescent="0.2">
      <c r="A984" s="698"/>
      <c r="B984" s="697"/>
      <c r="C984" s="696"/>
      <c r="D984" s="697"/>
      <c r="E984" s="696"/>
      <c r="F984" s="696"/>
      <c r="G984" s="697"/>
      <c r="H984" s="697"/>
      <c r="I984" s="697"/>
      <c r="J984" s="697"/>
      <c r="K984" s="697"/>
      <c r="L984" s="697"/>
      <c r="M984" s="697"/>
      <c r="N984" s="697"/>
      <c r="O984" s="696"/>
      <c r="P984" s="696"/>
      <c r="Q984" s="696"/>
      <c r="R984" s="698"/>
      <c r="S984" s="698"/>
      <c r="T984" s="698"/>
      <c r="U984" s="698"/>
      <c r="V984" s="698"/>
      <c r="W984" s="698"/>
      <c r="X984" s="698"/>
      <c r="Y984" s="699" t="s">
        <v>6529</v>
      </c>
      <c r="Z984" s="698"/>
      <c r="AA984" s="708"/>
      <c r="AB984" s="698"/>
    </row>
    <row r="985" spans="1:28" s="715" customFormat="1" x14ac:dyDescent="0.2">
      <c r="A985" s="698"/>
      <c r="B985" s="697"/>
      <c r="C985" s="696"/>
      <c r="D985" s="697"/>
      <c r="E985" s="696"/>
      <c r="F985" s="696"/>
      <c r="G985" s="697"/>
      <c r="H985" s="697"/>
      <c r="I985" s="697"/>
      <c r="J985" s="697"/>
      <c r="K985" s="697"/>
      <c r="L985" s="697"/>
      <c r="M985" s="697"/>
      <c r="N985" s="697"/>
      <c r="O985" s="696"/>
      <c r="P985" s="696"/>
      <c r="Q985" s="696"/>
      <c r="R985" s="698"/>
      <c r="S985" s="698"/>
      <c r="T985" s="698"/>
      <c r="U985" s="698"/>
      <c r="V985" s="698"/>
      <c r="W985" s="698"/>
      <c r="X985" s="698"/>
      <c r="Y985" s="699" t="s">
        <v>6530</v>
      </c>
      <c r="Z985" s="698"/>
      <c r="AA985" s="708"/>
      <c r="AB985" s="698"/>
    </row>
    <row r="986" spans="1:28" s="715" customFormat="1" x14ac:dyDescent="0.2">
      <c r="A986" s="698"/>
      <c r="B986" s="697"/>
      <c r="C986" s="696"/>
      <c r="D986" s="697"/>
      <c r="E986" s="696"/>
      <c r="F986" s="696"/>
      <c r="G986" s="697"/>
      <c r="H986" s="697"/>
      <c r="I986" s="697"/>
      <c r="J986" s="697"/>
      <c r="K986" s="697"/>
      <c r="L986" s="697"/>
      <c r="M986" s="697"/>
      <c r="N986" s="697"/>
      <c r="O986" s="696"/>
      <c r="P986" s="696"/>
      <c r="Q986" s="696"/>
      <c r="R986" s="698"/>
      <c r="S986" s="698"/>
      <c r="T986" s="698"/>
      <c r="U986" s="698"/>
      <c r="V986" s="698"/>
      <c r="W986" s="698"/>
      <c r="X986" s="698"/>
      <c r="Y986" s="699" t="s">
        <v>6531</v>
      </c>
      <c r="Z986" s="698"/>
      <c r="AA986" s="708"/>
      <c r="AB986" s="698"/>
    </row>
    <row r="987" spans="1:28" s="715" customFormat="1" x14ac:dyDescent="0.2">
      <c r="A987" s="698"/>
      <c r="B987" s="697"/>
      <c r="C987" s="696"/>
      <c r="D987" s="697"/>
      <c r="E987" s="696"/>
      <c r="F987" s="696"/>
      <c r="G987" s="697"/>
      <c r="H987" s="697"/>
      <c r="I987" s="697"/>
      <c r="J987" s="697"/>
      <c r="K987" s="697"/>
      <c r="L987" s="697"/>
      <c r="M987" s="697"/>
      <c r="N987" s="697"/>
      <c r="O987" s="696"/>
      <c r="P987" s="696"/>
      <c r="Q987" s="696"/>
      <c r="R987" s="698"/>
      <c r="S987" s="698"/>
      <c r="T987" s="698"/>
      <c r="U987" s="698"/>
      <c r="V987" s="698"/>
      <c r="W987" s="698"/>
      <c r="X987" s="698"/>
      <c r="Y987" s="699" t="s">
        <v>6532</v>
      </c>
      <c r="Z987" s="698"/>
      <c r="AA987" s="708"/>
      <c r="AB987" s="698"/>
    </row>
    <row r="988" spans="1:28" s="715" customFormat="1" x14ac:dyDescent="0.2">
      <c r="A988" s="698"/>
      <c r="B988" s="697"/>
      <c r="C988" s="696"/>
      <c r="D988" s="697"/>
      <c r="E988" s="696"/>
      <c r="F988" s="696"/>
      <c r="G988" s="697"/>
      <c r="H988" s="697"/>
      <c r="I988" s="697"/>
      <c r="J988" s="697"/>
      <c r="K988" s="697"/>
      <c r="L988" s="697"/>
      <c r="M988" s="697"/>
      <c r="N988" s="697"/>
      <c r="O988" s="696"/>
      <c r="P988" s="696"/>
      <c r="Q988" s="696"/>
      <c r="R988" s="698"/>
      <c r="S988" s="698"/>
      <c r="T988" s="698"/>
      <c r="U988" s="698"/>
      <c r="V988" s="698"/>
      <c r="W988" s="698"/>
      <c r="X988" s="698"/>
      <c r="Y988" s="699" t="s">
        <v>6533</v>
      </c>
      <c r="Z988" s="698"/>
      <c r="AA988" s="708"/>
      <c r="AB988" s="698"/>
    </row>
    <row r="989" spans="1:28" s="715" customFormat="1" x14ac:dyDescent="0.2">
      <c r="A989" s="698"/>
      <c r="B989" s="697"/>
      <c r="C989" s="696"/>
      <c r="D989" s="697"/>
      <c r="E989" s="696"/>
      <c r="F989" s="696"/>
      <c r="G989" s="697"/>
      <c r="H989" s="697"/>
      <c r="I989" s="697"/>
      <c r="J989" s="697"/>
      <c r="K989" s="697"/>
      <c r="L989" s="697"/>
      <c r="M989" s="697"/>
      <c r="N989" s="697"/>
      <c r="O989" s="696"/>
      <c r="P989" s="696"/>
      <c r="Q989" s="696"/>
      <c r="R989" s="698"/>
      <c r="S989" s="698"/>
      <c r="T989" s="698"/>
      <c r="U989" s="698"/>
      <c r="V989" s="698"/>
      <c r="W989" s="698"/>
      <c r="X989" s="698"/>
      <c r="Y989" s="699" t="s">
        <v>6534</v>
      </c>
      <c r="Z989" s="698"/>
      <c r="AA989" s="708"/>
      <c r="AB989" s="698"/>
    </row>
    <row r="990" spans="1:28" s="715" customFormat="1" x14ac:dyDescent="0.2">
      <c r="A990" s="698"/>
      <c r="B990" s="697"/>
      <c r="C990" s="696"/>
      <c r="D990" s="697"/>
      <c r="E990" s="696"/>
      <c r="F990" s="696"/>
      <c r="G990" s="697"/>
      <c r="H990" s="697"/>
      <c r="I990" s="697"/>
      <c r="J990" s="697"/>
      <c r="K990" s="697"/>
      <c r="L990" s="697"/>
      <c r="M990" s="697"/>
      <c r="N990" s="697"/>
      <c r="O990" s="696"/>
      <c r="P990" s="696"/>
      <c r="Q990" s="696"/>
      <c r="R990" s="698"/>
      <c r="S990" s="698"/>
      <c r="T990" s="698"/>
      <c r="U990" s="698"/>
      <c r="V990" s="698"/>
      <c r="W990" s="698"/>
      <c r="X990" s="698"/>
      <c r="Y990" s="699" t="s">
        <v>6535</v>
      </c>
      <c r="Z990" s="698"/>
      <c r="AA990" s="708"/>
      <c r="AB990" s="698"/>
    </row>
    <row r="991" spans="1:28" s="715" customFormat="1" x14ac:dyDescent="0.2">
      <c r="A991" s="698"/>
      <c r="B991" s="697"/>
      <c r="C991" s="696"/>
      <c r="D991" s="697"/>
      <c r="E991" s="696"/>
      <c r="F991" s="696"/>
      <c r="G991" s="697"/>
      <c r="H991" s="697"/>
      <c r="I991" s="697"/>
      <c r="J991" s="697"/>
      <c r="K991" s="697"/>
      <c r="L991" s="697"/>
      <c r="M991" s="697"/>
      <c r="N991" s="697"/>
      <c r="O991" s="696"/>
      <c r="P991" s="696"/>
      <c r="Q991" s="696"/>
      <c r="R991" s="698"/>
      <c r="S991" s="698"/>
      <c r="T991" s="698"/>
      <c r="U991" s="698"/>
      <c r="V991" s="698"/>
      <c r="W991" s="698"/>
      <c r="X991" s="698"/>
      <c r="Y991" s="699" t="s">
        <v>6536</v>
      </c>
      <c r="Z991" s="698"/>
      <c r="AA991" s="708"/>
      <c r="AB991" s="698"/>
    </row>
    <row r="992" spans="1:28" s="715" customFormat="1" x14ac:dyDescent="0.2">
      <c r="A992" s="698"/>
      <c r="B992" s="697"/>
      <c r="C992" s="696"/>
      <c r="D992" s="697"/>
      <c r="E992" s="696"/>
      <c r="F992" s="696"/>
      <c r="G992" s="697"/>
      <c r="H992" s="697"/>
      <c r="I992" s="697"/>
      <c r="J992" s="697"/>
      <c r="K992" s="697"/>
      <c r="L992" s="697"/>
      <c r="M992" s="697"/>
      <c r="N992" s="697"/>
      <c r="O992" s="696"/>
      <c r="P992" s="696"/>
      <c r="Q992" s="696"/>
      <c r="R992" s="698"/>
      <c r="S992" s="698"/>
      <c r="T992" s="698"/>
      <c r="U992" s="698"/>
      <c r="V992" s="698"/>
      <c r="W992" s="698"/>
      <c r="X992" s="698"/>
      <c r="Y992" s="699" t="s">
        <v>6537</v>
      </c>
      <c r="Z992" s="698"/>
      <c r="AA992" s="708"/>
      <c r="AB992" s="698"/>
    </row>
    <row r="993" spans="1:28" s="715" customFormat="1" x14ac:dyDescent="0.2">
      <c r="A993" s="698"/>
      <c r="B993" s="697"/>
      <c r="C993" s="696"/>
      <c r="D993" s="697"/>
      <c r="E993" s="696"/>
      <c r="F993" s="696"/>
      <c r="G993" s="697"/>
      <c r="H993" s="697"/>
      <c r="I993" s="697"/>
      <c r="J993" s="697"/>
      <c r="K993" s="697"/>
      <c r="L993" s="697"/>
      <c r="M993" s="697"/>
      <c r="N993" s="697"/>
      <c r="O993" s="696"/>
      <c r="P993" s="696"/>
      <c r="Q993" s="696"/>
      <c r="R993" s="698"/>
      <c r="S993" s="698"/>
      <c r="T993" s="698"/>
      <c r="U993" s="698"/>
      <c r="V993" s="698"/>
      <c r="W993" s="698"/>
      <c r="X993" s="698"/>
      <c r="Y993" s="699" t="s">
        <v>6538</v>
      </c>
      <c r="Z993" s="698"/>
      <c r="AA993" s="708"/>
      <c r="AB993" s="698"/>
    </row>
    <row r="994" spans="1:28" s="715" customFormat="1" x14ac:dyDescent="0.2">
      <c r="A994" s="698"/>
      <c r="B994" s="697"/>
      <c r="C994" s="696"/>
      <c r="D994" s="697"/>
      <c r="E994" s="696"/>
      <c r="F994" s="696"/>
      <c r="G994" s="697"/>
      <c r="H994" s="697"/>
      <c r="I994" s="697"/>
      <c r="J994" s="697"/>
      <c r="K994" s="697"/>
      <c r="L994" s="697"/>
      <c r="M994" s="697"/>
      <c r="N994" s="697"/>
      <c r="O994" s="696"/>
      <c r="P994" s="696"/>
      <c r="Q994" s="696"/>
      <c r="R994" s="698"/>
      <c r="S994" s="698"/>
      <c r="T994" s="698"/>
      <c r="U994" s="698"/>
      <c r="V994" s="698"/>
      <c r="W994" s="698"/>
      <c r="X994" s="698"/>
      <c r="Y994" s="699" t="s">
        <v>6539</v>
      </c>
      <c r="Z994" s="698"/>
      <c r="AA994" s="708"/>
      <c r="AB994" s="698"/>
    </row>
    <row r="995" spans="1:28" s="715" customFormat="1" x14ac:dyDescent="0.2">
      <c r="A995" s="698"/>
      <c r="B995" s="697"/>
      <c r="C995" s="696"/>
      <c r="D995" s="697"/>
      <c r="E995" s="696"/>
      <c r="F995" s="696"/>
      <c r="G995" s="697"/>
      <c r="H995" s="697"/>
      <c r="I995" s="697"/>
      <c r="J995" s="697"/>
      <c r="K995" s="697"/>
      <c r="L995" s="697"/>
      <c r="M995" s="697"/>
      <c r="N995" s="697"/>
      <c r="O995" s="696"/>
      <c r="P995" s="696"/>
      <c r="Q995" s="696"/>
      <c r="R995" s="698"/>
      <c r="S995" s="698"/>
      <c r="T995" s="698"/>
      <c r="U995" s="698"/>
      <c r="V995" s="698"/>
      <c r="W995" s="698"/>
      <c r="X995" s="698"/>
      <c r="Y995" s="699" t="s">
        <v>6540</v>
      </c>
      <c r="Z995" s="698"/>
      <c r="AA995" s="708"/>
      <c r="AB995" s="698"/>
    </row>
    <row r="996" spans="1:28" s="715" customFormat="1" x14ac:dyDescent="0.2">
      <c r="A996" s="698"/>
      <c r="B996" s="697"/>
      <c r="C996" s="696"/>
      <c r="D996" s="697"/>
      <c r="E996" s="696"/>
      <c r="F996" s="696"/>
      <c r="G996" s="697"/>
      <c r="H996" s="697"/>
      <c r="I996" s="697"/>
      <c r="J996" s="697"/>
      <c r="K996" s="697"/>
      <c r="L996" s="697"/>
      <c r="M996" s="697"/>
      <c r="N996" s="697"/>
      <c r="O996" s="696"/>
      <c r="P996" s="696"/>
      <c r="Q996" s="696"/>
      <c r="R996" s="698"/>
      <c r="S996" s="698"/>
      <c r="T996" s="698"/>
      <c r="U996" s="698"/>
      <c r="V996" s="698"/>
      <c r="W996" s="698"/>
      <c r="X996" s="698"/>
      <c r="Y996" s="699" t="s">
        <v>6541</v>
      </c>
      <c r="Z996" s="698"/>
      <c r="AA996" s="708"/>
      <c r="AB996" s="698"/>
    </row>
    <row r="997" spans="1:28" s="715" customFormat="1" x14ac:dyDescent="0.2">
      <c r="A997" s="698"/>
      <c r="B997" s="697"/>
      <c r="C997" s="696"/>
      <c r="D997" s="697"/>
      <c r="E997" s="696"/>
      <c r="F997" s="696"/>
      <c r="G997" s="697"/>
      <c r="H997" s="697"/>
      <c r="I997" s="697"/>
      <c r="J997" s="697"/>
      <c r="K997" s="697"/>
      <c r="L997" s="697"/>
      <c r="M997" s="697"/>
      <c r="N997" s="697"/>
      <c r="O997" s="696"/>
      <c r="P997" s="696"/>
      <c r="Q997" s="696"/>
      <c r="R997" s="698"/>
      <c r="S997" s="698"/>
      <c r="T997" s="698"/>
      <c r="U997" s="698"/>
      <c r="V997" s="698"/>
      <c r="W997" s="698"/>
      <c r="X997" s="698"/>
      <c r="Y997" s="699" t="s">
        <v>6542</v>
      </c>
      <c r="Z997" s="698"/>
      <c r="AA997" s="708"/>
      <c r="AB997" s="698"/>
    </row>
    <row r="998" spans="1:28" s="715" customFormat="1" x14ac:dyDescent="0.2">
      <c r="A998" s="698"/>
      <c r="B998" s="697"/>
      <c r="C998" s="696"/>
      <c r="D998" s="697"/>
      <c r="E998" s="696"/>
      <c r="F998" s="696"/>
      <c r="G998" s="697"/>
      <c r="H998" s="697"/>
      <c r="I998" s="697"/>
      <c r="J998" s="697"/>
      <c r="K998" s="697"/>
      <c r="L998" s="697"/>
      <c r="M998" s="697"/>
      <c r="N998" s="697"/>
      <c r="O998" s="696"/>
      <c r="P998" s="696"/>
      <c r="Q998" s="696"/>
      <c r="R998" s="698"/>
      <c r="S998" s="698"/>
      <c r="T998" s="698"/>
      <c r="U998" s="698"/>
      <c r="V998" s="698"/>
      <c r="W998" s="698"/>
      <c r="X998" s="698"/>
      <c r="Y998" s="699" t="s">
        <v>6543</v>
      </c>
      <c r="Z998" s="698"/>
      <c r="AA998" s="708"/>
      <c r="AB998" s="698"/>
    </row>
    <row r="999" spans="1:28" s="715" customFormat="1" x14ac:dyDescent="0.2">
      <c r="A999" s="698"/>
      <c r="B999" s="697"/>
      <c r="C999" s="698"/>
      <c r="D999" s="698"/>
      <c r="E999" s="717"/>
      <c r="F999" s="717"/>
      <c r="H999" s="697"/>
      <c r="I999" s="697"/>
      <c r="J999" s="697"/>
      <c r="K999" s="697"/>
      <c r="L999" s="697"/>
      <c r="M999" s="697"/>
      <c r="N999" s="697"/>
      <c r="O999" s="696"/>
      <c r="P999" s="696"/>
      <c r="Q999" s="696"/>
      <c r="R999" s="698"/>
      <c r="S999" s="698"/>
      <c r="T999" s="698"/>
      <c r="U999" s="698"/>
      <c r="V999" s="698"/>
      <c r="W999" s="698"/>
      <c r="X999" s="698"/>
      <c r="Y999" s="699" t="s">
        <v>6535</v>
      </c>
      <c r="Z999" s="698"/>
      <c r="AA999" s="708"/>
      <c r="AB999" s="698"/>
    </row>
    <row r="1000" spans="1:28" x14ac:dyDescent="0.2">
      <c r="A1000" s="711"/>
      <c r="B1000" s="706"/>
      <c r="C1000" s="712"/>
      <c r="D1000" s="713"/>
      <c r="E1000" s="713"/>
      <c r="F1000" s="713"/>
      <c r="G1000" s="713"/>
      <c r="H1000" s="713"/>
      <c r="I1000" s="713"/>
      <c r="J1000" s="713"/>
      <c r="K1000" s="713"/>
      <c r="L1000" s="713"/>
      <c r="M1000" s="757"/>
      <c r="N1000" s="765"/>
      <c r="O1000" s="712"/>
      <c r="P1000" s="713"/>
      <c r="Q1000" s="713"/>
      <c r="R1000" s="713"/>
      <c r="S1000" s="713"/>
      <c r="T1000" s="713"/>
      <c r="U1000" s="713"/>
      <c r="V1000" s="713"/>
      <c r="W1000" s="713"/>
      <c r="X1000" s="714"/>
      <c r="Y1000" s="712"/>
      <c r="Z1000" s="714"/>
      <c r="AA1000" s="766"/>
      <c r="AB1000" s="711"/>
    </row>
    <row r="1001" spans="1:28" s="715" customFormat="1" x14ac:dyDescent="0.2">
      <c r="A1001" s="698">
        <v>139</v>
      </c>
      <c r="B1001" s="697" t="s">
        <v>6544</v>
      </c>
      <c r="C1001" s="696"/>
      <c r="D1001" s="697"/>
      <c r="E1001" s="696"/>
      <c r="F1001" s="696"/>
      <c r="G1001" s="697"/>
      <c r="H1001" s="697"/>
      <c r="I1001" s="697"/>
      <c r="J1001" s="697"/>
      <c r="K1001" s="697"/>
      <c r="L1001" s="697" t="s">
        <v>6545</v>
      </c>
      <c r="M1001" s="696">
        <v>1360</v>
      </c>
      <c r="N1001" s="697" t="s">
        <v>55</v>
      </c>
      <c r="O1001" s="696" t="s">
        <v>6546</v>
      </c>
      <c r="P1001" s="696" t="s">
        <v>5748</v>
      </c>
      <c r="Q1001" s="696" t="s">
        <v>246</v>
      </c>
      <c r="R1001" s="698"/>
      <c r="S1001" s="698"/>
      <c r="T1001" s="698"/>
      <c r="U1001" s="698"/>
      <c r="V1001" s="698"/>
      <c r="W1001" s="698"/>
      <c r="X1001" s="698"/>
      <c r="Y1001" s="698" t="s">
        <v>6547</v>
      </c>
      <c r="Z1001" s="698">
        <v>2009</v>
      </c>
      <c r="AA1001" s="708">
        <v>25</v>
      </c>
      <c r="AB1001" s="698"/>
    </row>
    <row r="1002" spans="1:28" s="715" customFormat="1" x14ac:dyDescent="0.2">
      <c r="A1002" s="698"/>
      <c r="B1002" s="697" t="s">
        <v>6548</v>
      </c>
      <c r="C1002" s="696"/>
      <c r="D1002" s="697"/>
      <c r="E1002" s="696"/>
      <c r="F1002" s="696"/>
      <c r="G1002" s="697"/>
      <c r="H1002" s="697"/>
      <c r="I1002" s="697"/>
      <c r="J1002" s="697"/>
      <c r="K1002" s="697"/>
      <c r="L1002" s="697" t="s">
        <v>6549</v>
      </c>
      <c r="M1002" s="696">
        <v>1360</v>
      </c>
      <c r="N1002" s="697" t="s">
        <v>55</v>
      </c>
      <c r="O1002" s="696"/>
      <c r="P1002" s="696"/>
      <c r="Q1002" s="696"/>
      <c r="R1002" s="698"/>
      <c r="S1002" s="698"/>
      <c r="T1002" s="698"/>
      <c r="U1002" s="698"/>
      <c r="V1002" s="698"/>
      <c r="W1002" s="698"/>
      <c r="X1002" s="698"/>
      <c r="Y1002" s="698" t="s">
        <v>6550</v>
      </c>
      <c r="Z1002" s="698">
        <v>2009</v>
      </c>
      <c r="AA1002" s="708">
        <v>25</v>
      </c>
      <c r="AB1002" s="698"/>
    </row>
    <row r="1003" spans="1:28" x14ac:dyDescent="0.2">
      <c r="A1003" s="711"/>
      <c r="B1003" s="706"/>
      <c r="C1003" s="712"/>
      <c r="D1003" s="713"/>
      <c r="E1003" s="713"/>
      <c r="F1003" s="713"/>
      <c r="G1003" s="713"/>
      <c r="H1003" s="713"/>
      <c r="I1003" s="713"/>
      <c r="J1003" s="713"/>
      <c r="K1003" s="713"/>
      <c r="L1003" s="713"/>
      <c r="M1003" s="757"/>
      <c r="N1003" s="765"/>
      <c r="O1003" s="712"/>
      <c r="P1003" s="713"/>
      <c r="Q1003" s="713"/>
      <c r="R1003" s="713"/>
      <c r="S1003" s="713"/>
      <c r="T1003" s="713"/>
      <c r="U1003" s="713"/>
      <c r="V1003" s="713"/>
      <c r="W1003" s="713"/>
      <c r="X1003" s="714"/>
      <c r="Y1003" s="712"/>
      <c r="Z1003" s="714"/>
      <c r="AA1003" s="766"/>
      <c r="AB1003" s="711"/>
    </row>
    <row r="1004" spans="1:28" s="715" customFormat="1" x14ac:dyDescent="0.2">
      <c r="A1004" s="698">
        <v>19</v>
      </c>
      <c r="B1004" s="697" t="s">
        <v>5252</v>
      </c>
      <c r="C1004" s="696"/>
      <c r="D1004" s="697"/>
      <c r="E1004" s="696"/>
      <c r="F1004" s="696"/>
      <c r="G1004" s="697"/>
      <c r="H1004" s="697"/>
      <c r="I1004" s="697"/>
      <c r="J1004" s="697"/>
      <c r="K1004" s="697"/>
      <c r="L1004" s="697" t="s">
        <v>6551</v>
      </c>
      <c r="M1004" s="696">
        <v>1200</v>
      </c>
      <c r="N1004" s="697" t="s">
        <v>42</v>
      </c>
      <c r="O1004" s="696" t="s">
        <v>6552</v>
      </c>
      <c r="P1004" s="696" t="s">
        <v>5158</v>
      </c>
      <c r="Q1004" s="696" t="s">
        <v>246</v>
      </c>
      <c r="R1004" s="698"/>
      <c r="S1004" s="698"/>
      <c r="T1004" s="698"/>
      <c r="U1004" s="698"/>
      <c r="V1004" s="698"/>
      <c r="W1004" s="698"/>
      <c r="X1004" s="698"/>
      <c r="Y1004" s="698" t="s">
        <v>6553</v>
      </c>
      <c r="Z1004" s="698">
        <v>1972</v>
      </c>
      <c r="AA1004" s="698">
        <v>107</v>
      </c>
      <c r="AB1004" s="698" t="s">
        <v>6096</v>
      </c>
    </row>
    <row r="1005" spans="1:28" s="715" customFormat="1" x14ac:dyDescent="0.2">
      <c r="A1005" s="698"/>
      <c r="B1005" s="697"/>
      <c r="C1005" s="698"/>
      <c r="D1005" s="698"/>
      <c r="E1005" s="698"/>
      <c r="F1005" s="698"/>
      <c r="G1005" s="698"/>
      <c r="H1005" s="697"/>
      <c r="I1005" s="697"/>
      <c r="J1005" s="697"/>
      <c r="K1005" s="697"/>
      <c r="L1005" s="697"/>
      <c r="M1005" s="697"/>
      <c r="N1005" s="697"/>
      <c r="O1005" s="696"/>
      <c r="P1005" s="696"/>
      <c r="Q1005" s="696"/>
      <c r="R1005" s="698"/>
      <c r="S1005" s="698"/>
      <c r="T1005" s="698"/>
      <c r="U1005" s="698"/>
      <c r="V1005" s="698"/>
      <c r="W1005" s="698"/>
      <c r="X1005" s="698"/>
      <c r="Y1005" s="698" t="s">
        <v>6554</v>
      </c>
      <c r="Z1005" s="698">
        <v>1978</v>
      </c>
      <c r="AA1005" s="698">
        <v>250</v>
      </c>
      <c r="AB1005" s="698" t="s">
        <v>5361</v>
      </c>
    </row>
    <row r="1006" spans="1:28" s="715" customFormat="1" x14ac:dyDescent="0.2">
      <c r="A1006" s="698"/>
      <c r="B1006" s="697"/>
      <c r="C1006" s="698"/>
      <c r="D1006" s="698"/>
      <c r="E1006" s="698"/>
      <c r="F1006" s="698"/>
      <c r="G1006" s="698"/>
      <c r="H1006" s="697"/>
      <c r="I1006" s="697"/>
      <c r="J1006" s="697"/>
      <c r="K1006" s="697"/>
      <c r="L1006" s="697"/>
      <c r="M1006" s="697"/>
      <c r="N1006" s="697"/>
      <c r="O1006" s="696"/>
      <c r="P1006" s="696"/>
      <c r="Q1006" s="696"/>
      <c r="R1006" s="698"/>
      <c r="S1006" s="698"/>
      <c r="T1006" s="698"/>
      <c r="U1006" s="698"/>
      <c r="V1006" s="698"/>
      <c r="W1006" s="698"/>
      <c r="X1006" s="698"/>
      <c r="Y1006" s="698" t="s">
        <v>6555</v>
      </c>
      <c r="Z1006" s="698">
        <v>1971</v>
      </c>
      <c r="AA1006" s="698">
        <v>114</v>
      </c>
      <c r="AB1006" s="698" t="s">
        <v>5279</v>
      </c>
    </row>
    <row r="1007" spans="1:28" s="715" customFormat="1" x14ac:dyDescent="0.2">
      <c r="A1007" s="698"/>
      <c r="B1007" s="697"/>
      <c r="C1007" s="698"/>
      <c r="D1007" s="698"/>
      <c r="E1007" s="698"/>
      <c r="F1007" s="698"/>
      <c r="G1007" s="698"/>
      <c r="H1007" s="697"/>
      <c r="I1007" s="697"/>
      <c r="J1007" s="697"/>
      <c r="K1007" s="697"/>
      <c r="L1007" s="697"/>
      <c r="M1007" s="697"/>
      <c r="N1007" s="697"/>
      <c r="O1007" s="696"/>
      <c r="P1007" s="696"/>
      <c r="Q1007" s="696"/>
      <c r="R1007" s="698"/>
      <c r="S1007" s="698"/>
      <c r="T1007" s="698"/>
      <c r="U1007" s="698"/>
      <c r="V1007" s="698"/>
      <c r="W1007" s="698"/>
      <c r="X1007" s="698"/>
      <c r="Y1007" s="698" t="s">
        <v>6556</v>
      </c>
      <c r="Z1007" s="698">
        <v>1978</v>
      </c>
      <c r="AA1007" s="698">
        <v>55</v>
      </c>
      <c r="AB1007" s="698" t="s">
        <v>5279</v>
      </c>
    </row>
    <row r="1008" spans="1:28" s="715" customFormat="1" x14ac:dyDescent="0.2">
      <c r="A1008" s="698"/>
      <c r="B1008" s="697"/>
      <c r="C1008" s="696"/>
      <c r="D1008" s="697"/>
      <c r="E1008" s="696"/>
      <c r="F1008" s="696"/>
      <c r="G1008" s="697"/>
      <c r="H1008" s="697"/>
      <c r="I1008" s="697"/>
      <c r="J1008" s="697"/>
      <c r="K1008" s="697"/>
      <c r="L1008" s="697"/>
      <c r="M1008" s="697"/>
      <c r="N1008" s="697"/>
      <c r="O1008" s="696"/>
      <c r="P1008" s="696"/>
      <c r="Q1008" s="696"/>
      <c r="R1008" s="698"/>
      <c r="S1008" s="698"/>
      <c r="T1008" s="698"/>
      <c r="U1008" s="698"/>
      <c r="V1008" s="698"/>
      <c r="W1008" s="698"/>
      <c r="X1008" s="698"/>
      <c r="Y1008" s="698" t="s">
        <v>6557</v>
      </c>
      <c r="Z1008" s="698">
        <v>1978</v>
      </c>
      <c r="AA1008" s="698">
        <v>60</v>
      </c>
      <c r="AB1008" s="698" t="s">
        <v>5279</v>
      </c>
    </row>
    <row r="1009" spans="1:28" s="715" customFormat="1" x14ac:dyDescent="0.2">
      <c r="A1009" s="698"/>
      <c r="B1009" s="697"/>
      <c r="C1009" s="696"/>
      <c r="D1009" s="697"/>
      <c r="E1009" s="696"/>
      <c r="F1009" s="696"/>
      <c r="G1009" s="697"/>
      <c r="H1009" s="697"/>
      <c r="I1009" s="697"/>
      <c r="J1009" s="697"/>
      <c r="K1009" s="697"/>
      <c r="L1009" s="697"/>
      <c r="M1009" s="697"/>
      <c r="N1009" s="697"/>
      <c r="O1009" s="696"/>
      <c r="P1009" s="696"/>
      <c r="Q1009" s="696"/>
      <c r="R1009" s="698"/>
      <c r="S1009" s="698"/>
      <c r="T1009" s="698"/>
      <c r="U1009" s="698"/>
      <c r="V1009" s="698"/>
      <c r="W1009" s="698"/>
      <c r="X1009" s="698"/>
      <c r="Y1009" s="698" t="s">
        <v>6558</v>
      </c>
      <c r="Z1009" s="698">
        <v>1978</v>
      </c>
      <c r="AA1009" s="698">
        <v>80</v>
      </c>
      <c r="AB1009" s="698" t="s">
        <v>5279</v>
      </c>
    </row>
    <row r="1010" spans="1:28" s="715" customFormat="1" x14ac:dyDescent="0.2">
      <c r="A1010" s="698"/>
      <c r="B1010" s="697"/>
      <c r="C1010" s="696"/>
      <c r="D1010" s="697"/>
      <c r="E1010" s="696"/>
      <c r="F1010" s="696"/>
      <c r="G1010" s="697"/>
      <c r="H1010" s="697"/>
      <c r="I1010" s="697"/>
      <c r="J1010" s="697"/>
      <c r="K1010" s="697"/>
      <c r="L1010" s="697"/>
      <c r="M1010" s="697"/>
      <c r="N1010" s="697"/>
      <c r="O1010" s="696"/>
      <c r="P1010" s="696"/>
      <c r="Q1010" s="696"/>
      <c r="R1010" s="698"/>
      <c r="S1010" s="698"/>
      <c r="T1010" s="698"/>
      <c r="U1010" s="698"/>
      <c r="V1010" s="698"/>
      <c r="W1010" s="698"/>
      <c r="X1010" s="698"/>
      <c r="Y1010" s="698" t="s">
        <v>6559</v>
      </c>
      <c r="Z1010" s="698">
        <v>1972</v>
      </c>
      <c r="AA1010" s="698">
        <v>70</v>
      </c>
      <c r="AB1010" s="698" t="s">
        <v>6096</v>
      </c>
    </row>
    <row r="1011" spans="1:28" s="715" customFormat="1" x14ac:dyDescent="0.2">
      <c r="A1011" s="698"/>
      <c r="B1011" s="697"/>
      <c r="C1011" s="696"/>
      <c r="D1011" s="697"/>
      <c r="E1011" s="696"/>
      <c r="F1011" s="696"/>
      <c r="G1011" s="697"/>
      <c r="H1011" s="697"/>
      <c r="I1011" s="697"/>
      <c r="J1011" s="697"/>
      <c r="K1011" s="697"/>
      <c r="L1011" s="697"/>
      <c r="M1011" s="697"/>
      <c r="N1011" s="697"/>
      <c r="O1011" s="696"/>
      <c r="P1011" s="696"/>
      <c r="Q1011" s="696"/>
      <c r="R1011" s="698"/>
      <c r="S1011" s="698"/>
      <c r="T1011" s="698"/>
      <c r="U1011" s="698"/>
      <c r="V1011" s="698"/>
      <c r="W1011" s="698"/>
      <c r="X1011" s="698"/>
      <c r="Y1011" s="698" t="s">
        <v>6560</v>
      </c>
      <c r="Z1011" s="698">
        <v>1972</v>
      </c>
      <c r="AA1011" s="698">
        <v>108</v>
      </c>
      <c r="AB1011" s="698" t="s">
        <v>6096</v>
      </c>
    </row>
    <row r="1012" spans="1:28" s="715" customFormat="1" x14ac:dyDescent="0.2">
      <c r="A1012" s="698"/>
      <c r="B1012" s="697"/>
      <c r="C1012" s="696"/>
      <c r="D1012" s="697"/>
      <c r="E1012" s="696"/>
      <c r="F1012" s="696"/>
      <c r="G1012" s="697"/>
      <c r="H1012" s="697"/>
      <c r="I1012" s="697"/>
      <c r="J1012" s="697"/>
      <c r="K1012" s="697"/>
      <c r="L1012" s="697"/>
      <c r="M1012" s="697"/>
      <c r="N1012" s="697"/>
      <c r="O1012" s="696"/>
      <c r="P1012" s="696"/>
      <c r="Q1012" s="696"/>
      <c r="R1012" s="698"/>
      <c r="S1012" s="698"/>
      <c r="T1012" s="698"/>
      <c r="U1012" s="698"/>
      <c r="V1012" s="698"/>
      <c r="W1012" s="698"/>
      <c r="X1012" s="698"/>
      <c r="Y1012" s="698" t="s">
        <v>6561</v>
      </c>
      <c r="Z1012" s="698">
        <v>1978</v>
      </c>
      <c r="AA1012" s="698">
        <v>114</v>
      </c>
      <c r="AB1012" s="698" t="s">
        <v>5426</v>
      </c>
    </row>
    <row r="1013" spans="1:28" s="715" customFormat="1" x14ac:dyDescent="0.2">
      <c r="A1013" s="698"/>
      <c r="B1013" s="697"/>
      <c r="C1013" s="696"/>
      <c r="D1013" s="697"/>
      <c r="E1013" s="696"/>
      <c r="F1013" s="696"/>
      <c r="G1013" s="697"/>
      <c r="H1013" s="697"/>
      <c r="I1013" s="697"/>
      <c r="J1013" s="697"/>
      <c r="K1013" s="697"/>
      <c r="L1013" s="697"/>
      <c r="M1013" s="697"/>
      <c r="N1013" s="697"/>
      <c r="O1013" s="696"/>
      <c r="P1013" s="696"/>
      <c r="Q1013" s="696"/>
      <c r="R1013" s="698"/>
      <c r="S1013" s="698"/>
      <c r="T1013" s="698"/>
      <c r="U1013" s="698"/>
      <c r="V1013" s="698"/>
      <c r="W1013" s="698"/>
      <c r="X1013" s="698"/>
      <c r="Y1013" s="698" t="s">
        <v>6562</v>
      </c>
      <c r="Z1013" s="698">
        <v>1982</v>
      </c>
      <c r="AA1013" s="698">
        <v>250</v>
      </c>
      <c r="AB1013" s="698" t="s">
        <v>5565</v>
      </c>
    </row>
    <row r="1014" spans="1:28" s="715" customFormat="1" x14ac:dyDescent="0.2">
      <c r="A1014" s="698"/>
      <c r="B1014" s="697"/>
      <c r="C1014" s="696"/>
      <c r="D1014" s="697"/>
      <c r="E1014" s="696"/>
      <c r="F1014" s="696"/>
      <c r="G1014" s="697"/>
      <c r="H1014" s="697"/>
      <c r="I1014" s="697"/>
      <c r="J1014" s="697"/>
      <c r="K1014" s="697"/>
      <c r="L1014" s="697"/>
      <c r="M1014" s="697"/>
      <c r="N1014" s="697"/>
      <c r="O1014" s="696"/>
      <c r="P1014" s="696"/>
      <c r="Q1014" s="696"/>
      <c r="R1014" s="698"/>
      <c r="S1014" s="698"/>
      <c r="T1014" s="698"/>
      <c r="U1014" s="698"/>
      <c r="V1014" s="698"/>
      <c r="W1014" s="698"/>
      <c r="X1014" s="698"/>
      <c r="Y1014" s="698" t="s">
        <v>6563</v>
      </c>
      <c r="Z1014" s="698">
        <v>1978</v>
      </c>
      <c r="AA1014" s="698">
        <v>48</v>
      </c>
      <c r="AB1014" s="698" t="s">
        <v>6564</v>
      </c>
    </row>
    <row r="1015" spans="1:28" s="715" customFormat="1" x14ac:dyDescent="0.2">
      <c r="A1015" s="698"/>
      <c r="B1015" s="697"/>
      <c r="C1015" s="696"/>
      <c r="D1015" s="697"/>
      <c r="E1015" s="696"/>
      <c r="F1015" s="696"/>
      <c r="G1015" s="697"/>
      <c r="H1015" s="697"/>
      <c r="I1015" s="697"/>
      <c r="J1015" s="697"/>
      <c r="K1015" s="697"/>
      <c r="L1015" s="697"/>
      <c r="M1015" s="697"/>
      <c r="N1015" s="697"/>
      <c r="O1015" s="696"/>
      <c r="P1015" s="696"/>
      <c r="Q1015" s="696"/>
      <c r="R1015" s="698"/>
      <c r="S1015" s="698"/>
      <c r="T1015" s="698"/>
      <c r="U1015" s="698"/>
      <c r="V1015" s="698"/>
      <c r="W1015" s="698"/>
      <c r="X1015" s="698"/>
      <c r="Y1015" s="698" t="s">
        <v>6565</v>
      </c>
      <c r="Z1015" s="698">
        <v>1978</v>
      </c>
      <c r="AA1015" s="698">
        <v>150</v>
      </c>
      <c r="AB1015" s="698" t="s">
        <v>5279</v>
      </c>
    </row>
    <row r="1016" spans="1:28" s="715" customFormat="1" x14ac:dyDescent="0.2">
      <c r="A1016" s="698"/>
      <c r="B1016" s="697"/>
      <c r="C1016" s="696"/>
      <c r="D1016" s="697"/>
      <c r="E1016" s="696"/>
      <c r="F1016" s="696"/>
      <c r="G1016" s="697"/>
      <c r="H1016" s="697"/>
      <c r="I1016" s="697"/>
      <c r="J1016" s="697"/>
      <c r="K1016" s="697"/>
      <c r="L1016" s="697"/>
      <c r="M1016" s="697"/>
      <c r="N1016" s="697"/>
      <c r="O1016" s="696"/>
      <c r="P1016" s="696"/>
      <c r="Q1016" s="696"/>
      <c r="R1016" s="698"/>
      <c r="S1016" s="698"/>
      <c r="T1016" s="698"/>
      <c r="U1016" s="698"/>
      <c r="V1016" s="698"/>
      <c r="W1016" s="698"/>
      <c r="X1016" s="698"/>
      <c r="Y1016" s="698" t="s">
        <v>6566</v>
      </c>
      <c r="Z1016" s="698">
        <v>1982</v>
      </c>
      <c r="AA1016" s="698">
        <v>250</v>
      </c>
      <c r="AB1016" s="698" t="s">
        <v>6567</v>
      </c>
    </row>
    <row r="1017" spans="1:28" s="715" customFormat="1" x14ac:dyDescent="0.2">
      <c r="A1017" s="698"/>
      <c r="B1017" s="697"/>
      <c r="C1017" s="696"/>
      <c r="D1017" s="697"/>
      <c r="E1017" s="696"/>
      <c r="F1017" s="696"/>
      <c r="G1017" s="697"/>
      <c r="H1017" s="697"/>
      <c r="I1017" s="697"/>
      <c r="J1017" s="697"/>
      <c r="K1017" s="697"/>
      <c r="L1017" s="697"/>
      <c r="M1017" s="697"/>
      <c r="N1017" s="697"/>
      <c r="O1017" s="696"/>
      <c r="P1017" s="696"/>
      <c r="Q1017" s="696"/>
      <c r="R1017" s="698"/>
      <c r="S1017" s="698"/>
      <c r="T1017" s="698"/>
      <c r="U1017" s="698"/>
      <c r="V1017" s="698"/>
      <c r="W1017" s="698"/>
      <c r="X1017" s="698"/>
      <c r="Y1017" s="698" t="s">
        <v>6568</v>
      </c>
      <c r="Z1017" s="698">
        <v>1982</v>
      </c>
      <c r="AA1017" s="698">
        <v>250</v>
      </c>
      <c r="AB1017" s="698" t="s">
        <v>6569</v>
      </c>
    </row>
    <row r="1018" spans="1:28" s="715" customFormat="1" x14ac:dyDescent="0.2">
      <c r="A1018" s="698"/>
      <c r="B1018" s="697"/>
      <c r="C1018" s="696"/>
      <c r="D1018" s="697"/>
      <c r="E1018" s="696"/>
      <c r="F1018" s="696"/>
      <c r="G1018" s="697"/>
      <c r="H1018" s="697"/>
      <c r="I1018" s="697"/>
      <c r="J1018" s="697"/>
      <c r="K1018" s="697"/>
      <c r="L1018" s="697"/>
      <c r="M1018" s="697"/>
      <c r="N1018" s="697"/>
      <c r="O1018" s="696"/>
      <c r="P1018" s="696"/>
      <c r="Q1018" s="696"/>
      <c r="R1018" s="698"/>
      <c r="S1018" s="698"/>
      <c r="T1018" s="698"/>
      <c r="U1018" s="698"/>
      <c r="V1018" s="698"/>
      <c r="W1018" s="698"/>
      <c r="X1018" s="698"/>
      <c r="Y1018" s="698" t="s">
        <v>6570</v>
      </c>
      <c r="Z1018" s="698">
        <v>1978</v>
      </c>
      <c r="AA1018" s="698">
        <v>85</v>
      </c>
      <c r="AB1018" s="698" t="s">
        <v>5577</v>
      </c>
    </row>
    <row r="1019" spans="1:28" s="715" customFormat="1" x14ac:dyDescent="0.2">
      <c r="A1019" s="698"/>
      <c r="B1019" s="697"/>
      <c r="C1019" s="696"/>
      <c r="D1019" s="697"/>
      <c r="E1019" s="696"/>
      <c r="F1019" s="696"/>
      <c r="G1019" s="697"/>
      <c r="H1019" s="697"/>
      <c r="I1019" s="697"/>
      <c r="J1019" s="697"/>
      <c r="K1019" s="697"/>
      <c r="L1019" s="697"/>
      <c r="M1019" s="697"/>
      <c r="N1019" s="697"/>
      <c r="O1019" s="696"/>
      <c r="P1019" s="696"/>
      <c r="Q1019" s="696"/>
      <c r="R1019" s="698"/>
      <c r="S1019" s="698"/>
      <c r="T1019" s="698"/>
      <c r="U1019" s="698"/>
      <c r="V1019" s="698"/>
      <c r="W1019" s="698"/>
      <c r="X1019" s="698"/>
      <c r="Y1019" s="698" t="s">
        <v>6571</v>
      </c>
      <c r="Z1019" s="698">
        <v>2010</v>
      </c>
      <c r="AA1019" s="698">
        <v>250</v>
      </c>
      <c r="AB1019" s="698" t="s">
        <v>6567</v>
      </c>
    </row>
    <row r="1020" spans="1:28" s="715" customFormat="1" x14ac:dyDescent="0.2">
      <c r="A1020" s="698"/>
      <c r="B1020" s="697"/>
      <c r="C1020" s="696"/>
      <c r="D1020" s="697"/>
      <c r="E1020" s="696"/>
      <c r="F1020" s="696"/>
      <c r="G1020" s="697"/>
      <c r="H1020" s="697"/>
      <c r="I1020" s="697"/>
      <c r="J1020" s="697"/>
      <c r="K1020" s="697"/>
      <c r="L1020" s="697"/>
      <c r="M1020" s="697"/>
      <c r="N1020" s="697"/>
      <c r="O1020" s="696"/>
      <c r="P1020" s="696"/>
      <c r="Q1020" s="696"/>
      <c r="R1020" s="698"/>
      <c r="S1020" s="698"/>
      <c r="T1020" s="698"/>
      <c r="U1020" s="698"/>
      <c r="V1020" s="698"/>
      <c r="W1020" s="698"/>
      <c r="X1020" s="698"/>
      <c r="Y1020" s="698" t="s">
        <v>6572</v>
      </c>
      <c r="Z1020" s="698">
        <v>1978</v>
      </c>
      <c r="AA1020" s="698">
        <v>85</v>
      </c>
      <c r="AB1020" s="698" t="s">
        <v>5577</v>
      </c>
    </row>
    <row r="1021" spans="1:28" s="715" customFormat="1" x14ac:dyDescent="0.2">
      <c r="A1021" s="698"/>
      <c r="B1021" s="697"/>
      <c r="C1021" s="696"/>
      <c r="D1021" s="697"/>
      <c r="E1021" s="696"/>
      <c r="F1021" s="696"/>
      <c r="G1021" s="697"/>
      <c r="H1021" s="697"/>
      <c r="I1021" s="697"/>
      <c r="J1021" s="697"/>
      <c r="K1021" s="697"/>
      <c r="L1021" s="697"/>
      <c r="M1021" s="697"/>
      <c r="N1021" s="697"/>
      <c r="O1021" s="696"/>
      <c r="P1021" s="696"/>
      <c r="Q1021" s="696"/>
      <c r="R1021" s="698"/>
      <c r="S1021" s="698"/>
      <c r="T1021" s="698"/>
      <c r="U1021" s="698"/>
      <c r="V1021" s="698"/>
      <c r="W1021" s="698"/>
      <c r="X1021" s="698"/>
      <c r="Y1021" s="698" t="s">
        <v>6573</v>
      </c>
      <c r="Z1021" s="698">
        <v>2010</v>
      </c>
      <c r="AA1021" s="698">
        <v>250</v>
      </c>
      <c r="AB1021" s="698" t="s">
        <v>5291</v>
      </c>
    </row>
    <row r="1022" spans="1:28" x14ac:dyDescent="0.2">
      <c r="A1022" s="711"/>
      <c r="B1022" s="706"/>
      <c r="C1022" s="712"/>
      <c r="D1022" s="713"/>
      <c r="E1022" s="713"/>
      <c r="F1022" s="713"/>
      <c r="G1022" s="713"/>
      <c r="H1022" s="713"/>
      <c r="I1022" s="713"/>
      <c r="J1022" s="713"/>
      <c r="K1022" s="713"/>
      <c r="L1022" s="713"/>
      <c r="M1022" s="757"/>
      <c r="N1022" s="765"/>
      <c r="O1022" s="712"/>
      <c r="P1022" s="713"/>
      <c r="Q1022" s="713"/>
      <c r="R1022" s="713"/>
      <c r="S1022" s="713"/>
      <c r="T1022" s="713"/>
      <c r="U1022" s="713"/>
      <c r="V1022" s="713"/>
      <c r="W1022" s="713"/>
      <c r="X1022" s="714"/>
      <c r="Y1022" s="712"/>
      <c r="Z1022" s="714"/>
      <c r="AA1022" s="766"/>
      <c r="AB1022" s="711"/>
    </row>
    <row r="1023" spans="1:28" s="715" customFormat="1" x14ac:dyDescent="0.2">
      <c r="A1023" s="698">
        <v>20</v>
      </c>
      <c r="B1023" s="697" t="s">
        <v>5244</v>
      </c>
      <c r="C1023" s="696"/>
      <c r="D1023" s="697"/>
      <c r="E1023" s="696"/>
      <c r="F1023" s="696"/>
      <c r="G1023" s="697"/>
      <c r="H1023" s="697"/>
      <c r="I1023" s="697"/>
      <c r="J1023" s="697"/>
      <c r="K1023" s="697"/>
      <c r="L1023" s="697" t="s">
        <v>6574</v>
      </c>
      <c r="M1023" s="696">
        <v>520</v>
      </c>
      <c r="N1023" s="697" t="s">
        <v>42</v>
      </c>
      <c r="O1023" s="696" t="s">
        <v>6575</v>
      </c>
      <c r="P1023" s="696" t="s">
        <v>5158</v>
      </c>
      <c r="Q1023" s="696" t="s">
        <v>454</v>
      </c>
      <c r="R1023" s="698"/>
      <c r="S1023" s="698"/>
      <c r="T1023" s="698"/>
      <c r="U1023" s="698"/>
      <c r="V1023" s="698"/>
      <c r="W1023" s="698"/>
      <c r="X1023" s="698"/>
      <c r="Y1023" s="699" t="s">
        <v>6576</v>
      </c>
      <c r="Z1023" s="698">
        <v>2009</v>
      </c>
      <c r="AA1023" s="698">
        <v>310</v>
      </c>
      <c r="AB1023" s="698" t="s">
        <v>6577</v>
      </c>
    </row>
    <row r="1024" spans="1:28" s="715" customFormat="1" x14ac:dyDescent="0.2">
      <c r="A1024" s="698"/>
      <c r="B1024" s="697" t="s">
        <v>5252</v>
      </c>
      <c r="C1024" s="696"/>
      <c r="D1024" s="697"/>
      <c r="E1024" s="696"/>
      <c r="F1024" s="696"/>
      <c r="G1024" s="697"/>
      <c r="H1024" s="697"/>
      <c r="I1024" s="697"/>
      <c r="J1024" s="697"/>
      <c r="K1024" s="697"/>
      <c r="L1024" s="697" t="s">
        <v>6578</v>
      </c>
      <c r="M1024" s="696">
        <v>187</v>
      </c>
      <c r="N1024" s="697" t="s">
        <v>55</v>
      </c>
      <c r="O1024" s="696"/>
      <c r="P1024" s="696"/>
      <c r="Q1024" s="696"/>
      <c r="R1024" s="698"/>
      <c r="S1024" s="698"/>
      <c r="T1024" s="698"/>
      <c r="U1024" s="698"/>
      <c r="V1024" s="698"/>
      <c r="W1024" s="698"/>
      <c r="X1024" s="698"/>
      <c r="Y1024" s="698" t="s">
        <v>6579</v>
      </c>
      <c r="Z1024" s="698">
        <v>1982</v>
      </c>
      <c r="AA1024" s="698">
        <v>200</v>
      </c>
      <c r="AB1024" s="698" t="s">
        <v>5565</v>
      </c>
    </row>
    <row r="1025" spans="1:28" s="715" customFormat="1" x14ac:dyDescent="0.2">
      <c r="A1025" s="698"/>
      <c r="B1025" s="697" t="s">
        <v>5244</v>
      </c>
      <c r="C1025" s="696"/>
      <c r="D1025" s="697"/>
      <c r="E1025" s="696"/>
      <c r="F1025" s="696"/>
      <c r="G1025" s="697"/>
      <c r="H1025" s="697"/>
      <c r="I1025" s="697"/>
      <c r="J1025" s="697"/>
      <c r="K1025" s="697"/>
      <c r="L1025" s="697" t="s">
        <v>6580</v>
      </c>
      <c r="M1025" s="696">
        <v>187</v>
      </c>
      <c r="N1025" s="697" t="s">
        <v>55</v>
      </c>
      <c r="O1025" s="696"/>
      <c r="P1025" s="696"/>
      <c r="Q1025" s="696"/>
      <c r="R1025" s="698"/>
      <c r="S1025" s="698"/>
      <c r="T1025" s="698"/>
      <c r="U1025" s="698"/>
      <c r="V1025" s="698"/>
      <c r="W1025" s="698"/>
      <c r="X1025" s="698"/>
      <c r="Y1025" s="698" t="s">
        <v>6581</v>
      </c>
      <c r="Z1025" s="698">
        <v>1982</v>
      </c>
      <c r="AA1025" s="698">
        <v>249</v>
      </c>
      <c r="AB1025" s="698" t="s">
        <v>6096</v>
      </c>
    </row>
    <row r="1026" spans="1:28" s="715" customFormat="1" x14ac:dyDescent="0.2">
      <c r="A1026" s="698"/>
      <c r="B1026" s="697"/>
      <c r="C1026" s="696"/>
      <c r="D1026" s="697"/>
      <c r="E1026" s="696"/>
      <c r="F1026" s="696"/>
      <c r="G1026" s="697"/>
      <c r="H1026" s="697"/>
      <c r="I1026" s="697"/>
      <c r="J1026" s="697"/>
      <c r="K1026" s="697"/>
      <c r="L1026" s="697"/>
      <c r="M1026" s="696"/>
      <c r="N1026" s="697"/>
      <c r="O1026" s="696"/>
      <c r="P1026" s="696"/>
      <c r="Q1026" s="696"/>
      <c r="R1026" s="698"/>
      <c r="S1026" s="698"/>
      <c r="T1026" s="698"/>
      <c r="U1026" s="698"/>
      <c r="V1026" s="698"/>
      <c r="W1026" s="698"/>
      <c r="X1026" s="698"/>
      <c r="Y1026" s="698" t="s">
        <v>6582</v>
      </c>
      <c r="Z1026" s="698">
        <v>1982</v>
      </c>
      <c r="AA1026" s="698">
        <v>10</v>
      </c>
      <c r="AB1026" s="698" t="s">
        <v>5376</v>
      </c>
    </row>
    <row r="1027" spans="1:28" s="715" customFormat="1" x14ac:dyDescent="0.2">
      <c r="A1027" s="698"/>
      <c r="B1027" s="697"/>
      <c r="C1027" s="698"/>
      <c r="D1027" s="698"/>
      <c r="E1027" s="698"/>
      <c r="F1027" s="698"/>
      <c r="G1027" s="698"/>
      <c r="H1027" s="697"/>
      <c r="I1027" s="697"/>
      <c r="J1027" s="697"/>
      <c r="K1027" s="697"/>
      <c r="L1027" s="697"/>
      <c r="M1027" s="697"/>
      <c r="N1027" s="697"/>
      <c r="O1027" s="696"/>
      <c r="P1027" s="696"/>
      <c r="Q1027" s="696"/>
      <c r="R1027" s="698"/>
      <c r="S1027" s="698"/>
      <c r="T1027" s="698"/>
      <c r="U1027" s="698"/>
      <c r="V1027" s="698"/>
      <c r="W1027" s="698"/>
      <c r="X1027" s="698"/>
      <c r="Y1027" s="698" t="s">
        <v>6583</v>
      </c>
      <c r="Z1027" s="698">
        <v>1982</v>
      </c>
      <c r="AA1027" s="698">
        <v>498</v>
      </c>
      <c r="AB1027" s="698" t="s">
        <v>6584</v>
      </c>
    </row>
    <row r="1028" spans="1:28" s="715" customFormat="1" x14ac:dyDescent="0.2">
      <c r="A1028" s="698"/>
      <c r="B1028" s="697"/>
      <c r="C1028" s="696"/>
      <c r="D1028" s="697"/>
      <c r="E1028" s="696"/>
      <c r="F1028" s="696"/>
      <c r="G1028" s="697"/>
      <c r="H1028" s="697"/>
      <c r="I1028" s="697"/>
      <c r="J1028" s="697"/>
      <c r="K1028" s="697"/>
      <c r="L1028" s="697"/>
      <c r="M1028" s="697"/>
      <c r="N1028" s="697"/>
      <c r="O1028" s="696"/>
      <c r="P1028" s="696"/>
      <c r="Q1028" s="696"/>
      <c r="R1028" s="698"/>
      <c r="S1028" s="698"/>
      <c r="T1028" s="698"/>
      <c r="U1028" s="698"/>
      <c r="V1028" s="698"/>
      <c r="W1028" s="698"/>
      <c r="X1028" s="698"/>
      <c r="Y1028" s="698" t="s">
        <v>6585</v>
      </c>
      <c r="Z1028" s="698">
        <v>1982</v>
      </c>
      <c r="AA1028" s="698">
        <v>360</v>
      </c>
      <c r="AB1028" s="698" t="s">
        <v>6586</v>
      </c>
    </row>
    <row r="1029" spans="1:28" s="715" customFormat="1" x14ac:dyDescent="0.2">
      <c r="A1029" s="698"/>
      <c r="B1029" s="697"/>
      <c r="C1029" s="696"/>
      <c r="D1029" s="697"/>
      <c r="E1029" s="696"/>
      <c r="F1029" s="696"/>
      <c r="G1029" s="697"/>
      <c r="H1029" s="697"/>
      <c r="I1029" s="697"/>
      <c r="J1029" s="697"/>
      <c r="K1029" s="697"/>
      <c r="L1029" s="697"/>
      <c r="M1029" s="697"/>
      <c r="N1029" s="697"/>
      <c r="O1029" s="696"/>
      <c r="P1029" s="696"/>
      <c r="Q1029" s="696"/>
      <c r="R1029" s="698"/>
      <c r="S1029" s="698"/>
      <c r="T1029" s="698"/>
      <c r="U1029" s="698"/>
      <c r="V1029" s="698"/>
      <c r="W1029" s="698"/>
      <c r="X1029" s="698"/>
      <c r="Y1029" s="698" t="s">
        <v>6587</v>
      </c>
      <c r="Z1029" s="698">
        <v>1982</v>
      </c>
      <c r="AA1029" s="698">
        <v>249</v>
      </c>
      <c r="AB1029" s="698" t="s">
        <v>6096</v>
      </c>
    </row>
    <row r="1030" spans="1:28" s="715" customFormat="1" x14ac:dyDescent="0.2">
      <c r="A1030" s="698"/>
      <c r="B1030" s="697"/>
      <c r="C1030" s="696"/>
      <c r="D1030" s="697"/>
      <c r="E1030" s="696"/>
      <c r="F1030" s="696"/>
      <c r="G1030" s="697"/>
      <c r="H1030" s="697"/>
      <c r="I1030" s="697"/>
      <c r="J1030" s="697"/>
      <c r="K1030" s="697"/>
      <c r="L1030" s="697"/>
      <c r="M1030" s="697"/>
      <c r="N1030" s="697"/>
      <c r="O1030" s="696"/>
      <c r="P1030" s="696"/>
      <c r="Q1030" s="696"/>
      <c r="R1030" s="698"/>
      <c r="S1030" s="698"/>
      <c r="T1030" s="698"/>
      <c r="U1030" s="698"/>
      <c r="V1030" s="698"/>
      <c r="W1030" s="698"/>
      <c r="X1030" s="698"/>
      <c r="Y1030" s="698" t="s">
        <v>6588</v>
      </c>
      <c r="Z1030" s="698">
        <v>1982</v>
      </c>
      <c r="AA1030" s="698">
        <v>498</v>
      </c>
      <c r="AB1030" s="698" t="s">
        <v>6589</v>
      </c>
    </row>
    <row r="1031" spans="1:28" s="715" customFormat="1" x14ac:dyDescent="0.2">
      <c r="A1031" s="698"/>
      <c r="B1031" s="697"/>
      <c r="C1031" s="696"/>
      <c r="D1031" s="697"/>
      <c r="E1031" s="696"/>
      <c r="F1031" s="696"/>
      <c r="G1031" s="697"/>
      <c r="H1031" s="697"/>
      <c r="I1031" s="697"/>
      <c r="J1031" s="697"/>
      <c r="K1031" s="697"/>
      <c r="L1031" s="697"/>
      <c r="M1031" s="697" t="s">
        <v>2315</v>
      </c>
      <c r="N1031" s="697"/>
      <c r="O1031" s="696"/>
      <c r="P1031" s="696"/>
      <c r="Q1031" s="696"/>
      <c r="R1031" s="698"/>
      <c r="S1031" s="698"/>
      <c r="T1031" s="698"/>
      <c r="U1031" s="698"/>
      <c r="V1031" s="698"/>
      <c r="W1031" s="698"/>
      <c r="X1031" s="698"/>
      <c r="Y1031" s="698" t="s">
        <v>6590</v>
      </c>
      <c r="Z1031" s="698">
        <v>1982</v>
      </c>
      <c r="AA1031" s="715">
        <v>349</v>
      </c>
      <c r="AB1031" s="698" t="s">
        <v>6591</v>
      </c>
    </row>
    <row r="1032" spans="1:28" s="715" customFormat="1" x14ac:dyDescent="0.2">
      <c r="A1032" s="698"/>
      <c r="B1032" s="697"/>
      <c r="C1032" s="696"/>
      <c r="D1032" s="697"/>
      <c r="E1032" s="696"/>
      <c r="F1032" s="696"/>
      <c r="G1032" s="697"/>
      <c r="H1032" s="697"/>
      <c r="I1032" s="697"/>
      <c r="J1032" s="697"/>
      <c r="K1032" s="697"/>
      <c r="L1032" s="697"/>
      <c r="M1032" s="697"/>
      <c r="N1032" s="697"/>
      <c r="O1032" s="696"/>
      <c r="P1032" s="696"/>
      <c r="Q1032" s="696"/>
      <c r="R1032" s="698"/>
      <c r="S1032" s="698"/>
      <c r="T1032" s="698"/>
      <c r="U1032" s="698"/>
      <c r="V1032" s="698"/>
      <c r="W1032" s="698"/>
      <c r="X1032" s="698"/>
      <c r="Y1032" s="699" t="s">
        <v>6592</v>
      </c>
      <c r="Z1032" s="698">
        <v>2009</v>
      </c>
      <c r="AA1032" s="698">
        <v>310</v>
      </c>
      <c r="AB1032" s="698" t="s">
        <v>6577</v>
      </c>
    </row>
    <row r="1033" spans="1:28" s="715" customFormat="1" x14ac:dyDescent="0.2">
      <c r="A1033" s="698"/>
      <c r="B1033" s="697"/>
      <c r="C1033" s="696"/>
      <c r="D1033" s="697"/>
      <c r="E1033" s="696"/>
      <c r="F1033" s="696"/>
      <c r="G1033" s="697"/>
      <c r="H1033" s="697"/>
      <c r="I1033" s="697"/>
      <c r="J1033" s="697"/>
      <c r="K1033" s="697"/>
      <c r="L1033" s="697"/>
      <c r="M1033" s="697"/>
      <c r="N1033" s="697"/>
      <c r="O1033" s="696"/>
      <c r="P1033" s="696"/>
      <c r="Q1033" s="696"/>
      <c r="R1033" s="698"/>
      <c r="S1033" s="698"/>
      <c r="T1033" s="698"/>
      <c r="U1033" s="698"/>
      <c r="V1033" s="698"/>
      <c r="W1033" s="698"/>
      <c r="X1033" s="698"/>
      <c r="Y1033" s="698" t="s">
        <v>6593</v>
      </c>
      <c r="Z1033" s="698">
        <v>1982</v>
      </c>
      <c r="AA1033" s="698">
        <v>125</v>
      </c>
      <c r="AB1033" s="698" t="s">
        <v>6594</v>
      </c>
    </row>
    <row r="1034" spans="1:28" s="715" customFormat="1" x14ac:dyDescent="0.2">
      <c r="A1034" s="698"/>
      <c r="B1034" s="697"/>
      <c r="C1034" s="696"/>
      <c r="D1034" s="697"/>
      <c r="E1034" s="696"/>
      <c r="F1034" s="696"/>
      <c r="G1034" s="697"/>
      <c r="H1034" s="697"/>
      <c r="I1034" s="697"/>
      <c r="J1034" s="697"/>
      <c r="K1034" s="697"/>
      <c r="L1034" s="697"/>
      <c r="M1034" s="697"/>
      <c r="N1034" s="697"/>
      <c r="O1034" s="696"/>
      <c r="P1034" s="696"/>
      <c r="Q1034" s="696"/>
      <c r="R1034" s="698"/>
      <c r="S1034" s="698"/>
      <c r="T1034" s="698"/>
      <c r="U1034" s="698"/>
      <c r="V1034" s="698"/>
      <c r="W1034" s="698"/>
      <c r="X1034" s="698"/>
      <c r="Y1034" s="699" t="s">
        <v>6595</v>
      </c>
      <c r="Z1034" s="698">
        <v>2005</v>
      </c>
      <c r="AA1034" s="698">
        <v>140</v>
      </c>
      <c r="AB1034" s="698" t="s">
        <v>6596</v>
      </c>
    </row>
    <row r="1035" spans="1:28" s="715" customFormat="1" x14ac:dyDescent="0.2">
      <c r="A1035" s="698"/>
      <c r="B1035" s="697"/>
      <c r="C1035" s="696"/>
      <c r="D1035" s="697"/>
      <c r="E1035" s="696"/>
      <c r="F1035" s="696"/>
      <c r="G1035" s="697"/>
      <c r="H1035" s="697"/>
      <c r="I1035" s="697"/>
      <c r="J1035" s="697"/>
      <c r="K1035" s="697"/>
      <c r="L1035" s="697"/>
      <c r="M1035" s="697"/>
      <c r="N1035" s="697"/>
      <c r="O1035" s="696"/>
      <c r="P1035" s="696"/>
      <c r="Q1035" s="696"/>
      <c r="R1035" s="698"/>
      <c r="S1035" s="698"/>
      <c r="T1035" s="698"/>
      <c r="U1035" s="698"/>
      <c r="V1035" s="698"/>
      <c r="W1035" s="698"/>
      <c r="X1035" s="698"/>
      <c r="Y1035" s="698" t="s">
        <v>6597</v>
      </c>
      <c r="Z1035" s="698">
        <v>1987</v>
      </c>
      <c r="AA1035" s="698">
        <v>64</v>
      </c>
      <c r="AB1035" s="698" t="s">
        <v>6598</v>
      </c>
    </row>
    <row r="1036" spans="1:28" s="715" customFormat="1" x14ac:dyDescent="0.2">
      <c r="A1036" s="698"/>
      <c r="B1036" s="697"/>
      <c r="C1036" s="696"/>
      <c r="D1036" s="697"/>
      <c r="E1036" s="696"/>
      <c r="F1036" s="696"/>
      <c r="G1036" s="697"/>
      <c r="H1036" s="697"/>
      <c r="I1036" s="697"/>
      <c r="J1036" s="697"/>
      <c r="K1036" s="697"/>
      <c r="L1036" s="697"/>
      <c r="M1036" s="697"/>
      <c r="N1036" s="697"/>
      <c r="O1036" s="696"/>
      <c r="P1036" s="696"/>
      <c r="Q1036" s="696"/>
      <c r="R1036" s="698"/>
      <c r="S1036" s="698"/>
      <c r="T1036" s="698"/>
      <c r="U1036" s="698"/>
      <c r="V1036" s="698"/>
      <c r="W1036" s="698"/>
      <c r="X1036" s="698"/>
      <c r="Y1036" s="698" t="s">
        <v>6599</v>
      </c>
      <c r="Z1036" s="698">
        <v>1982</v>
      </c>
      <c r="AA1036" s="698">
        <v>60</v>
      </c>
      <c r="AB1036" s="698" t="s">
        <v>6600</v>
      </c>
    </row>
    <row r="1037" spans="1:28" s="715" customFormat="1" x14ac:dyDescent="0.2">
      <c r="A1037" s="698"/>
      <c r="B1037" s="697"/>
      <c r="C1037" s="696"/>
      <c r="D1037" s="697"/>
      <c r="E1037" s="696"/>
      <c r="F1037" s="696"/>
      <c r="G1037" s="697"/>
      <c r="H1037" s="697"/>
      <c r="I1037" s="697"/>
      <c r="J1037" s="697"/>
      <c r="K1037" s="697"/>
      <c r="L1037" s="697"/>
      <c r="M1037" s="697"/>
      <c r="N1037" s="697"/>
      <c r="O1037" s="696"/>
      <c r="P1037" s="696"/>
      <c r="Q1037" s="696"/>
      <c r="R1037" s="698"/>
      <c r="S1037" s="698"/>
      <c r="T1037" s="698"/>
      <c r="U1037" s="698"/>
      <c r="V1037" s="698"/>
      <c r="W1037" s="698"/>
      <c r="X1037" s="698"/>
      <c r="Y1037" s="699" t="s">
        <v>6601</v>
      </c>
    </row>
    <row r="1038" spans="1:28" s="715" customFormat="1" x14ac:dyDescent="0.2">
      <c r="A1038" s="698"/>
      <c r="B1038" s="697"/>
      <c r="C1038" s="696"/>
      <c r="D1038" s="697"/>
      <c r="E1038" s="696"/>
      <c r="F1038" s="696"/>
      <c r="G1038" s="697"/>
      <c r="H1038" s="697"/>
      <c r="I1038" s="697"/>
      <c r="J1038" s="697"/>
      <c r="K1038" s="697"/>
      <c r="L1038" s="697"/>
      <c r="M1038" s="697"/>
      <c r="N1038" s="697"/>
      <c r="O1038" s="696"/>
      <c r="P1038" s="696"/>
      <c r="Q1038" s="696"/>
      <c r="R1038" s="698"/>
      <c r="S1038" s="698"/>
      <c r="T1038" s="698"/>
      <c r="U1038" s="698"/>
      <c r="V1038" s="698"/>
      <c r="W1038" s="698"/>
      <c r="X1038" s="698"/>
      <c r="Y1038" s="699" t="s">
        <v>6602</v>
      </c>
      <c r="Z1038" s="698">
        <v>2009</v>
      </c>
      <c r="AA1038" s="698" t="s">
        <v>2315</v>
      </c>
      <c r="AB1038" s="698" t="s">
        <v>6603</v>
      </c>
    </row>
    <row r="1039" spans="1:28" s="715" customFormat="1" x14ac:dyDescent="0.2">
      <c r="A1039" s="698"/>
      <c r="B1039" s="697"/>
      <c r="C1039" s="696"/>
      <c r="D1039" s="697"/>
      <c r="E1039" s="696"/>
      <c r="F1039" s="696"/>
      <c r="G1039" s="697"/>
      <c r="H1039" s="697"/>
      <c r="I1039" s="697"/>
      <c r="J1039" s="697"/>
      <c r="K1039" s="697"/>
      <c r="L1039" s="697"/>
      <c r="M1039" s="697"/>
      <c r="N1039" s="697"/>
      <c r="O1039" s="696"/>
      <c r="P1039" s="696"/>
      <c r="Q1039" s="696"/>
      <c r="R1039" s="698"/>
      <c r="S1039" s="698"/>
      <c r="T1039" s="698"/>
      <c r="U1039" s="698"/>
      <c r="V1039" s="698"/>
      <c r="W1039" s="698"/>
      <c r="X1039" s="698"/>
      <c r="Y1039" s="699" t="s">
        <v>6604</v>
      </c>
      <c r="Z1039" s="698">
        <v>2009</v>
      </c>
      <c r="AA1039" s="698" t="s">
        <v>2315</v>
      </c>
      <c r="AB1039" s="698" t="s">
        <v>5342</v>
      </c>
    </row>
    <row r="1040" spans="1:28" x14ac:dyDescent="0.2">
      <c r="A1040" s="711"/>
      <c r="B1040" s="706"/>
      <c r="C1040" s="712"/>
      <c r="D1040" s="713"/>
      <c r="E1040" s="713"/>
      <c r="F1040" s="713"/>
      <c r="G1040" s="713"/>
      <c r="H1040" s="713"/>
      <c r="I1040" s="713"/>
      <c r="J1040" s="713"/>
      <c r="K1040" s="713"/>
      <c r="L1040" s="713"/>
      <c r="M1040" s="757"/>
      <c r="N1040" s="765"/>
      <c r="O1040" s="712"/>
      <c r="P1040" s="713"/>
      <c r="Q1040" s="713"/>
      <c r="R1040" s="713"/>
      <c r="S1040" s="713"/>
      <c r="T1040" s="713"/>
      <c r="U1040" s="713"/>
      <c r="V1040" s="713"/>
      <c r="W1040" s="713"/>
      <c r="X1040" s="714"/>
      <c r="Y1040" s="712"/>
      <c r="Z1040" s="714"/>
      <c r="AA1040" s="766"/>
      <c r="AB1040" s="711"/>
    </row>
    <row r="1041" spans="1:28" s="715" customFormat="1" x14ac:dyDescent="0.2">
      <c r="A1041" s="698" t="s">
        <v>6605</v>
      </c>
      <c r="B1041" s="697" t="s">
        <v>6606</v>
      </c>
      <c r="C1041" s="696"/>
      <c r="D1041" s="697"/>
      <c r="E1041" s="696"/>
      <c r="F1041" s="696"/>
      <c r="G1041" s="697"/>
      <c r="H1041" s="697"/>
      <c r="I1041" s="697"/>
      <c r="J1041" s="697"/>
      <c r="K1041" s="697"/>
      <c r="L1041" s="697" t="s">
        <v>6607</v>
      </c>
      <c r="M1041" s="696">
        <v>40</v>
      </c>
      <c r="N1041" s="697" t="s">
        <v>42</v>
      </c>
      <c r="O1041" s="696" t="s">
        <v>6608</v>
      </c>
      <c r="P1041" s="696"/>
      <c r="Q1041" s="696" t="s">
        <v>454</v>
      </c>
      <c r="R1041" s="698"/>
      <c r="S1041" s="698"/>
      <c r="T1041" s="698"/>
      <c r="U1041" s="698"/>
      <c r="V1041" s="698"/>
      <c r="W1041" s="698"/>
      <c r="X1041" s="698"/>
      <c r="Y1041" s="698"/>
      <c r="Z1041" s="698"/>
      <c r="AA1041" s="698"/>
      <c r="AB1041" s="698"/>
    </row>
    <row r="1042" spans="1:28" s="715" customFormat="1" x14ac:dyDescent="0.2">
      <c r="A1042" s="698"/>
      <c r="B1042" s="697" t="s">
        <v>6609</v>
      </c>
      <c r="C1042" s="696"/>
      <c r="D1042" s="697"/>
      <c r="E1042" s="696"/>
      <c r="F1042" s="696"/>
      <c r="G1042" s="697"/>
      <c r="H1042" s="697"/>
      <c r="I1042" s="697"/>
      <c r="J1042" s="697"/>
      <c r="K1042" s="697"/>
      <c r="L1042" s="697" t="s">
        <v>6610</v>
      </c>
      <c r="M1042" s="696">
        <v>40</v>
      </c>
      <c r="N1042" s="697" t="s">
        <v>42</v>
      </c>
      <c r="O1042" s="696"/>
      <c r="P1042" s="696"/>
      <c r="Q1042" s="696" t="s">
        <v>246</v>
      </c>
      <c r="R1042" s="698"/>
      <c r="S1042" s="698"/>
      <c r="T1042" s="698"/>
      <c r="U1042" s="698"/>
      <c r="V1042" s="698"/>
      <c r="W1042" s="698"/>
      <c r="X1042" s="698"/>
    </row>
    <row r="1043" spans="1:28" x14ac:dyDescent="0.2">
      <c r="A1043" s="711"/>
      <c r="B1043" s="706"/>
      <c r="C1043" s="712"/>
      <c r="D1043" s="713"/>
      <c r="E1043" s="713"/>
      <c r="F1043" s="713"/>
      <c r="G1043" s="713"/>
      <c r="H1043" s="713"/>
      <c r="I1043" s="713"/>
      <c r="J1043" s="713"/>
      <c r="K1043" s="713"/>
      <c r="L1043" s="713"/>
      <c r="M1043" s="757"/>
      <c r="N1043" s="765"/>
      <c r="O1043" s="712"/>
      <c r="P1043" s="713"/>
      <c r="Q1043" s="713"/>
      <c r="R1043" s="713"/>
      <c r="S1043" s="713"/>
      <c r="T1043" s="713"/>
      <c r="U1043" s="713"/>
      <c r="V1043" s="713"/>
      <c r="W1043" s="713"/>
      <c r="X1043" s="714"/>
      <c r="Y1043" s="712"/>
      <c r="Z1043" s="714"/>
      <c r="AA1043" s="766"/>
      <c r="AB1043" s="711"/>
    </row>
    <row r="1044" spans="1:28" s="715" customFormat="1" x14ac:dyDescent="0.2">
      <c r="A1044" s="698">
        <v>67</v>
      </c>
      <c r="B1044" s="697" t="s">
        <v>6606</v>
      </c>
      <c r="C1044" s="696"/>
      <c r="D1044" s="697"/>
      <c r="E1044" s="696"/>
      <c r="F1044" s="696"/>
      <c r="G1044" s="697"/>
      <c r="H1044" s="697"/>
      <c r="I1044" s="697"/>
      <c r="J1044" s="697"/>
      <c r="K1044" s="697"/>
      <c r="L1044" s="697" t="s">
        <v>6611</v>
      </c>
      <c r="M1044" s="696">
        <v>230</v>
      </c>
      <c r="N1044" s="697" t="s">
        <v>88</v>
      </c>
      <c r="O1044" s="696" t="s">
        <v>6612</v>
      </c>
      <c r="P1044" s="696"/>
      <c r="Q1044" s="696" t="s">
        <v>404</v>
      </c>
      <c r="R1044" s="698"/>
      <c r="S1044" s="698"/>
      <c r="T1044" s="698"/>
      <c r="U1044" s="698"/>
      <c r="V1044" s="698"/>
      <c r="W1044" s="698"/>
      <c r="X1044" s="698"/>
      <c r="Y1044" s="698"/>
      <c r="Z1044" s="698"/>
      <c r="AA1044" s="708"/>
      <c r="AB1044" s="698"/>
    </row>
    <row r="1045" spans="1:28" s="715" customFormat="1" x14ac:dyDescent="0.2">
      <c r="A1045" s="698"/>
      <c r="B1045" s="697" t="s">
        <v>6609</v>
      </c>
      <c r="C1045" s="696"/>
      <c r="D1045" s="697"/>
      <c r="E1045" s="696"/>
      <c r="F1045" s="696"/>
      <c r="G1045" s="697"/>
      <c r="H1045" s="697"/>
      <c r="I1045" s="697"/>
      <c r="J1045" s="697"/>
      <c r="K1045" s="697"/>
      <c r="L1045" s="697" t="s">
        <v>6611</v>
      </c>
      <c r="M1045" s="696">
        <v>230</v>
      </c>
      <c r="N1045" s="697" t="s">
        <v>88</v>
      </c>
      <c r="O1045" s="696"/>
      <c r="P1045" s="696"/>
      <c r="Q1045" s="696"/>
      <c r="R1045" s="698"/>
      <c r="S1045" s="698"/>
      <c r="T1045" s="698"/>
      <c r="U1045" s="698"/>
      <c r="V1045" s="698"/>
      <c r="W1045" s="698"/>
      <c r="X1045" s="698"/>
    </row>
    <row r="1046" spans="1:28" x14ac:dyDescent="0.2">
      <c r="A1046" s="711"/>
      <c r="B1046" s="706"/>
      <c r="C1046" s="712"/>
      <c r="D1046" s="713"/>
      <c r="E1046" s="713"/>
      <c r="F1046" s="713"/>
      <c r="G1046" s="713"/>
      <c r="H1046" s="713"/>
      <c r="I1046" s="713"/>
      <c r="J1046" s="713"/>
      <c r="K1046" s="713"/>
      <c r="L1046" s="713"/>
      <c r="M1046" s="757"/>
      <c r="N1046" s="765"/>
      <c r="O1046" s="712"/>
      <c r="P1046" s="713"/>
      <c r="Q1046" s="713"/>
      <c r="R1046" s="713"/>
      <c r="S1046" s="713"/>
      <c r="T1046" s="713"/>
      <c r="U1046" s="713"/>
      <c r="V1046" s="713"/>
      <c r="W1046" s="713"/>
      <c r="X1046" s="714"/>
      <c r="Y1046" s="712"/>
      <c r="Z1046" s="714"/>
      <c r="AA1046" s="766"/>
      <c r="AB1046" s="711"/>
    </row>
    <row r="1047" spans="1:28" s="715" customFormat="1" x14ac:dyDescent="0.2">
      <c r="A1047" s="698">
        <v>65</v>
      </c>
      <c r="B1047" s="697" t="s">
        <v>5244</v>
      </c>
      <c r="C1047" s="696"/>
      <c r="D1047" s="697"/>
      <c r="E1047" s="696"/>
      <c r="F1047" s="696"/>
      <c r="G1047" s="697"/>
      <c r="H1047" s="697"/>
      <c r="I1047" s="697"/>
      <c r="J1047" s="697"/>
      <c r="K1047" s="697"/>
      <c r="L1047" s="697" t="s">
        <v>6613</v>
      </c>
      <c r="M1047" s="696">
        <v>260</v>
      </c>
      <c r="N1047" s="697" t="s">
        <v>55</v>
      </c>
      <c r="O1047" s="696" t="s">
        <v>6614</v>
      </c>
      <c r="P1047" s="696" t="s">
        <v>5158</v>
      </c>
      <c r="Q1047" s="696" t="s">
        <v>454</v>
      </c>
      <c r="R1047" s="698"/>
      <c r="S1047" s="698"/>
      <c r="T1047" s="698"/>
      <c r="U1047" s="698"/>
      <c r="V1047" s="698"/>
      <c r="W1047" s="698"/>
      <c r="X1047" s="698"/>
      <c r="Y1047" s="699" t="s">
        <v>6615</v>
      </c>
      <c r="Z1047" s="698"/>
      <c r="AA1047" s="708"/>
      <c r="AB1047" s="698"/>
    </row>
    <row r="1048" spans="1:28" s="715" customFormat="1" x14ac:dyDescent="0.2">
      <c r="A1048" s="698"/>
      <c r="B1048" s="697" t="s">
        <v>6616</v>
      </c>
      <c r="C1048" s="696"/>
      <c r="D1048" s="697"/>
      <c r="E1048" s="696"/>
      <c r="F1048" s="696"/>
      <c r="G1048" s="697"/>
      <c r="H1048" s="697"/>
      <c r="I1048" s="697"/>
      <c r="J1048" s="697"/>
      <c r="K1048" s="697"/>
      <c r="L1048" s="697" t="s">
        <v>6617</v>
      </c>
      <c r="M1048" s="696">
        <v>190</v>
      </c>
      <c r="N1048" s="697" t="s">
        <v>38</v>
      </c>
      <c r="O1048" s="696"/>
      <c r="P1048" s="696"/>
      <c r="Q1048" s="696"/>
      <c r="R1048" s="698"/>
      <c r="S1048" s="698"/>
      <c r="T1048" s="698"/>
      <c r="U1048" s="698"/>
      <c r="V1048" s="698"/>
      <c r="W1048" s="698"/>
      <c r="X1048" s="698"/>
      <c r="Y1048" s="699" t="s">
        <v>6618</v>
      </c>
      <c r="Z1048" s="698">
        <v>1985</v>
      </c>
      <c r="AA1048" s="698" t="s">
        <v>2315</v>
      </c>
      <c r="AB1048" s="698" t="s">
        <v>5279</v>
      </c>
    </row>
    <row r="1049" spans="1:28" s="715" customFormat="1" x14ac:dyDescent="0.2">
      <c r="A1049" s="698"/>
      <c r="B1049" s="697"/>
      <c r="C1049" s="696"/>
      <c r="D1049" s="697"/>
      <c r="E1049" s="696"/>
      <c r="F1049" s="696"/>
      <c r="G1049" s="697"/>
      <c r="H1049" s="697"/>
      <c r="I1049" s="697"/>
      <c r="J1049" s="697"/>
      <c r="K1049" s="697"/>
      <c r="L1049" s="697"/>
      <c r="M1049" s="697"/>
      <c r="N1049" s="697"/>
      <c r="O1049" s="696"/>
      <c r="P1049" s="696"/>
      <c r="Q1049" s="696"/>
      <c r="R1049" s="698"/>
      <c r="S1049" s="698"/>
      <c r="T1049" s="698"/>
      <c r="U1049" s="698"/>
      <c r="V1049" s="698"/>
      <c r="W1049" s="698"/>
      <c r="X1049" s="698"/>
      <c r="Y1049" s="698" t="s">
        <v>6619</v>
      </c>
      <c r="Z1049" s="698">
        <v>1985</v>
      </c>
      <c r="AA1049" s="698">
        <v>185</v>
      </c>
      <c r="AB1049" s="698" t="s">
        <v>6620</v>
      </c>
    </row>
    <row r="1050" spans="1:28" s="715" customFormat="1" x14ac:dyDescent="0.2">
      <c r="A1050" s="698"/>
      <c r="B1050" s="697"/>
      <c r="C1050" s="696"/>
      <c r="D1050" s="697"/>
      <c r="E1050" s="696"/>
      <c r="F1050" s="696"/>
      <c r="G1050" s="697"/>
      <c r="H1050" s="697"/>
      <c r="I1050" s="697"/>
      <c r="J1050" s="697"/>
      <c r="K1050" s="697"/>
      <c r="L1050" s="697"/>
      <c r="M1050" s="697"/>
      <c r="N1050" s="697"/>
      <c r="O1050" s="696"/>
      <c r="P1050" s="696"/>
      <c r="Q1050" s="696"/>
      <c r="R1050" s="698"/>
      <c r="S1050" s="698"/>
      <c r="T1050" s="698"/>
      <c r="U1050" s="698"/>
      <c r="V1050" s="698"/>
      <c r="W1050" s="698"/>
      <c r="X1050" s="698"/>
      <c r="Y1050" s="699" t="s">
        <v>6621</v>
      </c>
      <c r="Z1050" s="698">
        <v>1985</v>
      </c>
      <c r="AA1050" s="698" t="s">
        <v>2315</v>
      </c>
      <c r="AB1050" s="698" t="s">
        <v>6622</v>
      </c>
    </row>
    <row r="1051" spans="1:28" s="715" customFormat="1" x14ac:dyDescent="0.2">
      <c r="A1051" s="698"/>
      <c r="B1051" s="697"/>
      <c r="C1051" s="696"/>
      <c r="D1051" s="697"/>
      <c r="E1051" s="696"/>
      <c r="F1051" s="696"/>
      <c r="G1051" s="697"/>
      <c r="H1051" s="697"/>
      <c r="I1051" s="697"/>
      <c r="J1051" s="697"/>
      <c r="K1051" s="697"/>
      <c r="L1051" s="697"/>
      <c r="M1051" s="697"/>
      <c r="N1051" s="697"/>
      <c r="O1051" s="696"/>
      <c r="P1051" s="696"/>
      <c r="Q1051" s="696"/>
      <c r="R1051" s="698"/>
      <c r="S1051" s="698"/>
      <c r="T1051" s="698"/>
      <c r="U1051" s="698"/>
      <c r="V1051" s="698"/>
      <c r="W1051" s="698"/>
      <c r="X1051" s="698"/>
      <c r="Y1051" s="699" t="s">
        <v>6623</v>
      </c>
      <c r="Z1051" s="698"/>
      <c r="AA1051" s="698"/>
      <c r="AB1051" s="698"/>
    </row>
    <row r="1052" spans="1:28" s="715" customFormat="1" x14ac:dyDescent="0.2">
      <c r="A1052" s="698"/>
      <c r="B1052" s="697"/>
      <c r="C1052" s="696"/>
      <c r="D1052" s="697"/>
      <c r="E1052" s="696"/>
      <c r="F1052" s="696"/>
      <c r="G1052" s="697"/>
      <c r="H1052" s="697"/>
      <c r="I1052" s="697"/>
      <c r="J1052" s="697"/>
      <c r="K1052" s="697"/>
      <c r="L1052" s="697"/>
      <c r="M1052" s="697"/>
      <c r="N1052" s="697"/>
      <c r="O1052" s="696"/>
      <c r="P1052" s="696"/>
      <c r="Q1052" s="696"/>
      <c r="R1052" s="698"/>
      <c r="S1052" s="698"/>
      <c r="T1052" s="698"/>
      <c r="U1052" s="698"/>
      <c r="V1052" s="698"/>
      <c r="W1052" s="698"/>
      <c r="X1052" s="698"/>
      <c r="Y1052" s="699" t="s">
        <v>6624</v>
      </c>
      <c r="Z1052" s="698">
        <v>1985</v>
      </c>
      <c r="AA1052" s="698"/>
      <c r="AB1052" s="698" t="s">
        <v>6622</v>
      </c>
    </row>
    <row r="1053" spans="1:28" s="715" customFormat="1" x14ac:dyDescent="0.2">
      <c r="A1053" s="698"/>
      <c r="B1053" s="697"/>
      <c r="C1053" s="696"/>
      <c r="D1053" s="697"/>
      <c r="E1053" s="696"/>
      <c r="F1053" s="696"/>
      <c r="G1053" s="697"/>
      <c r="H1053" s="697"/>
      <c r="I1053" s="697"/>
      <c r="J1053" s="697"/>
      <c r="K1053" s="697"/>
      <c r="L1053" s="697"/>
      <c r="M1053" s="697"/>
      <c r="N1053" s="697"/>
      <c r="O1053" s="696"/>
      <c r="P1053" s="696"/>
      <c r="Q1053" s="696"/>
      <c r="R1053" s="698"/>
      <c r="S1053" s="698"/>
      <c r="T1053" s="698"/>
      <c r="U1053" s="698"/>
      <c r="V1053" s="698"/>
      <c r="W1053" s="698"/>
      <c r="X1053" s="698"/>
      <c r="Y1053" s="699" t="s">
        <v>6625</v>
      </c>
      <c r="Z1053" s="698">
        <v>1985</v>
      </c>
      <c r="AA1053" s="698"/>
      <c r="AB1053" s="698" t="s">
        <v>5279</v>
      </c>
    </row>
    <row r="1054" spans="1:28" s="715" customFormat="1" x14ac:dyDescent="0.2">
      <c r="A1054" s="698"/>
      <c r="C1054" s="698"/>
      <c r="D1054" s="698"/>
      <c r="E1054" s="698"/>
      <c r="F1054" s="698"/>
      <c r="G1054" s="698"/>
      <c r="H1054" s="697"/>
      <c r="I1054" s="697"/>
      <c r="J1054" s="697"/>
      <c r="K1054" s="697"/>
      <c r="L1054" s="697"/>
      <c r="M1054" s="697"/>
      <c r="N1054" s="697"/>
      <c r="O1054" s="696"/>
      <c r="P1054" s="696"/>
      <c r="Q1054" s="696"/>
      <c r="R1054" s="698"/>
      <c r="S1054" s="698"/>
      <c r="T1054" s="698"/>
      <c r="U1054" s="698"/>
      <c r="V1054" s="698"/>
      <c r="W1054" s="698"/>
      <c r="X1054" s="698"/>
      <c r="Y1054" s="699" t="s">
        <v>6626</v>
      </c>
      <c r="Z1054" s="698">
        <v>1985</v>
      </c>
      <c r="AA1054" s="698"/>
      <c r="AB1054" s="698" t="s">
        <v>5279</v>
      </c>
    </row>
    <row r="1055" spans="1:28" s="715" customFormat="1" x14ac:dyDescent="0.2">
      <c r="A1055" s="698"/>
      <c r="B1055" s="697"/>
      <c r="C1055" s="696"/>
      <c r="D1055" s="697"/>
      <c r="E1055" s="696"/>
      <c r="F1055" s="696"/>
      <c r="G1055" s="697"/>
      <c r="H1055" s="697"/>
      <c r="I1055" s="697"/>
      <c r="J1055" s="697"/>
      <c r="K1055" s="697"/>
      <c r="L1055" s="697"/>
      <c r="M1055" s="697"/>
      <c r="N1055" s="697"/>
      <c r="O1055" s="696"/>
      <c r="P1055" s="696"/>
      <c r="Q1055" s="696"/>
      <c r="R1055" s="698"/>
      <c r="S1055" s="698"/>
      <c r="T1055" s="698"/>
      <c r="U1055" s="698"/>
      <c r="V1055" s="698"/>
      <c r="W1055" s="698"/>
      <c r="X1055" s="698"/>
      <c r="Y1055" s="698" t="s">
        <v>6627</v>
      </c>
      <c r="Z1055" s="698">
        <v>1985</v>
      </c>
      <c r="AA1055" s="698">
        <v>185</v>
      </c>
      <c r="AB1055" s="698" t="s">
        <v>5613</v>
      </c>
    </row>
    <row r="1056" spans="1:28" s="715" customFormat="1" x14ac:dyDescent="0.2">
      <c r="A1056" s="698"/>
      <c r="B1056" s="697"/>
      <c r="C1056" s="696"/>
      <c r="D1056" s="697"/>
      <c r="E1056" s="696"/>
      <c r="F1056" s="696"/>
      <c r="G1056" s="697"/>
      <c r="H1056" s="697"/>
      <c r="I1056" s="697"/>
      <c r="J1056" s="697"/>
      <c r="K1056" s="697"/>
      <c r="L1056" s="697"/>
      <c r="M1056" s="697"/>
      <c r="N1056" s="697"/>
      <c r="O1056" s="696"/>
      <c r="P1056" s="696"/>
      <c r="Q1056" s="696"/>
      <c r="R1056" s="698"/>
      <c r="S1056" s="698"/>
      <c r="T1056" s="698"/>
      <c r="U1056" s="698"/>
      <c r="V1056" s="698"/>
      <c r="W1056" s="698"/>
      <c r="X1056" s="698"/>
      <c r="Y1056" s="699" t="s">
        <v>6628</v>
      </c>
      <c r="Z1056" s="698">
        <v>1985</v>
      </c>
      <c r="AA1056" s="698"/>
      <c r="AB1056" s="698" t="s">
        <v>6622</v>
      </c>
    </row>
    <row r="1057" spans="1:28" s="715" customFormat="1" x14ac:dyDescent="0.2">
      <c r="A1057" s="698"/>
      <c r="B1057" s="697"/>
      <c r="C1057" s="696"/>
      <c r="D1057" s="697"/>
      <c r="E1057" s="696"/>
      <c r="F1057" s="696"/>
      <c r="G1057" s="697"/>
      <c r="H1057" s="697"/>
      <c r="I1057" s="697"/>
      <c r="J1057" s="697"/>
      <c r="K1057" s="697"/>
      <c r="L1057" s="697"/>
      <c r="M1057" s="697"/>
      <c r="N1057" s="697"/>
      <c r="O1057" s="696"/>
      <c r="P1057" s="696"/>
      <c r="Q1057" s="696"/>
      <c r="R1057" s="698"/>
      <c r="S1057" s="698"/>
      <c r="T1057" s="698"/>
      <c r="U1057" s="698"/>
      <c r="V1057" s="698"/>
      <c r="W1057" s="698"/>
      <c r="X1057" s="698"/>
      <c r="Y1057" s="699" t="s">
        <v>6629</v>
      </c>
      <c r="Z1057" s="698"/>
      <c r="AA1057" s="698"/>
      <c r="AB1057" s="698"/>
    </row>
    <row r="1058" spans="1:28" s="715" customFormat="1" x14ac:dyDescent="0.2">
      <c r="A1058" s="698"/>
      <c r="B1058" s="697"/>
      <c r="C1058" s="696"/>
      <c r="D1058" s="697"/>
      <c r="E1058" s="696"/>
      <c r="F1058" s="696"/>
      <c r="G1058" s="697"/>
      <c r="H1058" s="697"/>
      <c r="I1058" s="697"/>
      <c r="J1058" s="697"/>
      <c r="K1058" s="697"/>
      <c r="L1058" s="697"/>
      <c r="M1058" s="697"/>
      <c r="N1058" s="697"/>
      <c r="O1058" s="696"/>
      <c r="P1058" s="696"/>
      <c r="Q1058" s="696"/>
      <c r="R1058" s="698"/>
      <c r="S1058" s="698"/>
      <c r="T1058" s="698"/>
      <c r="U1058" s="698"/>
      <c r="V1058" s="698"/>
      <c r="W1058" s="698"/>
      <c r="X1058" s="698"/>
      <c r="Y1058" s="699" t="s">
        <v>6630</v>
      </c>
    </row>
    <row r="1059" spans="1:28" s="715" customFormat="1" x14ac:dyDescent="0.2">
      <c r="A1059" s="698"/>
      <c r="B1059" s="697"/>
      <c r="C1059" s="721"/>
      <c r="D1059" s="704"/>
      <c r="E1059" s="703"/>
      <c r="F1059" s="703"/>
      <c r="G1059" s="704"/>
      <c r="H1059" s="704"/>
      <c r="I1059" s="704"/>
      <c r="J1059" s="704"/>
      <c r="K1059" s="704"/>
      <c r="L1059" s="704"/>
      <c r="M1059" s="710"/>
      <c r="N1059" s="710"/>
      <c r="O1059" s="721"/>
      <c r="P1059" s="703"/>
      <c r="Q1059" s="703"/>
      <c r="R1059" s="726"/>
      <c r="S1059" s="726"/>
      <c r="T1059" s="726"/>
      <c r="U1059" s="726"/>
      <c r="V1059" s="726"/>
      <c r="W1059" s="726"/>
      <c r="X1059" s="718"/>
      <c r="Y1059" s="699" t="s">
        <v>6631</v>
      </c>
    </row>
    <row r="1060" spans="1:28" x14ac:dyDescent="0.2">
      <c r="A1060" s="711"/>
      <c r="B1060" s="706"/>
      <c r="C1060" s="712"/>
      <c r="D1060" s="713"/>
      <c r="E1060" s="713"/>
      <c r="F1060" s="713"/>
      <c r="G1060" s="713"/>
      <c r="H1060" s="713"/>
      <c r="I1060" s="713"/>
      <c r="J1060" s="713"/>
      <c r="K1060" s="713"/>
      <c r="L1060" s="713"/>
      <c r="M1060" s="757"/>
      <c r="N1060" s="765"/>
      <c r="O1060" s="712"/>
      <c r="P1060" s="713"/>
      <c r="Q1060" s="713"/>
      <c r="R1060" s="713"/>
      <c r="S1060" s="713"/>
      <c r="T1060" s="713"/>
      <c r="U1060" s="713"/>
      <c r="V1060" s="713"/>
      <c r="W1060" s="713"/>
      <c r="X1060" s="714"/>
      <c r="Y1060" s="712"/>
      <c r="Z1060" s="714"/>
      <c r="AA1060" s="766"/>
      <c r="AB1060" s="711"/>
    </row>
    <row r="1061" spans="1:28" s="715" customFormat="1" x14ac:dyDescent="0.2">
      <c r="A1061" s="698">
        <v>36</v>
      </c>
      <c r="B1061" s="697" t="s">
        <v>5252</v>
      </c>
      <c r="C1061" s="696"/>
      <c r="D1061" s="697"/>
      <c r="E1061" s="696"/>
      <c r="F1061" s="696"/>
      <c r="G1061" s="697"/>
      <c r="H1061" s="697"/>
      <c r="I1061" s="697"/>
      <c r="J1061" s="697"/>
      <c r="K1061" s="697"/>
      <c r="L1061" s="697" t="s">
        <v>6632</v>
      </c>
      <c r="M1061" s="696">
        <v>790</v>
      </c>
      <c r="N1061" s="697" t="s">
        <v>42</v>
      </c>
      <c r="O1061" s="696" t="s">
        <v>6633</v>
      </c>
      <c r="P1061" s="696" t="s">
        <v>5158</v>
      </c>
      <c r="Q1061" s="696" t="s">
        <v>5195</v>
      </c>
      <c r="R1061" s="698"/>
      <c r="S1061" s="698"/>
      <c r="T1061" s="698"/>
      <c r="U1061" s="698"/>
      <c r="V1061" s="698"/>
      <c r="W1061" s="698"/>
      <c r="X1061" s="698"/>
      <c r="Y1061" s="699" t="s">
        <v>6634</v>
      </c>
      <c r="Z1061" s="698">
        <v>1972</v>
      </c>
      <c r="AA1061" s="698"/>
      <c r="AB1061" s="698" t="s">
        <v>5440</v>
      </c>
    </row>
    <row r="1062" spans="1:28" s="715" customFormat="1" x14ac:dyDescent="0.2">
      <c r="A1062" s="698"/>
      <c r="B1062" s="697"/>
      <c r="C1062" s="696"/>
      <c r="D1062" s="697"/>
      <c r="E1062" s="696"/>
      <c r="F1062" s="696"/>
      <c r="G1062" s="697"/>
      <c r="H1062" s="697"/>
      <c r="I1062" s="697"/>
      <c r="J1062" s="697"/>
      <c r="K1062" s="697"/>
      <c r="L1062" s="697" t="s">
        <v>6635</v>
      </c>
      <c r="M1062" s="696">
        <v>360</v>
      </c>
      <c r="N1062" s="697" t="s">
        <v>55</v>
      </c>
      <c r="O1062" s="696"/>
      <c r="P1062" s="696"/>
      <c r="Q1062" s="696"/>
      <c r="R1062" s="698"/>
      <c r="S1062" s="698"/>
      <c r="T1062" s="698"/>
      <c r="U1062" s="698"/>
      <c r="V1062" s="698"/>
      <c r="W1062" s="698"/>
      <c r="X1062" s="698"/>
      <c r="Y1062" s="699" t="s">
        <v>6636</v>
      </c>
    </row>
    <row r="1063" spans="1:28" s="715" customFormat="1" x14ac:dyDescent="0.2">
      <c r="A1063" s="698"/>
      <c r="B1063" s="697"/>
      <c r="C1063" s="696"/>
      <c r="D1063" s="697"/>
      <c r="E1063" s="696"/>
      <c r="F1063" s="696"/>
      <c r="G1063" s="697"/>
      <c r="H1063" s="697"/>
      <c r="I1063" s="697"/>
      <c r="J1063" s="697"/>
      <c r="K1063" s="697"/>
      <c r="L1063" s="697"/>
      <c r="M1063" s="697"/>
      <c r="N1063" s="697"/>
      <c r="O1063" s="696"/>
      <c r="P1063" s="696"/>
      <c r="Q1063" s="696"/>
      <c r="R1063" s="698"/>
      <c r="S1063" s="698"/>
      <c r="T1063" s="698"/>
      <c r="U1063" s="698"/>
      <c r="V1063" s="698"/>
      <c r="W1063" s="698"/>
      <c r="X1063" s="698"/>
      <c r="Y1063" s="698" t="s">
        <v>6637</v>
      </c>
      <c r="Z1063" s="698">
        <v>1997</v>
      </c>
      <c r="AA1063" s="698">
        <v>53</v>
      </c>
      <c r="AB1063" s="698" t="s">
        <v>5333</v>
      </c>
    </row>
    <row r="1064" spans="1:28" s="715" customFormat="1" x14ac:dyDescent="0.2">
      <c r="A1064" s="698"/>
      <c r="B1064" s="697"/>
      <c r="C1064" s="696"/>
      <c r="D1064" s="697"/>
      <c r="E1064" s="696"/>
      <c r="F1064" s="696"/>
      <c r="G1064" s="697"/>
      <c r="H1064" s="697"/>
      <c r="I1064" s="697"/>
      <c r="J1064" s="697"/>
      <c r="K1064" s="697"/>
      <c r="L1064" s="697"/>
      <c r="M1064" s="697"/>
      <c r="N1064" s="697"/>
      <c r="O1064" s="696"/>
      <c r="P1064" s="696"/>
      <c r="Q1064" s="696"/>
      <c r="R1064" s="698"/>
      <c r="S1064" s="698"/>
      <c r="T1064" s="698"/>
      <c r="U1064" s="698"/>
      <c r="V1064" s="698"/>
      <c r="W1064" s="698"/>
      <c r="X1064" s="698"/>
      <c r="Y1064" s="698" t="s">
        <v>6638</v>
      </c>
      <c r="Z1064" s="698">
        <v>1997</v>
      </c>
      <c r="AA1064" s="698">
        <v>53</v>
      </c>
      <c r="AB1064" s="698" t="s">
        <v>5279</v>
      </c>
    </row>
    <row r="1065" spans="1:28" s="715" customFormat="1" x14ac:dyDescent="0.2">
      <c r="A1065" s="698"/>
      <c r="B1065" s="697"/>
      <c r="C1065" s="696"/>
      <c r="D1065" s="697"/>
      <c r="E1065" s="696"/>
      <c r="F1065" s="696"/>
      <c r="G1065" s="697"/>
      <c r="H1065" s="697"/>
      <c r="I1065" s="697"/>
      <c r="J1065" s="697"/>
      <c r="K1065" s="697"/>
      <c r="L1065" s="697"/>
      <c r="M1065" s="697"/>
      <c r="N1065" s="697"/>
      <c r="O1065" s="696"/>
      <c r="P1065" s="696"/>
      <c r="Q1065" s="696"/>
      <c r="R1065" s="698"/>
      <c r="S1065" s="698"/>
      <c r="T1065" s="698"/>
      <c r="U1065" s="698"/>
      <c r="V1065" s="698"/>
      <c r="W1065" s="698"/>
      <c r="X1065" s="698"/>
      <c r="Y1065" s="698" t="s">
        <v>6639</v>
      </c>
      <c r="Z1065" s="698">
        <v>2007</v>
      </c>
      <c r="AA1065" s="698">
        <v>53</v>
      </c>
      <c r="AB1065" s="698" t="s">
        <v>5279</v>
      </c>
    </row>
    <row r="1066" spans="1:28" s="715" customFormat="1" x14ac:dyDescent="0.2">
      <c r="A1066" s="698"/>
      <c r="B1066" s="697"/>
      <c r="C1066" s="696"/>
      <c r="D1066" s="697"/>
      <c r="E1066" s="696"/>
      <c r="F1066" s="696"/>
      <c r="G1066" s="697"/>
      <c r="H1066" s="697"/>
      <c r="I1066" s="697"/>
      <c r="J1066" s="697"/>
      <c r="K1066" s="697"/>
      <c r="L1066" s="697"/>
      <c r="M1066" s="697"/>
      <c r="N1066" s="697"/>
      <c r="O1066" s="696"/>
      <c r="P1066" s="696"/>
      <c r="Q1066" s="696"/>
      <c r="R1066" s="698"/>
      <c r="S1066" s="698"/>
      <c r="T1066" s="698"/>
      <c r="U1066" s="698"/>
      <c r="V1066" s="698"/>
      <c r="W1066" s="698"/>
      <c r="X1066" s="698"/>
      <c r="Y1066" s="698" t="s">
        <v>6640</v>
      </c>
      <c r="Z1066" s="698">
        <v>1997</v>
      </c>
      <c r="AA1066" s="698">
        <v>50</v>
      </c>
      <c r="AB1066" s="698" t="s">
        <v>5297</v>
      </c>
    </row>
    <row r="1067" spans="1:28" s="715" customFormat="1" x14ac:dyDescent="0.2">
      <c r="A1067" s="698"/>
      <c r="B1067" s="697"/>
      <c r="C1067" s="696"/>
      <c r="D1067" s="697"/>
      <c r="E1067" s="696"/>
      <c r="F1067" s="696"/>
      <c r="G1067" s="697"/>
      <c r="H1067" s="697"/>
      <c r="I1067" s="697"/>
      <c r="J1067" s="697"/>
      <c r="K1067" s="697"/>
      <c r="L1067" s="697"/>
      <c r="M1067" s="697"/>
      <c r="N1067" s="697"/>
      <c r="O1067" s="696"/>
      <c r="P1067" s="696"/>
      <c r="Q1067" s="696"/>
      <c r="R1067" s="698"/>
      <c r="S1067" s="698"/>
      <c r="T1067" s="698"/>
      <c r="U1067" s="698"/>
      <c r="V1067" s="698"/>
      <c r="W1067" s="698"/>
      <c r="X1067" s="698"/>
      <c r="Y1067" s="699" t="s">
        <v>6641</v>
      </c>
      <c r="Z1067" s="698">
        <v>2007</v>
      </c>
      <c r="AA1067" s="698"/>
      <c r="AB1067" s="698" t="s">
        <v>5279</v>
      </c>
    </row>
    <row r="1068" spans="1:28" s="715" customFormat="1" x14ac:dyDescent="0.2">
      <c r="A1068" s="698"/>
      <c r="B1068" s="697"/>
      <c r="C1068" s="696"/>
      <c r="D1068" s="697"/>
      <c r="E1068" s="696"/>
      <c r="F1068" s="696"/>
      <c r="G1068" s="697"/>
      <c r="H1068" s="697"/>
      <c r="I1068" s="697"/>
      <c r="J1068" s="697"/>
      <c r="K1068" s="697"/>
      <c r="L1068" s="697"/>
      <c r="M1068" s="697"/>
      <c r="N1068" s="697"/>
      <c r="O1068" s="696"/>
      <c r="P1068" s="696"/>
      <c r="Q1068" s="696"/>
      <c r="R1068" s="698"/>
      <c r="S1068" s="698"/>
      <c r="T1068" s="698"/>
      <c r="U1068" s="698"/>
      <c r="V1068" s="698"/>
      <c r="W1068" s="698"/>
      <c r="X1068" s="698"/>
      <c r="Y1068" s="698" t="s">
        <v>6642</v>
      </c>
      <c r="Z1068" s="698">
        <v>1972</v>
      </c>
      <c r="AA1068" s="698">
        <v>50</v>
      </c>
      <c r="AB1068" s="698" t="s">
        <v>5791</v>
      </c>
    </row>
    <row r="1069" spans="1:28" s="715" customFormat="1" x14ac:dyDescent="0.2">
      <c r="A1069" s="698"/>
      <c r="B1069" s="697"/>
      <c r="C1069" s="696"/>
      <c r="D1069" s="697"/>
      <c r="E1069" s="696"/>
      <c r="F1069" s="696"/>
      <c r="G1069" s="697"/>
      <c r="H1069" s="697"/>
      <c r="I1069" s="697"/>
      <c r="J1069" s="697"/>
      <c r="K1069" s="697"/>
      <c r="L1069" s="697"/>
      <c r="M1069" s="697"/>
      <c r="N1069" s="697"/>
      <c r="O1069" s="696"/>
      <c r="P1069" s="696"/>
      <c r="Q1069" s="696"/>
      <c r="R1069" s="698"/>
      <c r="S1069" s="698"/>
      <c r="T1069" s="698"/>
      <c r="U1069" s="698"/>
      <c r="V1069" s="698"/>
      <c r="W1069" s="698"/>
      <c r="X1069" s="698"/>
      <c r="Y1069" s="698" t="s">
        <v>6643</v>
      </c>
      <c r="Z1069" s="698">
        <v>1996</v>
      </c>
      <c r="AA1069" s="698">
        <v>25</v>
      </c>
      <c r="AB1069" s="698" t="s">
        <v>6644</v>
      </c>
    </row>
    <row r="1070" spans="1:28" s="715" customFormat="1" x14ac:dyDescent="0.2">
      <c r="A1070" s="698"/>
      <c r="B1070" s="697"/>
      <c r="C1070" s="696"/>
      <c r="D1070" s="697"/>
      <c r="E1070" s="696"/>
      <c r="F1070" s="696"/>
      <c r="G1070" s="697"/>
      <c r="H1070" s="697"/>
      <c r="I1070" s="697"/>
      <c r="J1070" s="697"/>
      <c r="K1070" s="697"/>
      <c r="L1070" s="697"/>
      <c r="M1070" s="697"/>
      <c r="N1070" s="697"/>
      <c r="O1070" s="696"/>
      <c r="P1070" s="696"/>
      <c r="Q1070" s="696"/>
      <c r="R1070" s="698"/>
      <c r="S1070" s="698"/>
      <c r="T1070" s="698"/>
      <c r="U1070" s="698"/>
      <c r="V1070" s="698"/>
      <c r="W1070" s="698"/>
      <c r="X1070" s="698"/>
      <c r="Y1070" s="698" t="s">
        <v>6645</v>
      </c>
      <c r="Z1070" s="698">
        <v>2010</v>
      </c>
      <c r="AA1070" s="717">
        <v>60</v>
      </c>
      <c r="AB1070" s="698" t="s">
        <v>6646</v>
      </c>
    </row>
    <row r="1071" spans="1:28" s="715" customFormat="1" x14ac:dyDescent="0.2">
      <c r="A1071" s="698"/>
      <c r="B1071" s="697"/>
      <c r="C1071" s="696"/>
      <c r="D1071" s="697"/>
      <c r="E1071" s="696"/>
      <c r="F1071" s="696"/>
      <c r="G1071" s="697"/>
      <c r="H1071" s="697"/>
      <c r="I1071" s="697"/>
      <c r="J1071" s="697"/>
      <c r="K1071" s="697"/>
      <c r="L1071" s="697"/>
      <c r="M1071" s="697"/>
      <c r="N1071" s="697"/>
      <c r="O1071" s="696"/>
      <c r="P1071" s="696"/>
      <c r="Q1071" s="696"/>
      <c r="R1071" s="698"/>
      <c r="S1071" s="698"/>
      <c r="T1071" s="698"/>
      <c r="U1071" s="698"/>
      <c r="V1071" s="698"/>
      <c r="W1071" s="698"/>
      <c r="X1071" s="698"/>
      <c r="Y1071" s="698" t="s">
        <v>6647</v>
      </c>
      <c r="Z1071" s="698">
        <v>1996</v>
      </c>
      <c r="AA1071" s="715">
        <v>10</v>
      </c>
      <c r="AB1071" s="698" t="s">
        <v>6644</v>
      </c>
    </row>
    <row r="1072" spans="1:28" s="715" customFormat="1" x14ac:dyDescent="0.2">
      <c r="A1072" s="698"/>
      <c r="B1072" s="697"/>
      <c r="C1072" s="696"/>
      <c r="D1072" s="697"/>
      <c r="E1072" s="696"/>
      <c r="F1072" s="696"/>
      <c r="G1072" s="697"/>
      <c r="H1072" s="697"/>
      <c r="I1072" s="697"/>
      <c r="J1072" s="697"/>
      <c r="K1072" s="697"/>
      <c r="L1072" s="697"/>
      <c r="M1072" s="697"/>
      <c r="N1072" s="697"/>
      <c r="O1072" s="696"/>
      <c r="P1072" s="696"/>
      <c r="Q1072" s="696"/>
      <c r="R1072" s="698"/>
      <c r="S1072" s="698"/>
      <c r="T1072" s="698"/>
      <c r="U1072" s="698"/>
      <c r="V1072" s="698"/>
      <c r="W1072" s="698"/>
      <c r="X1072" s="698"/>
      <c r="Y1072" s="698" t="s">
        <v>6648</v>
      </c>
      <c r="Z1072" s="698">
        <v>2000</v>
      </c>
      <c r="AA1072" s="715">
        <v>30</v>
      </c>
      <c r="AB1072" s="698" t="s">
        <v>6649</v>
      </c>
    </row>
    <row r="1073" spans="1:28" s="715" customFormat="1" x14ac:dyDescent="0.2">
      <c r="A1073" s="698"/>
      <c r="B1073" s="697"/>
      <c r="C1073" s="696"/>
      <c r="D1073" s="697"/>
      <c r="E1073" s="696"/>
      <c r="F1073" s="696"/>
      <c r="G1073" s="697"/>
      <c r="H1073" s="697"/>
      <c r="I1073" s="697"/>
      <c r="J1073" s="697"/>
      <c r="K1073" s="697"/>
      <c r="L1073" s="697"/>
      <c r="M1073" s="697"/>
      <c r="N1073" s="697"/>
      <c r="O1073" s="696"/>
      <c r="P1073" s="696"/>
      <c r="Q1073" s="696"/>
      <c r="R1073" s="698"/>
      <c r="S1073" s="698"/>
      <c r="T1073" s="698"/>
      <c r="U1073" s="698"/>
      <c r="V1073" s="698"/>
      <c r="W1073" s="698"/>
      <c r="X1073" s="698"/>
      <c r="Y1073" s="698" t="s">
        <v>6650</v>
      </c>
      <c r="Z1073" s="698">
        <v>1972</v>
      </c>
      <c r="AA1073" s="698">
        <v>58</v>
      </c>
      <c r="AB1073" s="698" t="s">
        <v>6651</v>
      </c>
    </row>
    <row r="1074" spans="1:28" x14ac:dyDescent="0.2">
      <c r="A1074" s="711"/>
      <c r="B1074" s="706"/>
      <c r="C1074" s="712"/>
      <c r="D1074" s="713"/>
      <c r="E1074" s="713"/>
      <c r="F1074" s="713"/>
      <c r="G1074" s="713"/>
      <c r="H1074" s="713"/>
      <c r="I1074" s="713"/>
      <c r="J1074" s="713"/>
      <c r="K1074" s="713"/>
      <c r="L1074" s="713"/>
      <c r="M1074" s="757"/>
      <c r="N1074" s="765"/>
      <c r="O1074" s="712"/>
      <c r="P1074" s="713"/>
      <c r="Q1074" s="713"/>
      <c r="R1074" s="713"/>
      <c r="S1074" s="713"/>
      <c r="T1074" s="713"/>
      <c r="U1074" s="713"/>
      <c r="V1074" s="713"/>
      <c r="W1074" s="713"/>
      <c r="X1074" s="714"/>
      <c r="Y1074" s="712"/>
      <c r="Z1074" s="714"/>
      <c r="AA1074" s="766"/>
      <c r="AB1074" s="711"/>
    </row>
    <row r="1075" spans="1:28" s="715" customFormat="1" x14ac:dyDescent="0.2">
      <c r="A1075" s="698">
        <v>117</v>
      </c>
      <c r="B1075" s="697" t="s">
        <v>6652</v>
      </c>
      <c r="C1075" s="696"/>
      <c r="D1075" s="697"/>
      <c r="E1075" s="696"/>
      <c r="F1075" s="696"/>
      <c r="G1075" s="697"/>
      <c r="H1075" s="697"/>
      <c r="I1075" s="697"/>
      <c r="J1075" s="697"/>
      <c r="K1075" s="697"/>
      <c r="L1075" s="697" t="s">
        <v>6653</v>
      </c>
      <c r="M1075" s="696">
        <v>270</v>
      </c>
      <c r="N1075" s="697" t="s">
        <v>55</v>
      </c>
      <c r="O1075" s="696" t="s">
        <v>6654</v>
      </c>
      <c r="P1075" s="696" t="s">
        <v>5158</v>
      </c>
      <c r="Q1075" s="696" t="s">
        <v>506</v>
      </c>
      <c r="R1075" s="698"/>
      <c r="S1075" s="698"/>
      <c r="T1075" s="698"/>
      <c r="U1075" s="698"/>
      <c r="V1075" s="698"/>
      <c r="W1075" s="698"/>
      <c r="X1075" s="698"/>
      <c r="Y1075" s="698" t="s">
        <v>6655</v>
      </c>
      <c r="Z1075" s="698">
        <v>1970</v>
      </c>
      <c r="AA1075" s="698">
        <v>80</v>
      </c>
      <c r="AB1075" s="698" t="s">
        <v>5279</v>
      </c>
    </row>
    <row r="1076" spans="1:28" s="715" customFormat="1" x14ac:dyDescent="0.2">
      <c r="A1076" s="698"/>
      <c r="B1076" s="697" t="s">
        <v>6656</v>
      </c>
      <c r="C1076" s="696"/>
      <c r="D1076" s="697"/>
      <c r="E1076" s="696"/>
      <c r="F1076" s="696"/>
      <c r="G1076" s="697"/>
      <c r="H1076" s="697"/>
      <c r="I1076" s="697"/>
      <c r="J1076" s="697"/>
      <c r="K1076" s="697"/>
      <c r="L1076" s="697" t="s">
        <v>6657</v>
      </c>
      <c r="M1076" s="696">
        <v>270</v>
      </c>
      <c r="N1076" s="697" t="s">
        <v>55</v>
      </c>
      <c r="O1076" s="696"/>
      <c r="P1076" s="696"/>
      <c r="Q1076" s="696"/>
      <c r="R1076" s="698"/>
      <c r="S1076" s="698"/>
      <c r="T1076" s="698"/>
      <c r="U1076" s="698"/>
      <c r="V1076" s="698"/>
      <c r="W1076" s="698"/>
      <c r="X1076" s="698"/>
      <c r="Y1076" s="698" t="s">
        <v>6658</v>
      </c>
      <c r="Z1076" s="698">
        <v>2009</v>
      </c>
      <c r="AA1076" s="698">
        <v>275</v>
      </c>
      <c r="AB1076" s="698" t="s">
        <v>6659</v>
      </c>
    </row>
    <row r="1077" spans="1:28" s="715" customFormat="1" x14ac:dyDescent="0.2">
      <c r="A1077" s="698"/>
      <c r="B1077" s="697"/>
      <c r="C1077" s="696"/>
      <c r="D1077" s="697"/>
      <c r="E1077" s="696"/>
      <c r="F1077" s="696"/>
      <c r="G1077" s="697"/>
      <c r="H1077" s="697"/>
      <c r="I1077" s="697"/>
      <c r="J1077" s="697"/>
      <c r="K1077" s="697"/>
      <c r="L1077" s="697"/>
      <c r="M1077" s="697"/>
      <c r="N1077" s="697"/>
      <c r="O1077" s="696"/>
      <c r="P1077" s="696"/>
      <c r="Q1077" s="696"/>
      <c r="R1077" s="698"/>
      <c r="S1077" s="698"/>
      <c r="T1077" s="698"/>
      <c r="U1077" s="698"/>
      <c r="V1077" s="698"/>
      <c r="W1077" s="698"/>
      <c r="X1077" s="698"/>
      <c r="Y1077" s="698" t="s">
        <v>6660</v>
      </c>
      <c r="Z1077" s="698">
        <v>1969</v>
      </c>
      <c r="AA1077" s="698">
        <v>156</v>
      </c>
      <c r="AB1077" s="698" t="s">
        <v>5279</v>
      </c>
    </row>
    <row r="1078" spans="1:28" s="715" customFormat="1" x14ac:dyDescent="0.2">
      <c r="A1078" s="698"/>
      <c r="B1078" s="697"/>
      <c r="C1078" s="696"/>
      <c r="D1078" s="697"/>
      <c r="E1078" s="696"/>
      <c r="F1078" s="696"/>
      <c r="G1078" s="697"/>
      <c r="H1078" s="697"/>
      <c r="I1078" s="697"/>
      <c r="J1078" s="697"/>
      <c r="K1078" s="697"/>
      <c r="L1078" s="697"/>
      <c r="M1078" s="697"/>
      <c r="N1078" s="697"/>
      <c r="O1078" s="696"/>
      <c r="P1078" s="696"/>
      <c r="Q1078" s="696"/>
      <c r="R1078" s="698"/>
      <c r="S1078" s="698"/>
      <c r="T1078" s="698"/>
      <c r="U1078" s="698"/>
      <c r="V1078" s="698"/>
      <c r="W1078" s="698"/>
      <c r="X1078" s="698"/>
      <c r="Y1078" s="698" t="s">
        <v>6661</v>
      </c>
      <c r="Z1078" s="698">
        <v>1969</v>
      </c>
      <c r="AA1078" s="698">
        <v>130</v>
      </c>
      <c r="AB1078" s="698" t="s">
        <v>5279</v>
      </c>
    </row>
    <row r="1079" spans="1:28" s="715" customFormat="1" x14ac:dyDescent="0.2">
      <c r="A1079" s="698"/>
      <c r="B1079" s="697"/>
      <c r="C1079" s="696"/>
      <c r="D1079" s="697"/>
      <c r="E1079" s="696"/>
      <c r="F1079" s="696"/>
      <c r="G1079" s="697"/>
      <c r="H1079" s="697"/>
      <c r="I1079" s="697"/>
      <c r="J1079" s="697"/>
      <c r="K1079" s="697"/>
      <c r="L1079" s="697"/>
      <c r="M1079" s="697"/>
      <c r="N1079" s="697"/>
      <c r="O1079" s="696"/>
      <c r="P1079" s="696"/>
      <c r="Q1079" s="696"/>
      <c r="R1079" s="698"/>
      <c r="S1079" s="698"/>
      <c r="T1079" s="698"/>
      <c r="U1079" s="698"/>
      <c r="V1079" s="698"/>
      <c r="W1079" s="698"/>
      <c r="X1079" s="698"/>
      <c r="Y1079" s="699" t="s">
        <v>6662</v>
      </c>
    </row>
    <row r="1080" spans="1:28" s="715" customFormat="1" x14ac:dyDescent="0.2">
      <c r="A1080" s="698"/>
      <c r="B1080" s="697"/>
      <c r="C1080" s="696"/>
      <c r="D1080" s="697"/>
      <c r="E1080" s="696"/>
      <c r="F1080" s="696"/>
      <c r="G1080" s="697"/>
      <c r="H1080" s="697"/>
      <c r="I1080" s="697"/>
      <c r="J1080" s="697"/>
      <c r="K1080" s="697"/>
      <c r="L1080" s="697"/>
      <c r="M1080" s="697"/>
      <c r="N1080" s="697"/>
      <c r="O1080" s="696"/>
      <c r="P1080" s="696"/>
      <c r="Q1080" s="696"/>
      <c r="R1080" s="698"/>
      <c r="S1080" s="698"/>
      <c r="T1080" s="698"/>
      <c r="U1080" s="698"/>
      <c r="V1080" s="698"/>
      <c r="W1080" s="698"/>
      <c r="X1080" s="698"/>
      <c r="Y1080" s="698" t="s">
        <v>6663</v>
      </c>
      <c r="Z1080" s="698">
        <v>2009</v>
      </c>
      <c r="AA1080" s="698">
        <v>275</v>
      </c>
      <c r="AB1080" s="698" t="s">
        <v>5279</v>
      </c>
    </row>
    <row r="1081" spans="1:28" s="715" customFormat="1" x14ac:dyDescent="0.2">
      <c r="A1081" s="698"/>
      <c r="B1081" s="697"/>
      <c r="C1081" s="696"/>
      <c r="D1081" s="697"/>
      <c r="E1081" s="696"/>
      <c r="F1081" s="696"/>
      <c r="G1081" s="697"/>
      <c r="H1081" s="697"/>
      <c r="I1081" s="697"/>
      <c r="J1081" s="697"/>
      <c r="K1081" s="697"/>
      <c r="L1081" s="697"/>
      <c r="M1081" s="697"/>
      <c r="N1081" s="697"/>
      <c r="O1081" s="696"/>
      <c r="P1081" s="696"/>
      <c r="Q1081" s="696"/>
      <c r="R1081" s="698"/>
      <c r="S1081" s="698"/>
      <c r="T1081" s="698"/>
      <c r="U1081" s="698"/>
      <c r="V1081" s="698"/>
      <c r="W1081" s="698"/>
      <c r="X1081" s="698"/>
      <c r="Y1081" s="698" t="s">
        <v>6664</v>
      </c>
      <c r="Z1081" s="698">
        <v>2009</v>
      </c>
      <c r="AA1081" s="698">
        <v>275</v>
      </c>
      <c r="AB1081" s="698" t="s">
        <v>6659</v>
      </c>
    </row>
    <row r="1082" spans="1:28" s="715" customFormat="1" x14ac:dyDescent="0.2">
      <c r="A1082" s="698"/>
      <c r="B1082" s="697"/>
      <c r="C1082" s="696"/>
      <c r="D1082" s="697"/>
      <c r="E1082" s="696"/>
      <c r="F1082" s="696"/>
      <c r="G1082" s="697"/>
      <c r="H1082" s="697"/>
      <c r="I1082" s="697"/>
      <c r="J1082" s="697"/>
      <c r="K1082" s="697"/>
      <c r="L1082" s="697"/>
      <c r="M1082" s="697"/>
      <c r="N1082" s="697"/>
      <c r="O1082" s="696"/>
      <c r="P1082" s="696"/>
      <c r="Q1082" s="696"/>
      <c r="R1082" s="698"/>
      <c r="S1082" s="698"/>
      <c r="T1082" s="698"/>
      <c r="U1082" s="698"/>
      <c r="V1082" s="698"/>
      <c r="W1082" s="698"/>
      <c r="X1082" s="698"/>
      <c r="Y1082" s="698" t="s">
        <v>6665</v>
      </c>
      <c r="Z1082" s="698">
        <v>1969</v>
      </c>
      <c r="AA1082" s="698">
        <v>130</v>
      </c>
      <c r="AB1082" s="698" t="s">
        <v>5279</v>
      </c>
    </row>
    <row r="1083" spans="1:28" s="715" customFormat="1" x14ac:dyDescent="0.2">
      <c r="A1083" s="698"/>
      <c r="B1083" s="697"/>
      <c r="C1083" s="696"/>
      <c r="D1083" s="697"/>
      <c r="E1083" s="696"/>
      <c r="F1083" s="696"/>
      <c r="G1083" s="697"/>
      <c r="H1083" s="697"/>
      <c r="I1083" s="697"/>
      <c r="J1083" s="697"/>
      <c r="K1083" s="697"/>
      <c r="L1083" s="697"/>
      <c r="M1083" s="697"/>
      <c r="N1083" s="697"/>
      <c r="O1083" s="696"/>
      <c r="P1083" s="696"/>
      <c r="Q1083" s="696"/>
      <c r="R1083" s="698"/>
      <c r="S1083" s="698"/>
      <c r="T1083" s="698"/>
      <c r="U1083" s="698"/>
      <c r="V1083" s="698"/>
      <c r="W1083" s="698"/>
      <c r="X1083" s="698"/>
      <c r="Y1083" s="698" t="s">
        <v>6666</v>
      </c>
      <c r="Z1083" s="698">
        <v>1979</v>
      </c>
      <c r="AA1083" s="698">
        <v>340</v>
      </c>
      <c r="AB1083" s="698" t="s">
        <v>5422</v>
      </c>
    </row>
    <row r="1084" spans="1:28" s="715" customFormat="1" x14ac:dyDescent="0.2">
      <c r="A1084" s="698"/>
      <c r="B1084" s="697"/>
      <c r="C1084" s="696"/>
      <c r="D1084" s="697"/>
      <c r="E1084" s="696"/>
      <c r="F1084" s="696"/>
      <c r="G1084" s="697"/>
      <c r="H1084" s="697"/>
      <c r="I1084" s="697"/>
      <c r="J1084" s="697"/>
      <c r="K1084" s="697"/>
      <c r="L1084" s="697"/>
      <c r="M1084" s="697"/>
      <c r="N1084" s="697"/>
      <c r="O1084" s="696"/>
      <c r="P1084" s="696"/>
      <c r="Q1084" s="696"/>
      <c r="R1084" s="698"/>
      <c r="S1084" s="698"/>
      <c r="T1084" s="698"/>
      <c r="U1084" s="698"/>
      <c r="V1084" s="698"/>
      <c r="W1084" s="698"/>
      <c r="X1084" s="698"/>
      <c r="Y1084" s="698" t="s">
        <v>6667</v>
      </c>
      <c r="Z1084" s="698">
        <v>1971</v>
      </c>
      <c r="AA1084" s="698">
        <v>170</v>
      </c>
      <c r="AB1084" s="698" t="s">
        <v>5279</v>
      </c>
    </row>
    <row r="1085" spans="1:28" s="715" customFormat="1" x14ac:dyDescent="0.2">
      <c r="A1085" s="698"/>
      <c r="B1085" s="697"/>
      <c r="C1085" s="696"/>
      <c r="D1085" s="697"/>
      <c r="E1085" s="696"/>
      <c r="F1085" s="696"/>
      <c r="G1085" s="697"/>
      <c r="H1085" s="697"/>
      <c r="I1085" s="697"/>
      <c r="J1085" s="697"/>
      <c r="K1085" s="697"/>
      <c r="L1085" s="697"/>
      <c r="M1085" s="697"/>
      <c r="N1085" s="697"/>
      <c r="O1085" s="696"/>
      <c r="P1085" s="696"/>
      <c r="Q1085" s="696"/>
      <c r="R1085" s="698"/>
      <c r="S1085" s="698"/>
      <c r="T1085" s="698"/>
      <c r="U1085" s="698"/>
      <c r="V1085" s="698"/>
      <c r="W1085" s="698"/>
      <c r="X1085" s="698"/>
      <c r="Y1085" s="698" t="s">
        <v>6668</v>
      </c>
      <c r="Z1085" s="698">
        <v>1970</v>
      </c>
      <c r="AA1085" s="698">
        <v>80</v>
      </c>
      <c r="AB1085" s="698" t="s">
        <v>5279</v>
      </c>
    </row>
    <row r="1086" spans="1:28" s="715" customFormat="1" x14ac:dyDescent="0.2">
      <c r="A1086" s="698"/>
      <c r="B1086" s="697"/>
      <c r="C1086" s="696"/>
      <c r="D1086" s="697"/>
      <c r="E1086" s="696"/>
      <c r="F1086" s="696"/>
      <c r="G1086" s="697"/>
      <c r="H1086" s="697"/>
      <c r="I1086" s="697"/>
      <c r="J1086" s="697"/>
      <c r="K1086" s="697"/>
      <c r="L1086" s="697"/>
      <c r="M1086" s="697"/>
      <c r="N1086" s="697"/>
      <c r="O1086" s="696"/>
      <c r="P1086" s="696"/>
      <c r="Q1086" s="696"/>
      <c r="R1086" s="698"/>
      <c r="S1086" s="698"/>
      <c r="T1086" s="698"/>
      <c r="U1086" s="698"/>
      <c r="V1086" s="698"/>
      <c r="W1086" s="698"/>
      <c r="X1086" s="698"/>
      <c r="Y1086" s="698" t="s">
        <v>6669</v>
      </c>
      <c r="Z1086" s="698">
        <v>1982</v>
      </c>
      <c r="AA1086" s="698">
        <v>115</v>
      </c>
      <c r="AB1086" s="698" t="s">
        <v>6307</v>
      </c>
    </row>
    <row r="1087" spans="1:28" s="715" customFormat="1" x14ac:dyDescent="0.2">
      <c r="A1087" s="698"/>
      <c r="B1087" s="697"/>
      <c r="C1087" s="696"/>
      <c r="D1087" s="697"/>
      <c r="E1087" s="696"/>
      <c r="F1087" s="696"/>
      <c r="G1087" s="697"/>
      <c r="H1087" s="697"/>
      <c r="I1087" s="697"/>
      <c r="J1087" s="697"/>
      <c r="K1087" s="697"/>
      <c r="L1087" s="697"/>
      <c r="M1087" s="697"/>
      <c r="N1087" s="697"/>
      <c r="O1087" s="696"/>
      <c r="P1087" s="696"/>
      <c r="Q1087" s="696"/>
      <c r="R1087" s="698"/>
      <c r="S1087" s="698"/>
      <c r="T1087" s="698"/>
      <c r="U1087" s="698"/>
      <c r="V1087" s="698"/>
      <c r="W1087" s="698"/>
      <c r="X1087" s="698"/>
      <c r="Y1087" s="698" t="s">
        <v>6670</v>
      </c>
      <c r="Z1087" s="698"/>
      <c r="AA1087" s="698"/>
      <c r="AB1087" s="698" t="s">
        <v>6267</v>
      </c>
    </row>
    <row r="1088" spans="1:28" x14ac:dyDescent="0.2">
      <c r="A1088" s="711"/>
      <c r="B1088" s="706"/>
      <c r="C1088" s="712"/>
      <c r="D1088" s="713"/>
      <c r="E1088" s="713"/>
      <c r="F1088" s="713"/>
      <c r="G1088" s="713"/>
      <c r="H1088" s="713"/>
      <c r="I1088" s="713"/>
      <c r="J1088" s="713"/>
      <c r="K1088" s="713"/>
      <c r="L1088" s="713"/>
      <c r="M1088" s="757"/>
      <c r="N1088" s="765"/>
      <c r="O1088" s="712"/>
      <c r="P1088" s="713"/>
      <c r="Q1088" s="713"/>
      <c r="R1088" s="713"/>
      <c r="S1088" s="713"/>
      <c r="T1088" s="713"/>
      <c r="U1088" s="713"/>
      <c r="V1088" s="713"/>
      <c r="W1088" s="713"/>
      <c r="X1088" s="714"/>
      <c r="Y1088" s="712"/>
      <c r="Z1088" s="714"/>
      <c r="AA1088" s="766"/>
      <c r="AB1088" s="711"/>
    </row>
    <row r="1089" spans="1:28" s="715" customFormat="1" x14ac:dyDescent="0.2">
      <c r="A1089" s="698">
        <v>30</v>
      </c>
      <c r="B1089" s="697" t="s">
        <v>5154</v>
      </c>
      <c r="C1089" s="696"/>
      <c r="D1089" s="697"/>
      <c r="E1089" s="696"/>
      <c r="F1089" s="696"/>
      <c r="G1089" s="697"/>
      <c r="H1089" s="697"/>
      <c r="I1089" s="697"/>
      <c r="J1089" s="697"/>
      <c r="K1089" s="697"/>
      <c r="L1089" s="697" t="s">
        <v>6671</v>
      </c>
      <c r="M1089" s="696">
        <v>500</v>
      </c>
      <c r="N1089" s="697" t="s">
        <v>42</v>
      </c>
      <c r="O1089" s="696" t="s">
        <v>6672</v>
      </c>
      <c r="P1089" s="696" t="s">
        <v>5158</v>
      </c>
      <c r="Q1089" s="696" t="s">
        <v>246</v>
      </c>
      <c r="R1089" s="698"/>
      <c r="S1089" s="698"/>
      <c r="T1089" s="698"/>
      <c r="U1089" s="698"/>
      <c r="V1089" s="698"/>
      <c r="W1089" s="698"/>
      <c r="X1089" s="698"/>
      <c r="Y1089" s="698" t="s">
        <v>6673</v>
      </c>
      <c r="Z1089" s="698">
        <v>2010</v>
      </c>
      <c r="AA1089" s="698">
        <v>50</v>
      </c>
      <c r="AB1089" s="698" t="s">
        <v>6674</v>
      </c>
    </row>
    <row r="1090" spans="1:28" s="715" customFormat="1" x14ac:dyDescent="0.2">
      <c r="A1090" s="698"/>
      <c r="B1090" s="697" t="s">
        <v>5252</v>
      </c>
      <c r="C1090" s="696"/>
      <c r="D1090" s="697"/>
      <c r="E1090" s="696"/>
      <c r="F1090" s="696"/>
      <c r="G1090" s="697"/>
      <c r="H1090" s="697"/>
      <c r="I1090" s="697"/>
      <c r="J1090" s="697"/>
      <c r="K1090" s="697"/>
      <c r="L1090" s="697" t="s">
        <v>6675</v>
      </c>
      <c r="M1090" s="696">
        <v>440</v>
      </c>
      <c r="N1090" s="697" t="s">
        <v>42</v>
      </c>
      <c r="O1090" s="696"/>
      <c r="P1090" s="696"/>
      <c r="Q1090" s="696"/>
      <c r="R1090" s="698"/>
      <c r="S1090" s="698"/>
      <c r="T1090" s="698"/>
      <c r="U1090" s="698"/>
      <c r="V1090" s="698"/>
      <c r="W1090" s="698"/>
      <c r="X1090" s="698"/>
      <c r="Y1090" s="698" t="s">
        <v>6676</v>
      </c>
      <c r="Z1090" s="698">
        <v>1970</v>
      </c>
      <c r="AA1090" s="698">
        <v>40</v>
      </c>
      <c r="AB1090" s="698" t="s">
        <v>6190</v>
      </c>
    </row>
    <row r="1091" spans="1:28" s="715" customFormat="1" x14ac:dyDescent="0.2">
      <c r="A1091" s="698"/>
      <c r="B1091" s="697" t="s">
        <v>5244</v>
      </c>
      <c r="C1091" s="696"/>
      <c r="D1091" s="697"/>
      <c r="E1091" s="696"/>
      <c r="F1091" s="696"/>
      <c r="G1091" s="697"/>
      <c r="H1091" s="697"/>
      <c r="I1091" s="697"/>
      <c r="J1091" s="697"/>
      <c r="K1091" s="697"/>
      <c r="L1091" s="697" t="s">
        <v>6677</v>
      </c>
      <c r="M1091" s="696">
        <v>620</v>
      </c>
      <c r="N1091" s="697" t="s">
        <v>55</v>
      </c>
      <c r="O1091" s="696"/>
      <c r="P1091" s="696"/>
      <c r="Q1091" s="696"/>
      <c r="R1091" s="698"/>
      <c r="S1091" s="698"/>
      <c r="T1091" s="698"/>
      <c r="U1091" s="698"/>
      <c r="V1091" s="698"/>
      <c r="W1091" s="698"/>
      <c r="X1091" s="698"/>
      <c r="Y1091" s="698" t="s">
        <v>6678</v>
      </c>
      <c r="Z1091" s="698">
        <v>1973</v>
      </c>
      <c r="AA1091" s="698">
        <v>80</v>
      </c>
      <c r="AB1091" s="698" t="s">
        <v>5440</v>
      </c>
    </row>
    <row r="1092" spans="1:28" s="715" customFormat="1" x14ac:dyDescent="0.2">
      <c r="A1092" s="698"/>
      <c r="B1092" s="697" t="s">
        <v>6679</v>
      </c>
      <c r="C1092" s="696"/>
      <c r="D1092" s="697"/>
      <c r="E1092" s="696"/>
      <c r="F1092" s="696"/>
      <c r="G1092" s="697"/>
      <c r="H1092" s="697"/>
      <c r="I1092" s="697"/>
      <c r="J1092" s="697"/>
      <c r="K1092" s="697"/>
      <c r="L1092" s="697" t="s">
        <v>6680</v>
      </c>
      <c r="M1092" s="696">
        <v>144</v>
      </c>
      <c r="N1092" s="697" t="s">
        <v>42</v>
      </c>
      <c r="O1092" s="696"/>
      <c r="P1092" s="696"/>
      <c r="Q1092" s="696"/>
      <c r="R1092" s="698"/>
      <c r="S1092" s="698"/>
      <c r="T1092" s="698"/>
      <c r="U1092" s="698"/>
      <c r="V1092" s="698"/>
      <c r="W1092" s="698"/>
      <c r="X1092" s="698"/>
      <c r="Y1092" s="698" t="s">
        <v>6681</v>
      </c>
      <c r="Z1092" s="698">
        <v>2009</v>
      </c>
      <c r="AA1092" s="698">
        <v>70</v>
      </c>
      <c r="AB1092" s="698" t="s">
        <v>6674</v>
      </c>
    </row>
    <row r="1093" spans="1:28" s="715" customFormat="1" x14ac:dyDescent="0.2">
      <c r="A1093" s="698"/>
      <c r="B1093" s="697"/>
      <c r="C1093" s="696"/>
      <c r="D1093" s="697"/>
      <c r="E1093" s="696"/>
      <c r="F1093" s="696"/>
      <c r="G1093" s="697"/>
      <c r="H1093" s="697"/>
      <c r="I1093" s="697"/>
      <c r="J1093" s="697"/>
      <c r="K1093" s="697"/>
      <c r="L1093" s="697" t="s">
        <v>6680</v>
      </c>
      <c r="M1093" s="696">
        <v>144</v>
      </c>
      <c r="N1093" s="697" t="s">
        <v>42</v>
      </c>
      <c r="O1093" s="696"/>
      <c r="P1093" s="696"/>
      <c r="Q1093" s="696"/>
      <c r="R1093" s="698"/>
      <c r="S1093" s="698"/>
      <c r="T1093" s="698"/>
      <c r="U1093" s="698"/>
      <c r="V1093" s="698"/>
      <c r="W1093" s="698"/>
      <c r="X1093" s="698"/>
      <c r="Y1093" s="698" t="s">
        <v>6682</v>
      </c>
      <c r="Z1093" s="698">
        <v>2009</v>
      </c>
      <c r="AA1093" s="698">
        <v>70</v>
      </c>
      <c r="AB1093" s="698" t="s">
        <v>6683</v>
      </c>
    </row>
    <row r="1094" spans="1:28" s="715" customFormat="1" x14ac:dyDescent="0.2">
      <c r="A1094" s="698"/>
      <c r="B1094" s="697"/>
      <c r="C1094" s="696"/>
      <c r="D1094" s="697"/>
      <c r="E1094" s="696"/>
      <c r="F1094" s="696"/>
      <c r="G1094" s="697"/>
      <c r="H1094" s="697"/>
      <c r="I1094" s="697"/>
      <c r="J1094" s="697"/>
      <c r="K1094" s="697"/>
      <c r="L1094" s="697"/>
      <c r="M1094" s="697"/>
      <c r="N1094" s="697"/>
      <c r="O1094" s="696"/>
      <c r="P1094" s="696"/>
      <c r="Q1094" s="696"/>
      <c r="R1094" s="698"/>
      <c r="S1094" s="698"/>
      <c r="T1094" s="698"/>
      <c r="U1094" s="698"/>
      <c r="V1094" s="698"/>
      <c r="W1094" s="698"/>
      <c r="X1094" s="698"/>
      <c r="Y1094" s="698" t="s">
        <v>6684</v>
      </c>
      <c r="Z1094" s="698">
        <v>2009</v>
      </c>
      <c r="AA1094" s="698">
        <v>70</v>
      </c>
      <c r="AB1094" s="698" t="s">
        <v>6683</v>
      </c>
    </row>
    <row r="1095" spans="1:28" s="715" customFormat="1" x14ac:dyDescent="0.2">
      <c r="A1095" s="698"/>
      <c r="B1095" s="697"/>
      <c r="C1095" s="696"/>
      <c r="D1095" s="697"/>
      <c r="E1095" s="696"/>
      <c r="F1095" s="696"/>
      <c r="G1095" s="697"/>
      <c r="H1095" s="697"/>
      <c r="I1095" s="697"/>
      <c r="J1095" s="697"/>
      <c r="K1095" s="697"/>
      <c r="L1095" s="697"/>
      <c r="M1095" s="697"/>
      <c r="N1095" s="697"/>
      <c r="O1095" s="696"/>
      <c r="P1095" s="696"/>
      <c r="Q1095" s="696"/>
      <c r="R1095" s="698"/>
      <c r="S1095" s="698"/>
      <c r="T1095" s="698"/>
      <c r="U1095" s="698"/>
      <c r="V1095" s="698"/>
      <c r="W1095" s="698"/>
      <c r="X1095" s="698"/>
      <c r="Y1095" s="698" t="s">
        <v>6685</v>
      </c>
      <c r="Z1095" s="698">
        <v>2009</v>
      </c>
      <c r="AA1095" s="698">
        <v>70</v>
      </c>
      <c r="AB1095" s="698" t="s">
        <v>6674</v>
      </c>
    </row>
    <row r="1096" spans="1:28" s="715" customFormat="1" x14ac:dyDescent="0.2">
      <c r="A1096" s="698"/>
      <c r="B1096" s="697"/>
      <c r="C1096" s="698"/>
      <c r="D1096" s="698"/>
      <c r="E1096" s="698"/>
      <c r="F1096" s="698"/>
      <c r="G1096" s="698"/>
      <c r="H1096" s="697"/>
      <c r="I1096" s="697"/>
      <c r="J1096" s="697"/>
      <c r="K1096" s="697"/>
      <c r="L1096" s="697"/>
      <c r="M1096" s="697"/>
      <c r="N1096" s="697"/>
      <c r="O1096" s="696"/>
      <c r="P1096" s="696"/>
      <c r="Q1096" s="696"/>
      <c r="R1096" s="698"/>
      <c r="S1096" s="698"/>
      <c r="T1096" s="698"/>
      <c r="U1096" s="698"/>
      <c r="V1096" s="698"/>
      <c r="W1096" s="698"/>
      <c r="X1096" s="698"/>
      <c r="Y1096" s="698" t="s">
        <v>6686</v>
      </c>
      <c r="Z1096" s="698">
        <v>1973</v>
      </c>
      <c r="AA1096" s="698">
        <v>40</v>
      </c>
      <c r="AB1096" s="698" t="s">
        <v>5440</v>
      </c>
    </row>
    <row r="1097" spans="1:28" s="715" customFormat="1" x14ac:dyDescent="0.2">
      <c r="A1097" s="698"/>
      <c r="B1097" s="697"/>
      <c r="C1097" s="696"/>
      <c r="D1097" s="697"/>
      <c r="E1097" s="696"/>
      <c r="F1097" s="696"/>
      <c r="G1097" s="697"/>
      <c r="H1097" s="697"/>
      <c r="I1097" s="697"/>
      <c r="J1097" s="697"/>
      <c r="K1097" s="697"/>
      <c r="L1097" s="697"/>
      <c r="M1097" s="697"/>
      <c r="N1097" s="697"/>
      <c r="O1097" s="696"/>
      <c r="P1097" s="696"/>
      <c r="Q1097" s="696"/>
      <c r="R1097" s="698"/>
      <c r="S1097" s="698"/>
      <c r="T1097" s="698"/>
      <c r="U1097" s="698"/>
      <c r="V1097" s="698"/>
      <c r="W1097" s="698"/>
      <c r="X1097" s="698"/>
      <c r="Y1097" s="698" t="s">
        <v>6687</v>
      </c>
      <c r="Z1097" s="698">
        <v>2010</v>
      </c>
      <c r="AA1097" s="698">
        <v>50</v>
      </c>
      <c r="AB1097" s="698" t="s">
        <v>6674</v>
      </c>
    </row>
    <row r="1098" spans="1:28" x14ac:dyDescent="0.2">
      <c r="A1098" s="711"/>
      <c r="B1098" s="706"/>
      <c r="C1098" s="712"/>
      <c r="D1098" s="713"/>
      <c r="E1098" s="713"/>
      <c r="F1098" s="713"/>
      <c r="G1098" s="713"/>
      <c r="H1098" s="713"/>
      <c r="I1098" s="713"/>
      <c r="J1098" s="713"/>
      <c r="K1098" s="713"/>
      <c r="L1098" s="713"/>
      <c r="M1098" s="757"/>
      <c r="N1098" s="765"/>
      <c r="O1098" s="712"/>
      <c r="P1098" s="713"/>
      <c r="Q1098" s="713"/>
      <c r="R1098" s="713"/>
      <c r="S1098" s="713"/>
      <c r="T1098" s="713"/>
      <c r="U1098" s="713"/>
      <c r="V1098" s="713"/>
      <c r="W1098" s="713"/>
      <c r="X1098" s="714"/>
      <c r="Y1098" s="712"/>
      <c r="Z1098" s="714"/>
      <c r="AA1098" s="766"/>
      <c r="AB1098" s="711"/>
    </row>
    <row r="1099" spans="1:28" s="715" customFormat="1" x14ac:dyDescent="0.2">
      <c r="A1099" s="698">
        <v>118</v>
      </c>
      <c r="B1099" s="697" t="s">
        <v>6652</v>
      </c>
      <c r="C1099" s="696"/>
      <c r="D1099" s="697"/>
      <c r="E1099" s="696"/>
      <c r="F1099" s="696"/>
      <c r="G1099" s="697"/>
      <c r="H1099" s="697"/>
      <c r="I1099" s="697"/>
      <c r="J1099" s="697"/>
      <c r="K1099" s="697"/>
      <c r="L1099" s="697" t="s">
        <v>6688</v>
      </c>
      <c r="M1099" s="696">
        <v>180</v>
      </c>
      <c r="N1099" s="697" t="s">
        <v>54</v>
      </c>
      <c r="O1099" s="696" t="s">
        <v>6689</v>
      </c>
      <c r="P1099" s="696" t="s">
        <v>5158</v>
      </c>
      <c r="Q1099" s="696" t="s">
        <v>404</v>
      </c>
      <c r="R1099" s="698"/>
      <c r="S1099" s="698"/>
      <c r="T1099" s="698"/>
      <c r="U1099" s="698"/>
      <c r="V1099" s="698"/>
      <c r="W1099" s="698"/>
      <c r="X1099" s="698"/>
      <c r="Y1099" s="698" t="s">
        <v>6690</v>
      </c>
      <c r="Z1099" s="698">
        <v>1979</v>
      </c>
      <c r="AA1099" s="698">
        <v>170</v>
      </c>
      <c r="AB1099" s="698" t="s">
        <v>5613</v>
      </c>
    </row>
    <row r="1100" spans="1:28" s="715" customFormat="1" x14ac:dyDescent="0.2">
      <c r="A1100" s="698"/>
      <c r="B1100" s="697" t="s">
        <v>6656</v>
      </c>
      <c r="C1100" s="696"/>
      <c r="D1100" s="697"/>
      <c r="E1100" s="696"/>
      <c r="F1100" s="696"/>
      <c r="G1100" s="697"/>
      <c r="H1100" s="697"/>
      <c r="I1100" s="697"/>
      <c r="J1100" s="697"/>
      <c r="K1100" s="697"/>
      <c r="L1100" s="697" t="s">
        <v>6691</v>
      </c>
      <c r="M1100" s="696">
        <v>180</v>
      </c>
      <c r="N1100" s="697" t="s">
        <v>54</v>
      </c>
      <c r="O1100" s="696"/>
      <c r="P1100" s="696"/>
      <c r="Q1100" s="696"/>
      <c r="R1100" s="698"/>
      <c r="S1100" s="698"/>
      <c r="T1100" s="698"/>
      <c r="U1100" s="698"/>
      <c r="V1100" s="698"/>
      <c r="W1100" s="698"/>
      <c r="X1100" s="698"/>
      <c r="Y1100" s="698" t="s">
        <v>6692</v>
      </c>
      <c r="Z1100" s="698">
        <v>1979</v>
      </c>
      <c r="AA1100" s="698">
        <v>165</v>
      </c>
      <c r="AB1100" s="698" t="s">
        <v>5613</v>
      </c>
    </row>
    <row r="1101" spans="1:28" s="715" customFormat="1" x14ac:dyDescent="0.2">
      <c r="A1101" s="698"/>
      <c r="B1101" s="697"/>
      <c r="C1101" s="696"/>
      <c r="D1101" s="697"/>
      <c r="E1101" s="696"/>
      <c r="F1101" s="696"/>
      <c r="G1101" s="697"/>
      <c r="H1101" s="697"/>
      <c r="I1101" s="697"/>
      <c r="J1101" s="697"/>
      <c r="K1101" s="697"/>
      <c r="L1101" s="697"/>
      <c r="M1101" s="697"/>
      <c r="N1101" s="697"/>
      <c r="O1101" s="696"/>
      <c r="P1101" s="696"/>
      <c r="Q1101" s="696"/>
      <c r="R1101" s="698"/>
      <c r="S1101" s="698"/>
      <c r="T1101" s="698"/>
      <c r="U1101" s="698"/>
      <c r="V1101" s="698"/>
      <c r="W1101" s="698"/>
      <c r="X1101" s="698"/>
      <c r="Y1101" s="698" t="s">
        <v>6693</v>
      </c>
      <c r="Z1101" s="698">
        <v>1979</v>
      </c>
      <c r="AA1101" s="698">
        <v>165</v>
      </c>
      <c r="AB1101" s="698" t="s">
        <v>5613</v>
      </c>
    </row>
    <row r="1102" spans="1:28" s="715" customFormat="1" x14ac:dyDescent="0.2">
      <c r="A1102" s="698"/>
      <c r="B1102" s="697"/>
      <c r="C1102" s="696"/>
      <c r="D1102" s="697"/>
      <c r="E1102" s="696"/>
      <c r="F1102" s="696"/>
      <c r="G1102" s="697"/>
      <c r="H1102" s="697"/>
      <c r="I1102" s="697"/>
      <c r="J1102" s="697"/>
      <c r="K1102" s="697"/>
      <c r="L1102" s="697"/>
      <c r="M1102" s="697"/>
      <c r="N1102" s="697"/>
      <c r="O1102" s="696"/>
      <c r="P1102" s="696"/>
      <c r="Q1102" s="696"/>
      <c r="R1102" s="698"/>
      <c r="S1102" s="698"/>
      <c r="T1102" s="698"/>
      <c r="U1102" s="698"/>
      <c r="V1102" s="698"/>
      <c r="W1102" s="698"/>
      <c r="X1102" s="698"/>
      <c r="Y1102" s="698" t="s">
        <v>6694</v>
      </c>
      <c r="Z1102" s="698">
        <v>1979</v>
      </c>
      <c r="AA1102" s="698">
        <v>70</v>
      </c>
      <c r="AB1102" s="698" t="s">
        <v>6695</v>
      </c>
    </row>
    <row r="1103" spans="1:28" s="715" customFormat="1" x14ac:dyDescent="0.2">
      <c r="A1103" s="698"/>
      <c r="B1103" s="697"/>
      <c r="C1103" s="696"/>
      <c r="D1103" s="697"/>
      <c r="E1103" s="696"/>
      <c r="F1103" s="696"/>
      <c r="G1103" s="697"/>
      <c r="H1103" s="697"/>
      <c r="I1103" s="697"/>
      <c r="J1103" s="697"/>
      <c r="K1103" s="697"/>
      <c r="L1103" s="697"/>
      <c r="M1103" s="697"/>
      <c r="N1103" s="697"/>
      <c r="O1103" s="696"/>
      <c r="P1103" s="696"/>
      <c r="Q1103" s="696"/>
      <c r="R1103" s="698"/>
      <c r="S1103" s="698"/>
      <c r="T1103" s="698"/>
      <c r="U1103" s="698"/>
      <c r="V1103" s="698"/>
      <c r="W1103" s="698"/>
      <c r="X1103" s="698"/>
      <c r="Y1103" s="698" t="s">
        <v>6696</v>
      </c>
      <c r="Z1103" s="698">
        <v>1979</v>
      </c>
      <c r="AA1103" s="698">
        <v>130</v>
      </c>
      <c r="AB1103" s="698" t="s">
        <v>5613</v>
      </c>
    </row>
    <row r="1104" spans="1:28" s="715" customFormat="1" x14ac:dyDescent="0.2">
      <c r="A1104" s="698"/>
      <c r="B1104" s="697"/>
      <c r="C1104" s="696"/>
      <c r="D1104" s="697"/>
      <c r="E1104" s="696"/>
      <c r="F1104" s="696"/>
      <c r="G1104" s="697"/>
      <c r="H1104" s="697"/>
      <c r="I1104" s="697"/>
      <c r="J1104" s="697"/>
      <c r="K1104" s="697"/>
      <c r="L1104" s="697"/>
      <c r="M1104" s="697"/>
      <c r="N1104" s="697"/>
      <c r="O1104" s="696"/>
      <c r="P1104" s="696"/>
      <c r="Q1104" s="696"/>
      <c r="R1104" s="698"/>
      <c r="S1104" s="698"/>
      <c r="T1104" s="698"/>
      <c r="U1104" s="698"/>
      <c r="V1104" s="698"/>
      <c r="W1104" s="698"/>
      <c r="X1104" s="698"/>
      <c r="Y1104" s="698" t="s">
        <v>6697</v>
      </c>
      <c r="Z1104" s="698">
        <v>1979</v>
      </c>
      <c r="AA1104" s="715">
        <v>130</v>
      </c>
      <c r="AB1104" s="698" t="s">
        <v>5613</v>
      </c>
    </row>
    <row r="1105" spans="1:28" s="715" customFormat="1" x14ac:dyDescent="0.2">
      <c r="A1105" s="698"/>
      <c r="B1105" s="697"/>
      <c r="C1105" s="696"/>
      <c r="D1105" s="697"/>
      <c r="E1105" s="696"/>
      <c r="F1105" s="696"/>
      <c r="G1105" s="697"/>
      <c r="H1105" s="697"/>
      <c r="I1105" s="697"/>
      <c r="J1105" s="697"/>
      <c r="K1105" s="697"/>
      <c r="L1105" s="697"/>
      <c r="M1105" s="697"/>
      <c r="N1105" s="697"/>
      <c r="O1105" s="696"/>
      <c r="P1105" s="696"/>
      <c r="Q1105" s="696"/>
      <c r="R1105" s="698"/>
      <c r="S1105" s="698"/>
      <c r="T1105" s="698"/>
      <c r="U1105" s="698"/>
      <c r="V1105" s="698"/>
      <c r="W1105" s="698"/>
      <c r="X1105" s="698"/>
      <c r="Y1105" s="698" t="s">
        <v>6698</v>
      </c>
      <c r="Z1105" s="698">
        <v>1979</v>
      </c>
      <c r="AA1105" s="698">
        <v>120</v>
      </c>
      <c r="AB1105" s="698" t="s">
        <v>5613</v>
      </c>
    </row>
    <row r="1106" spans="1:28" s="715" customFormat="1" x14ac:dyDescent="0.2">
      <c r="A1106" s="698"/>
      <c r="B1106" s="697"/>
      <c r="C1106" s="696"/>
      <c r="D1106" s="697"/>
      <c r="E1106" s="696"/>
      <c r="F1106" s="696"/>
      <c r="G1106" s="697"/>
      <c r="H1106" s="697"/>
      <c r="I1106" s="697"/>
      <c r="J1106" s="697"/>
      <c r="K1106" s="697"/>
      <c r="L1106" s="697"/>
      <c r="M1106" s="697"/>
      <c r="N1106" s="697"/>
      <c r="O1106" s="696"/>
      <c r="P1106" s="696"/>
      <c r="Q1106" s="696"/>
      <c r="R1106" s="698"/>
      <c r="S1106" s="698"/>
      <c r="T1106" s="698"/>
      <c r="U1106" s="698"/>
      <c r="V1106" s="698"/>
      <c r="W1106" s="698"/>
      <c r="X1106" s="698"/>
      <c r="Y1106" s="698" t="s">
        <v>6699</v>
      </c>
      <c r="Z1106" s="698">
        <v>1979</v>
      </c>
      <c r="AA1106" s="715">
        <v>60</v>
      </c>
      <c r="AB1106" s="698" t="s">
        <v>5613</v>
      </c>
    </row>
    <row r="1107" spans="1:28" s="715" customFormat="1" x14ac:dyDescent="0.2">
      <c r="A1107" s="698"/>
      <c r="B1107" s="697"/>
      <c r="C1107" s="696"/>
      <c r="D1107" s="697"/>
      <c r="E1107" s="696"/>
      <c r="F1107" s="696"/>
      <c r="G1107" s="697"/>
      <c r="H1107" s="697"/>
      <c r="I1107" s="697"/>
      <c r="J1107" s="697"/>
      <c r="K1107" s="697"/>
      <c r="L1107" s="697"/>
      <c r="M1107" s="697"/>
      <c r="N1107" s="697"/>
      <c r="O1107" s="696"/>
      <c r="P1107" s="696"/>
      <c r="Q1107" s="696"/>
      <c r="R1107" s="698"/>
      <c r="S1107" s="698"/>
      <c r="T1107" s="698"/>
      <c r="U1107" s="698"/>
      <c r="V1107" s="698"/>
      <c r="W1107" s="698"/>
      <c r="X1107" s="698"/>
      <c r="Y1107" s="698" t="s">
        <v>6700</v>
      </c>
      <c r="Z1107" s="698">
        <v>1979</v>
      </c>
      <c r="AA1107" s="715">
        <v>60</v>
      </c>
      <c r="AB1107" s="698" t="s">
        <v>5613</v>
      </c>
    </row>
    <row r="1108" spans="1:28" s="715" customFormat="1" x14ac:dyDescent="0.2">
      <c r="A1108" s="698"/>
      <c r="B1108" s="697"/>
      <c r="C1108" s="696"/>
      <c r="D1108" s="697"/>
      <c r="E1108" s="696"/>
      <c r="F1108" s="696"/>
      <c r="G1108" s="697"/>
      <c r="H1108" s="697"/>
      <c r="I1108" s="697"/>
      <c r="J1108" s="697"/>
      <c r="K1108" s="697"/>
      <c r="L1108" s="697"/>
      <c r="M1108" s="697"/>
      <c r="N1108" s="697"/>
      <c r="O1108" s="696"/>
      <c r="P1108" s="696"/>
      <c r="Q1108" s="696"/>
      <c r="R1108" s="698"/>
      <c r="S1108" s="698"/>
      <c r="T1108" s="698"/>
      <c r="U1108" s="698"/>
      <c r="V1108" s="698"/>
      <c r="W1108" s="698"/>
      <c r="X1108" s="698"/>
      <c r="Y1108" s="698" t="s">
        <v>6701</v>
      </c>
      <c r="Z1108" s="698">
        <v>1979</v>
      </c>
      <c r="AA1108" s="715">
        <v>60</v>
      </c>
      <c r="AB1108" s="698" t="s">
        <v>5613</v>
      </c>
    </row>
    <row r="1109" spans="1:28" s="715" customFormat="1" x14ac:dyDescent="0.2">
      <c r="A1109" s="698"/>
      <c r="B1109" s="697"/>
      <c r="C1109" s="696"/>
      <c r="D1109" s="697"/>
      <c r="E1109" s="696"/>
      <c r="F1109" s="696"/>
      <c r="G1109" s="697"/>
      <c r="H1109" s="697"/>
      <c r="I1109" s="697"/>
      <c r="J1109" s="697"/>
      <c r="K1109" s="697"/>
      <c r="L1109" s="697"/>
      <c r="M1109" s="697"/>
      <c r="N1109" s="697"/>
      <c r="O1109" s="696"/>
      <c r="P1109" s="696"/>
      <c r="Q1109" s="696"/>
      <c r="R1109" s="698"/>
      <c r="S1109" s="698"/>
      <c r="T1109" s="698"/>
      <c r="U1109" s="698"/>
      <c r="V1109" s="698"/>
      <c r="W1109" s="698"/>
      <c r="X1109" s="698"/>
      <c r="Y1109" s="698" t="s">
        <v>6702</v>
      </c>
      <c r="Z1109" s="698">
        <v>2008</v>
      </c>
      <c r="AA1109" s="698">
        <v>50</v>
      </c>
      <c r="AB1109" s="698" t="s">
        <v>6703</v>
      </c>
    </row>
    <row r="1110" spans="1:28" s="715" customFormat="1" x14ac:dyDescent="0.2">
      <c r="A1110" s="698"/>
      <c r="B1110" s="698"/>
      <c r="C1110" s="698"/>
      <c r="D1110" s="698"/>
      <c r="E1110" s="698"/>
      <c r="F1110" s="698"/>
      <c r="G1110" s="698"/>
      <c r="H1110" s="698"/>
      <c r="I1110" s="698"/>
      <c r="J1110" s="698"/>
      <c r="K1110" s="698"/>
      <c r="L1110" s="698"/>
      <c r="M1110" s="698"/>
      <c r="N1110" s="698"/>
      <c r="O1110" s="696"/>
      <c r="P1110" s="696"/>
      <c r="Q1110" s="696"/>
      <c r="R1110" s="698"/>
      <c r="S1110" s="698"/>
      <c r="T1110" s="698"/>
      <c r="U1110" s="698"/>
      <c r="V1110" s="698"/>
      <c r="W1110" s="698"/>
      <c r="X1110" s="698"/>
      <c r="Y1110" s="698" t="s">
        <v>6704</v>
      </c>
      <c r="Z1110" s="698">
        <v>2008</v>
      </c>
      <c r="AA1110" s="698">
        <v>50</v>
      </c>
      <c r="AB1110" s="698" t="s">
        <v>6703</v>
      </c>
    </row>
    <row r="1111" spans="1:28" s="715" customFormat="1" x14ac:dyDescent="0.2">
      <c r="A1111" s="698"/>
      <c r="B1111" s="697"/>
      <c r="C1111" s="696"/>
      <c r="D1111" s="697"/>
      <c r="E1111" s="696"/>
      <c r="F1111" s="696"/>
      <c r="G1111" s="697"/>
      <c r="H1111" s="697"/>
      <c r="I1111" s="697"/>
      <c r="J1111" s="697"/>
      <c r="K1111" s="697"/>
      <c r="L1111" s="697"/>
      <c r="M1111" s="697"/>
      <c r="N1111" s="697"/>
      <c r="O1111" s="696"/>
      <c r="P1111" s="696"/>
      <c r="Q1111" s="696"/>
      <c r="R1111" s="698"/>
      <c r="S1111" s="698"/>
      <c r="T1111" s="698"/>
      <c r="U1111" s="698"/>
      <c r="V1111" s="698"/>
      <c r="W1111" s="698"/>
      <c r="X1111" s="698"/>
      <c r="Y1111" s="698" t="s">
        <v>6705</v>
      </c>
      <c r="Z1111" s="698">
        <v>1979</v>
      </c>
      <c r="AA1111" s="698">
        <v>130</v>
      </c>
      <c r="AB1111" s="698" t="s">
        <v>5613</v>
      </c>
    </row>
    <row r="1112" spans="1:28" s="715" customFormat="1" x14ac:dyDescent="0.2">
      <c r="A1112" s="698"/>
      <c r="B1112" s="697"/>
      <c r="C1112" s="696"/>
      <c r="D1112" s="697"/>
      <c r="E1112" s="696"/>
      <c r="F1112" s="696"/>
      <c r="G1112" s="697"/>
      <c r="H1112" s="697"/>
      <c r="I1112" s="697"/>
      <c r="J1112" s="697"/>
      <c r="K1112" s="697"/>
      <c r="L1112" s="697"/>
      <c r="M1112" s="697"/>
      <c r="N1112" s="697"/>
      <c r="O1112" s="696"/>
      <c r="P1112" s="696"/>
      <c r="Q1112" s="696"/>
      <c r="R1112" s="698"/>
      <c r="S1112" s="698"/>
      <c r="T1112" s="698"/>
      <c r="U1112" s="698"/>
      <c r="V1112" s="698"/>
      <c r="W1112" s="698"/>
      <c r="X1112" s="698"/>
      <c r="Y1112" s="698" t="s">
        <v>6706</v>
      </c>
      <c r="Z1112" s="698">
        <v>1979</v>
      </c>
      <c r="AA1112" s="698">
        <v>55</v>
      </c>
      <c r="AB1112" s="698" t="s">
        <v>5613</v>
      </c>
    </row>
    <row r="1113" spans="1:28" s="715" customFormat="1" x14ac:dyDescent="0.2">
      <c r="A1113" s="698"/>
      <c r="B1113" s="697"/>
      <c r="C1113" s="696"/>
      <c r="D1113" s="697"/>
      <c r="E1113" s="696"/>
      <c r="F1113" s="696"/>
      <c r="G1113" s="697"/>
      <c r="H1113" s="697"/>
      <c r="I1113" s="697"/>
      <c r="J1113" s="697"/>
      <c r="K1113" s="697"/>
      <c r="L1113" s="697"/>
      <c r="M1113" s="697"/>
      <c r="N1113" s="697"/>
      <c r="O1113" s="696"/>
      <c r="P1113" s="696"/>
      <c r="Q1113" s="696"/>
      <c r="R1113" s="698"/>
      <c r="S1113" s="698"/>
      <c r="T1113" s="698"/>
      <c r="U1113" s="698"/>
      <c r="V1113" s="698"/>
      <c r="W1113" s="698"/>
      <c r="X1113" s="698"/>
      <c r="Y1113" s="698" t="s">
        <v>6707</v>
      </c>
      <c r="Z1113" s="698">
        <v>1979</v>
      </c>
      <c r="AA1113" s="698">
        <v>60</v>
      </c>
      <c r="AB1113" s="698" t="s">
        <v>5613</v>
      </c>
    </row>
    <row r="1114" spans="1:28" s="715" customFormat="1" x14ac:dyDescent="0.2">
      <c r="A1114" s="698"/>
      <c r="B1114" s="697"/>
      <c r="C1114" s="696"/>
      <c r="D1114" s="697"/>
      <c r="E1114" s="696"/>
      <c r="F1114" s="696"/>
      <c r="G1114" s="697"/>
      <c r="H1114" s="697"/>
      <c r="I1114" s="697"/>
      <c r="J1114" s="697"/>
      <c r="K1114" s="697"/>
      <c r="L1114" s="697"/>
      <c r="M1114" s="697"/>
      <c r="N1114" s="697"/>
      <c r="O1114" s="696"/>
      <c r="P1114" s="696"/>
      <c r="Q1114" s="696"/>
      <c r="R1114" s="698"/>
      <c r="S1114" s="698"/>
      <c r="T1114" s="698"/>
      <c r="U1114" s="698"/>
      <c r="V1114" s="698"/>
      <c r="W1114" s="698"/>
      <c r="X1114" s="698"/>
      <c r="Y1114" s="698" t="s">
        <v>6708</v>
      </c>
      <c r="Z1114" s="698">
        <v>1979</v>
      </c>
      <c r="AA1114" s="698">
        <v>120</v>
      </c>
      <c r="AB1114" s="698" t="s">
        <v>5613</v>
      </c>
    </row>
    <row r="1115" spans="1:28" s="715" customFormat="1" x14ac:dyDescent="0.2">
      <c r="A1115" s="698"/>
      <c r="B1115" s="697"/>
      <c r="C1115" s="696"/>
      <c r="D1115" s="697"/>
      <c r="E1115" s="696"/>
      <c r="F1115" s="696"/>
      <c r="G1115" s="697"/>
      <c r="H1115" s="697"/>
      <c r="I1115" s="697"/>
      <c r="J1115" s="697"/>
      <c r="K1115" s="697"/>
      <c r="L1115" s="697"/>
      <c r="M1115" s="697"/>
      <c r="N1115" s="697"/>
      <c r="O1115" s="696"/>
      <c r="P1115" s="696"/>
      <c r="Q1115" s="696"/>
      <c r="R1115" s="698"/>
      <c r="S1115" s="698"/>
      <c r="T1115" s="698"/>
      <c r="U1115" s="698"/>
      <c r="V1115" s="698"/>
      <c r="W1115" s="698"/>
      <c r="X1115" s="698"/>
      <c r="Y1115" s="698" t="s">
        <v>6709</v>
      </c>
      <c r="Z1115" s="698"/>
      <c r="AA1115" s="698"/>
      <c r="AB1115" s="698"/>
    </row>
    <row r="1116" spans="1:28" s="715" customFormat="1" x14ac:dyDescent="0.2">
      <c r="A1116" s="698"/>
      <c r="B1116" s="697"/>
      <c r="C1116" s="696"/>
      <c r="D1116" s="697"/>
      <c r="E1116" s="696"/>
      <c r="F1116" s="696"/>
      <c r="G1116" s="697"/>
      <c r="H1116" s="697"/>
      <c r="I1116" s="697"/>
      <c r="J1116" s="697"/>
      <c r="K1116" s="697"/>
      <c r="L1116" s="697"/>
      <c r="M1116" s="697"/>
      <c r="N1116" s="697"/>
      <c r="O1116" s="696"/>
      <c r="P1116" s="696"/>
      <c r="Q1116" s="696"/>
      <c r="R1116" s="698"/>
      <c r="S1116" s="698"/>
      <c r="T1116" s="698"/>
      <c r="U1116" s="698"/>
      <c r="V1116" s="698"/>
      <c r="W1116" s="698"/>
      <c r="X1116" s="698"/>
      <c r="Y1116" s="698" t="s">
        <v>6710</v>
      </c>
      <c r="Z1116" s="698">
        <v>1979</v>
      </c>
      <c r="AA1116" s="698">
        <v>120</v>
      </c>
      <c r="AB1116" s="698" t="s">
        <v>5613</v>
      </c>
    </row>
    <row r="1117" spans="1:28" x14ac:dyDescent="0.2">
      <c r="A1117" s="711"/>
      <c r="B1117" s="706"/>
      <c r="C1117" s="712"/>
      <c r="D1117" s="713"/>
      <c r="E1117" s="713"/>
      <c r="F1117" s="713"/>
      <c r="G1117" s="713"/>
      <c r="H1117" s="713"/>
      <c r="I1117" s="713"/>
      <c r="J1117" s="713"/>
      <c r="K1117" s="713"/>
      <c r="L1117" s="713"/>
      <c r="M1117" s="757"/>
      <c r="N1117" s="765"/>
      <c r="O1117" s="712"/>
      <c r="P1117" s="713"/>
      <c r="Q1117" s="713"/>
      <c r="R1117" s="713"/>
      <c r="S1117" s="713"/>
      <c r="T1117" s="713"/>
      <c r="U1117" s="713"/>
      <c r="V1117" s="713"/>
      <c r="W1117" s="713"/>
      <c r="X1117" s="714"/>
      <c r="Y1117" s="712"/>
      <c r="Z1117" s="714"/>
      <c r="AA1117" s="766"/>
      <c r="AB1117" s="711"/>
    </row>
    <row r="1118" spans="1:28" s="715" customFormat="1" x14ac:dyDescent="0.2">
      <c r="A1118" s="698">
        <v>116</v>
      </c>
      <c r="B1118" s="697" t="s">
        <v>6652</v>
      </c>
      <c r="C1118" s="696"/>
      <c r="D1118" s="697"/>
      <c r="E1118" s="696"/>
      <c r="F1118" s="696"/>
      <c r="G1118" s="697"/>
      <c r="H1118" s="697"/>
      <c r="I1118" s="697"/>
      <c r="J1118" s="697"/>
      <c r="K1118" s="697"/>
      <c r="L1118" s="697" t="s">
        <v>6711</v>
      </c>
      <c r="M1118" s="696">
        <v>650</v>
      </c>
      <c r="N1118" s="697" t="s">
        <v>54</v>
      </c>
      <c r="O1118" s="696" t="s">
        <v>6712</v>
      </c>
      <c r="P1118" s="696" t="s">
        <v>5798</v>
      </c>
      <c r="Q1118" s="696" t="s">
        <v>454</v>
      </c>
      <c r="R1118" s="698"/>
      <c r="S1118" s="698"/>
      <c r="T1118" s="698"/>
      <c r="U1118" s="698"/>
      <c r="V1118" s="698"/>
      <c r="W1118" s="698"/>
      <c r="X1118" s="698"/>
      <c r="Y1118" s="698" t="s">
        <v>6713</v>
      </c>
      <c r="Z1118" s="698">
        <v>1976</v>
      </c>
      <c r="AA1118" s="698">
        <v>240</v>
      </c>
      <c r="AB1118" s="698" t="s">
        <v>6714</v>
      </c>
    </row>
    <row r="1119" spans="1:28" s="715" customFormat="1" x14ac:dyDescent="0.2">
      <c r="A1119" s="698"/>
      <c r="B1119" s="697" t="s">
        <v>6656</v>
      </c>
      <c r="C1119" s="696"/>
      <c r="D1119" s="697"/>
      <c r="E1119" s="696"/>
      <c r="F1119" s="696"/>
      <c r="G1119" s="697"/>
      <c r="H1119" s="697"/>
      <c r="I1119" s="697"/>
      <c r="J1119" s="697"/>
      <c r="K1119" s="697"/>
      <c r="L1119" s="697" t="s">
        <v>6715</v>
      </c>
      <c r="M1119" s="696">
        <v>650</v>
      </c>
      <c r="N1119" s="697" t="s">
        <v>54</v>
      </c>
      <c r="O1119" s="696"/>
      <c r="P1119" s="696"/>
      <c r="Q1119" s="696"/>
      <c r="R1119" s="698"/>
      <c r="S1119" s="698"/>
      <c r="T1119" s="698"/>
      <c r="U1119" s="698"/>
      <c r="V1119" s="698"/>
      <c r="W1119" s="698"/>
      <c r="X1119" s="698"/>
      <c r="Y1119" s="698" t="s">
        <v>6716</v>
      </c>
      <c r="Z1119" s="698">
        <v>2003</v>
      </c>
      <c r="AA1119" s="698">
        <v>150</v>
      </c>
      <c r="AB1119" s="698" t="s">
        <v>6651</v>
      </c>
    </row>
    <row r="1120" spans="1:28" s="715" customFormat="1" x14ac:dyDescent="0.2">
      <c r="A1120" s="698"/>
      <c r="B1120" s="697"/>
      <c r="C1120" s="696"/>
      <c r="D1120" s="697"/>
      <c r="E1120" s="696"/>
      <c r="F1120" s="696"/>
      <c r="G1120" s="697"/>
      <c r="H1120" s="697"/>
      <c r="I1120" s="697"/>
      <c r="J1120" s="697"/>
      <c r="K1120" s="697"/>
      <c r="L1120" s="697"/>
      <c r="M1120" s="697"/>
      <c r="N1120" s="697"/>
      <c r="O1120" s="696"/>
      <c r="P1120" s="696"/>
      <c r="Q1120" s="696"/>
      <c r="R1120" s="698"/>
      <c r="S1120" s="698"/>
      <c r="T1120" s="698"/>
      <c r="U1120" s="698"/>
      <c r="V1120" s="698"/>
      <c r="W1120" s="698"/>
      <c r="X1120" s="698"/>
      <c r="Y1120" s="698" t="s">
        <v>6717</v>
      </c>
      <c r="Z1120" s="698">
        <v>1974</v>
      </c>
      <c r="AA1120" s="698">
        <v>80</v>
      </c>
      <c r="AB1120" s="698" t="s">
        <v>5426</v>
      </c>
    </row>
    <row r="1121" spans="1:28" s="715" customFormat="1" x14ac:dyDescent="0.2">
      <c r="A1121" s="698"/>
      <c r="B1121" s="697"/>
      <c r="C1121" s="696"/>
      <c r="D1121" s="697"/>
      <c r="E1121" s="696"/>
      <c r="F1121" s="696"/>
      <c r="G1121" s="697"/>
      <c r="H1121" s="697"/>
      <c r="I1121" s="697"/>
      <c r="J1121" s="697"/>
      <c r="K1121" s="697"/>
      <c r="L1121" s="697"/>
      <c r="M1121" s="697"/>
      <c r="N1121" s="697"/>
      <c r="O1121" s="696"/>
      <c r="P1121" s="696"/>
      <c r="Q1121" s="696"/>
      <c r="R1121" s="698"/>
      <c r="S1121" s="698"/>
      <c r="T1121" s="698"/>
      <c r="U1121" s="698"/>
      <c r="V1121" s="698"/>
      <c r="W1121" s="698"/>
      <c r="X1121" s="698"/>
      <c r="Y1121" s="698" t="s">
        <v>6718</v>
      </c>
      <c r="Z1121" s="698">
        <v>1976</v>
      </c>
      <c r="AA1121" s="698">
        <v>400</v>
      </c>
      <c r="AB1121" s="698" t="s">
        <v>5361</v>
      </c>
    </row>
    <row r="1122" spans="1:28" s="715" customFormat="1" x14ac:dyDescent="0.2">
      <c r="A1122" s="698"/>
      <c r="B1122" s="697"/>
      <c r="C1122" s="696"/>
      <c r="D1122" s="697"/>
      <c r="E1122" s="696"/>
      <c r="F1122" s="696"/>
      <c r="G1122" s="697"/>
      <c r="H1122" s="697"/>
      <c r="I1122" s="697"/>
      <c r="J1122" s="697"/>
      <c r="K1122" s="697"/>
      <c r="L1122" s="697"/>
      <c r="M1122" s="697"/>
      <c r="N1122" s="697"/>
      <c r="O1122" s="696"/>
      <c r="P1122" s="696"/>
      <c r="Q1122" s="696"/>
      <c r="R1122" s="698"/>
      <c r="S1122" s="698"/>
      <c r="T1122" s="698"/>
      <c r="U1122" s="698"/>
      <c r="V1122" s="698"/>
      <c r="W1122" s="698"/>
      <c r="X1122" s="698"/>
      <c r="Y1122" s="698" t="s">
        <v>6719</v>
      </c>
      <c r="Z1122" s="698">
        <v>1983</v>
      </c>
      <c r="AA1122" s="698">
        <v>150</v>
      </c>
      <c r="AB1122" s="698" t="s">
        <v>6651</v>
      </c>
    </row>
    <row r="1123" spans="1:28" s="715" customFormat="1" x14ac:dyDescent="0.2">
      <c r="A1123" s="698"/>
      <c r="B1123" s="697"/>
      <c r="C1123" s="696"/>
      <c r="D1123" s="697"/>
      <c r="E1123" s="696"/>
      <c r="F1123" s="696"/>
      <c r="G1123" s="697"/>
      <c r="H1123" s="697"/>
      <c r="I1123" s="697"/>
      <c r="J1123" s="697"/>
      <c r="K1123" s="697"/>
      <c r="L1123" s="697"/>
      <c r="M1123" s="697"/>
      <c r="N1123" s="697"/>
      <c r="O1123" s="696"/>
      <c r="P1123" s="696"/>
      <c r="Q1123" s="696"/>
      <c r="R1123" s="698"/>
      <c r="S1123" s="698"/>
      <c r="T1123" s="698"/>
      <c r="U1123" s="698"/>
      <c r="V1123" s="698"/>
      <c r="W1123" s="698"/>
      <c r="X1123" s="698"/>
      <c r="Y1123" s="698" t="s">
        <v>6720</v>
      </c>
      <c r="Z1123" s="698">
        <v>1974</v>
      </c>
      <c r="AA1123" s="698">
        <v>80</v>
      </c>
      <c r="AB1123" s="698" t="s">
        <v>5440</v>
      </c>
    </row>
    <row r="1124" spans="1:28" s="715" customFormat="1" x14ac:dyDescent="0.2">
      <c r="A1124" s="698"/>
      <c r="B1124" s="697"/>
      <c r="C1124" s="696"/>
      <c r="D1124" s="697"/>
      <c r="E1124" s="696"/>
      <c r="F1124" s="696"/>
      <c r="G1124" s="697"/>
      <c r="H1124" s="697"/>
      <c r="I1124" s="697"/>
      <c r="J1124" s="697"/>
      <c r="K1124" s="697"/>
      <c r="L1124" s="697"/>
      <c r="M1124" s="697"/>
      <c r="N1124" s="697"/>
      <c r="O1124" s="696"/>
      <c r="P1124" s="696"/>
      <c r="Q1124" s="696"/>
      <c r="R1124" s="698"/>
      <c r="S1124" s="698"/>
      <c r="T1124" s="698"/>
      <c r="U1124" s="698"/>
      <c r="V1124" s="698"/>
      <c r="W1124" s="698"/>
      <c r="X1124" s="698"/>
      <c r="Y1124" s="699" t="s">
        <v>6721</v>
      </c>
      <c r="Z1124" s="698"/>
      <c r="AA1124" s="698"/>
      <c r="AB1124" s="698"/>
    </row>
    <row r="1125" spans="1:28" s="715" customFormat="1" x14ac:dyDescent="0.2">
      <c r="A1125" s="698"/>
      <c r="B1125" s="697"/>
      <c r="C1125" s="696"/>
      <c r="D1125" s="697"/>
      <c r="E1125" s="696"/>
      <c r="F1125" s="696"/>
      <c r="G1125" s="697"/>
      <c r="H1125" s="697"/>
      <c r="I1125" s="697"/>
      <c r="J1125" s="697"/>
      <c r="K1125" s="697"/>
      <c r="L1125" s="697"/>
      <c r="M1125" s="697"/>
      <c r="N1125" s="697"/>
      <c r="O1125" s="696"/>
      <c r="P1125" s="696"/>
      <c r="Q1125" s="696"/>
      <c r="R1125" s="698"/>
      <c r="S1125" s="698"/>
      <c r="T1125" s="698"/>
      <c r="U1125" s="698"/>
      <c r="V1125" s="698"/>
      <c r="W1125" s="698"/>
      <c r="X1125" s="698"/>
      <c r="Y1125" s="698" t="s">
        <v>6722</v>
      </c>
      <c r="Z1125" s="698">
        <v>1973</v>
      </c>
      <c r="AA1125" s="698">
        <v>120</v>
      </c>
      <c r="AB1125" s="698" t="s">
        <v>6723</v>
      </c>
    </row>
    <row r="1126" spans="1:28" s="715" customFormat="1" x14ac:dyDescent="0.2">
      <c r="A1126" s="698"/>
      <c r="B1126" s="697"/>
      <c r="C1126" s="696"/>
      <c r="D1126" s="697"/>
      <c r="E1126" s="696"/>
      <c r="F1126" s="696"/>
      <c r="G1126" s="697"/>
      <c r="H1126" s="697"/>
      <c r="I1126" s="697"/>
      <c r="J1126" s="697"/>
      <c r="K1126" s="697"/>
      <c r="L1126" s="697"/>
      <c r="M1126" s="697"/>
      <c r="N1126" s="697"/>
      <c r="O1126" s="696"/>
      <c r="P1126" s="696"/>
      <c r="Q1126" s="696"/>
      <c r="R1126" s="698"/>
      <c r="S1126" s="698"/>
      <c r="T1126" s="698"/>
      <c r="U1126" s="698"/>
      <c r="V1126" s="698"/>
      <c r="W1126" s="698"/>
      <c r="X1126" s="698"/>
      <c r="Y1126" s="698" t="s">
        <v>6724</v>
      </c>
      <c r="AA1126" s="715">
        <v>250</v>
      </c>
      <c r="AB1126" s="715" t="s">
        <v>6725</v>
      </c>
    </row>
    <row r="1127" spans="1:28" s="715" customFormat="1" x14ac:dyDescent="0.2">
      <c r="A1127" s="698"/>
      <c r="B1127" s="697"/>
      <c r="C1127" s="696"/>
      <c r="D1127" s="697"/>
      <c r="E1127" s="696"/>
      <c r="F1127" s="696"/>
      <c r="G1127" s="697"/>
      <c r="H1127" s="697"/>
      <c r="I1127" s="697"/>
      <c r="J1127" s="697"/>
      <c r="K1127" s="697"/>
      <c r="L1127" s="697"/>
      <c r="M1127" s="697"/>
      <c r="N1127" s="697"/>
      <c r="O1127" s="696"/>
      <c r="P1127" s="696"/>
      <c r="Q1127" s="696"/>
      <c r="R1127" s="698"/>
      <c r="S1127" s="698"/>
      <c r="T1127" s="698"/>
      <c r="U1127" s="698"/>
      <c r="V1127" s="698"/>
      <c r="W1127" s="698"/>
      <c r="X1127" s="698"/>
      <c r="Y1127" s="698" t="s">
        <v>6726</v>
      </c>
      <c r="Z1127" s="698">
        <v>1977</v>
      </c>
      <c r="AA1127" s="698">
        <v>100</v>
      </c>
      <c r="AB1127" s="698" t="s">
        <v>6727</v>
      </c>
    </row>
    <row r="1128" spans="1:28" s="715" customFormat="1" x14ac:dyDescent="0.2">
      <c r="A1128" s="698"/>
      <c r="B1128" s="697"/>
      <c r="C1128" s="696"/>
      <c r="D1128" s="697"/>
      <c r="E1128" s="696"/>
      <c r="F1128" s="696"/>
      <c r="G1128" s="697"/>
      <c r="H1128" s="697"/>
      <c r="I1128" s="697"/>
      <c r="J1128" s="697"/>
      <c r="K1128" s="697"/>
      <c r="L1128" s="697"/>
      <c r="M1128" s="697"/>
      <c r="N1128" s="697"/>
      <c r="O1128" s="696"/>
      <c r="P1128" s="696"/>
      <c r="Q1128" s="696"/>
      <c r="R1128" s="698"/>
      <c r="S1128" s="698"/>
      <c r="T1128" s="698"/>
      <c r="U1128" s="698"/>
      <c r="V1128" s="698"/>
      <c r="W1128" s="698"/>
      <c r="X1128" s="698"/>
      <c r="Y1128" s="699" t="s">
        <v>6728</v>
      </c>
      <c r="Z1128" s="698"/>
      <c r="AA1128" s="698"/>
      <c r="AB1128" s="698"/>
    </row>
    <row r="1129" spans="1:28" s="715" customFormat="1" x14ac:dyDescent="0.2">
      <c r="A1129" s="698"/>
      <c r="B1129" s="697"/>
      <c r="C1129" s="696"/>
      <c r="D1129" s="697"/>
      <c r="E1129" s="696"/>
      <c r="F1129" s="696"/>
      <c r="G1129" s="697"/>
      <c r="H1129" s="697"/>
      <c r="I1129" s="697"/>
      <c r="J1129" s="697"/>
      <c r="K1129" s="697"/>
      <c r="L1129" s="697"/>
      <c r="M1129" s="697"/>
      <c r="N1129" s="697"/>
      <c r="O1129" s="696"/>
      <c r="P1129" s="696"/>
      <c r="Q1129" s="696"/>
      <c r="R1129" s="698"/>
      <c r="S1129" s="698"/>
      <c r="T1129" s="698"/>
      <c r="U1129" s="698"/>
      <c r="V1129" s="698"/>
      <c r="W1129" s="698"/>
      <c r="X1129" s="698"/>
      <c r="Y1129" s="698" t="s">
        <v>6729</v>
      </c>
      <c r="Z1129" s="698">
        <v>1985</v>
      </c>
      <c r="AA1129" s="698">
        <v>250</v>
      </c>
      <c r="AB1129" s="715" t="s">
        <v>6725</v>
      </c>
    </row>
    <row r="1130" spans="1:28" s="715" customFormat="1" x14ac:dyDescent="0.2">
      <c r="A1130" s="698"/>
      <c r="B1130" s="697"/>
      <c r="C1130" s="696"/>
      <c r="D1130" s="697"/>
      <c r="E1130" s="696"/>
      <c r="F1130" s="696"/>
      <c r="G1130" s="697"/>
      <c r="H1130" s="697"/>
      <c r="I1130" s="697"/>
      <c r="J1130" s="697"/>
      <c r="K1130" s="697"/>
      <c r="L1130" s="697"/>
      <c r="M1130" s="697"/>
      <c r="N1130" s="697"/>
      <c r="O1130" s="696"/>
      <c r="P1130" s="696"/>
      <c r="Q1130" s="696"/>
      <c r="R1130" s="698"/>
      <c r="S1130" s="698"/>
      <c r="T1130" s="698"/>
      <c r="U1130" s="698"/>
      <c r="V1130" s="698"/>
      <c r="W1130" s="698"/>
      <c r="X1130" s="698"/>
      <c r="Y1130" s="698" t="s">
        <v>6730</v>
      </c>
      <c r="Z1130" s="698">
        <v>1973</v>
      </c>
      <c r="AA1130" s="698">
        <v>120</v>
      </c>
      <c r="AB1130" s="698" t="s">
        <v>6723</v>
      </c>
    </row>
    <row r="1131" spans="1:28" s="715" customFormat="1" x14ac:dyDescent="0.2">
      <c r="A1131" s="698"/>
      <c r="B1131" s="697"/>
      <c r="C1131" s="721"/>
      <c r="D1131" s="704"/>
      <c r="E1131" s="703"/>
      <c r="F1131" s="703"/>
      <c r="G1131" s="704"/>
      <c r="H1131" s="704"/>
      <c r="I1131" s="704"/>
      <c r="J1131" s="704"/>
      <c r="K1131" s="704"/>
      <c r="L1131" s="704"/>
      <c r="M1131" s="710"/>
      <c r="N1131" s="710"/>
      <c r="O1131" s="721"/>
      <c r="P1131" s="703"/>
      <c r="Q1131" s="703"/>
      <c r="R1131" s="726"/>
      <c r="S1131" s="726"/>
      <c r="T1131" s="726"/>
      <c r="U1131" s="726"/>
      <c r="V1131" s="726"/>
      <c r="W1131" s="726"/>
      <c r="X1131" s="718"/>
      <c r="Y1131" s="698" t="s">
        <v>6731</v>
      </c>
      <c r="Z1131" s="698">
        <v>1977</v>
      </c>
      <c r="AA1131" s="698">
        <v>100</v>
      </c>
      <c r="AB1131" s="698" t="s">
        <v>6727</v>
      </c>
    </row>
    <row r="1132" spans="1:28" x14ac:dyDescent="0.2">
      <c r="A1132" s="711"/>
      <c r="B1132" s="706"/>
      <c r="C1132" s="712"/>
      <c r="D1132" s="713"/>
      <c r="E1132" s="713"/>
      <c r="F1132" s="713"/>
      <c r="G1132" s="713"/>
      <c r="H1132" s="713"/>
      <c r="I1132" s="713"/>
      <c r="J1132" s="713"/>
      <c r="K1132" s="713"/>
      <c r="L1132" s="713"/>
      <c r="M1132" s="757"/>
      <c r="N1132" s="765"/>
      <c r="O1132" s="712"/>
      <c r="P1132" s="713"/>
      <c r="Q1132" s="713"/>
      <c r="R1132" s="713"/>
      <c r="S1132" s="713"/>
      <c r="T1132" s="713"/>
      <c r="U1132" s="713"/>
      <c r="V1132" s="713"/>
      <c r="W1132" s="713"/>
      <c r="X1132" s="714"/>
      <c r="Y1132" s="712"/>
      <c r="Z1132" s="714"/>
      <c r="AA1132" s="766"/>
      <c r="AB1132" s="711"/>
    </row>
    <row r="1133" spans="1:28" s="715" customFormat="1" x14ac:dyDescent="0.2">
      <c r="A1133" s="698">
        <v>144</v>
      </c>
      <c r="B1133" s="697" t="s">
        <v>6732</v>
      </c>
      <c r="C1133" s="696"/>
      <c r="D1133" s="697"/>
      <c r="E1133" s="696"/>
      <c r="F1133" s="696"/>
      <c r="G1133" s="697"/>
      <c r="H1133" s="697"/>
      <c r="I1133" s="697"/>
      <c r="J1133" s="697"/>
      <c r="K1133" s="697"/>
      <c r="L1133" s="697" t="s">
        <v>6732</v>
      </c>
      <c r="M1133" s="696">
        <v>980</v>
      </c>
      <c r="N1133" s="697" t="s">
        <v>5935</v>
      </c>
      <c r="O1133" s="696" t="s">
        <v>6733</v>
      </c>
      <c r="P1133" s="696" t="s">
        <v>5748</v>
      </c>
      <c r="Q1133" s="696"/>
      <c r="R1133" s="698"/>
      <c r="S1133" s="698"/>
      <c r="T1133" s="698"/>
      <c r="U1133" s="698"/>
      <c r="V1133" s="698"/>
      <c r="W1133" s="698"/>
      <c r="X1133" s="698"/>
    </row>
    <row r="1134" spans="1:28" s="715" customFormat="1" x14ac:dyDescent="0.2">
      <c r="A1134" s="698"/>
      <c r="B1134" s="697" t="s">
        <v>6734</v>
      </c>
      <c r="C1134" s="696"/>
      <c r="D1134" s="697"/>
      <c r="E1134" s="696"/>
      <c r="F1134" s="696"/>
      <c r="G1134" s="697"/>
      <c r="H1134" s="697"/>
      <c r="I1134" s="697"/>
      <c r="J1134" s="697"/>
      <c r="K1134" s="697"/>
      <c r="L1134" s="697" t="s">
        <v>6734</v>
      </c>
      <c r="M1134" s="696">
        <v>980</v>
      </c>
      <c r="N1134" s="697" t="s">
        <v>5935</v>
      </c>
      <c r="O1134" s="696"/>
      <c r="P1134" s="696"/>
      <c r="Q1134" s="696"/>
      <c r="R1134" s="698"/>
      <c r="S1134" s="698"/>
      <c r="T1134" s="698"/>
      <c r="U1134" s="698"/>
      <c r="V1134" s="698"/>
      <c r="W1134" s="698"/>
      <c r="X1134" s="698"/>
    </row>
    <row r="1135" spans="1:28" s="715" customFormat="1" x14ac:dyDescent="0.2">
      <c r="A1135" s="698"/>
      <c r="B1135" s="697"/>
      <c r="C1135" s="696"/>
      <c r="D1135" s="697"/>
      <c r="E1135" s="696"/>
      <c r="F1135" s="696"/>
      <c r="G1135" s="697"/>
      <c r="H1135" s="697"/>
      <c r="I1135" s="697"/>
      <c r="J1135" s="697"/>
      <c r="K1135" s="697"/>
      <c r="L1135" s="697" t="s">
        <v>6735</v>
      </c>
      <c r="M1135" s="724">
        <v>3049</v>
      </c>
      <c r="N1135" s="697" t="s">
        <v>5935</v>
      </c>
      <c r="O1135" s="696"/>
      <c r="P1135" s="696"/>
      <c r="Q1135" s="696"/>
      <c r="R1135" s="698"/>
      <c r="S1135" s="698"/>
      <c r="T1135" s="698"/>
      <c r="U1135" s="698"/>
      <c r="V1135" s="698"/>
      <c r="W1135" s="698"/>
      <c r="X1135" s="698"/>
      <c r="Y1135" s="698"/>
      <c r="Z1135" s="698"/>
      <c r="AA1135" s="708"/>
      <c r="AB1135" s="698"/>
    </row>
    <row r="1136" spans="1:28" s="715" customFormat="1" x14ac:dyDescent="0.2">
      <c r="A1136" s="698"/>
      <c r="B1136" s="697"/>
      <c r="C1136" s="696"/>
      <c r="D1136" s="697"/>
      <c r="E1136" s="696"/>
      <c r="F1136" s="696"/>
      <c r="G1136" s="697"/>
      <c r="H1136" s="697"/>
      <c r="I1136" s="697"/>
      <c r="J1136" s="697"/>
      <c r="K1136" s="697"/>
      <c r="L1136" s="697" t="s">
        <v>6736</v>
      </c>
      <c r="M1136" s="724">
        <v>3049</v>
      </c>
      <c r="N1136" s="697" t="s">
        <v>5935</v>
      </c>
      <c r="O1136" s="696"/>
      <c r="P1136" s="696"/>
      <c r="Q1136" s="696"/>
      <c r="R1136" s="698"/>
      <c r="S1136" s="698"/>
      <c r="T1136" s="698"/>
      <c r="U1136" s="698"/>
      <c r="V1136" s="698"/>
      <c r="W1136" s="698"/>
      <c r="X1136" s="698"/>
      <c r="Y1136" s="698"/>
      <c r="Z1136" s="698"/>
      <c r="AA1136" s="708"/>
      <c r="AB1136" s="698"/>
    </row>
    <row r="1137" spans="1:28" x14ac:dyDescent="0.2">
      <c r="A1137" s="711"/>
      <c r="B1137" s="706"/>
      <c r="C1137" s="712"/>
      <c r="D1137" s="713"/>
      <c r="E1137" s="713"/>
      <c r="F1137" s="713"/>
      <c r="G1137" s="713"/>
      <c r="H1137" s="713"/>
      <c r="I1137" s="713"/>
      <c r="J1137" s="713"/>
      <c r="K1137" s="713"/>
      <c r="L1137" s="713"/>
      <c r="M1137" s="757"/>
      <c r="N1137" s="765"/>
      <c r="O1137" s="712"/>
      <c r="P1137" s="713"/>
      <c r="Q1137" s="713"/>
      <c r="R1137" s="713"/>
      <c r="S1137" s="713"/>
      <c r="T1137" s="713"/>
      <c r="U1137" s="713"/>
      <c r="V1137" s="713"/>
      <c r="W1137" s="713"/>
      <c r="X1137" s="714"/>
      <c r="Y1137" s="712"/>
      <c r="Z1137" s="714"/>
      <c r="AA1137" s="766"/>
      <c r="AB1137" s="711"/>
    </row>
    <row r="1138" spans="1:28" s="715" customFormat="1" x14ac:dyDescent="0.2">
      <c r="A1138" s="698">
        <v>58</v>
      </c>
      <c r="B1138" s="697" t="s">
        <v>5244</v>
      </c>
      <c r="C1138" s="696"/>
      <c r="D1138" s="697"/>
      <c r="E1138" s="696"/>
      <c r="F1138" s="696"/>
      <c r="G1138" s="697"/>
      <c r="H1138" s="697"/>
      <c r="I1138" s="697"/>
      <c r="J1138" s="697"/>
      <c r="K1138" s="697"/>
      <c r="L1138" s="697" t="s">
        <v>6737</v>
      </c>
      <c r="M1138" s="696">
        <v>1000</v>
      </c>
      <c r="N1138" s="697" t="s">
        <v>96</v>
      </c>
      <c r="O1138" s="696" t="s">
        <v>6738</v>
      </c>
      <c r="P1138" s="696" t="s">
        <v>5158</v>
      </c>
      <c r="Q1138" s="696"/>
      <c r="R1138" s="698"/>
      <c r="S1138" s="698"/>
      <c r="T1138" s="698"/>
      <c r="U1138" s="698"/>
      <c r="V1138" s="698"/>
      <c r="W1138" s="698"/>
      <c r="X1138" s="698"/>
      <c r="Y1138" s="698" t="s">
        <v>6739</v>
      </c>
      <c r="Z1138" s="698">
        <v>1975</v>
      </c>
      <c r="AA1138" s="698">
        <v>140</v>
      </c>
      <c r="AB1138" s="698" t="s">
        <v>6038</v>
      </c>
    </row>
    <row r="1139" spans="1:28" s="715" customFormat="1" x14ac:dyDescent="0.2">
      <c r="A1139" s="698"/>
      <c r="B1139" s="697"/>
      <c r="C1139" s="696"/>
      <c r="D1139" s="697"/>
      <c r="E1139" s="696"/>
      <c r="F1139" s="696"/>
      <c r="G1139" s="697"/>
      <c r="H1139" s="697"/>
      <c r="I1139" s="697"/>
      <c r="J1139" s="697"/>
      <c r="K1139" s="697"/>
      <c r="N1139" s="697" t="s">
        <v>96</v>
      </c>
      <c r="O1139" s="696"/>
      <c r="P1139" s="696"/>
      <c r="Q1139" s="696"/>
      <c r="R1139" s="698"/>
      <c r="S1139" s="698"/>
      <c r="T1139" s="698"/>
      <c r="U1139" s="698"/>
      <c r="V1139" s="698"/>
      <c r="W1139" s="698"/>
      <c r="X1139" s="698"/>
      <c r="Y1139" s="698" t="s">
        <v>6740</v>
      </c>
      <c r="Z1139" s="698">
        <v>1975</v>
      </c>
      <c r="AA1139" s="698">
        <v>110</v>
      </c>
      <c r="AB1139" s="698" t="s">
        <v>5440</v>
      </c>
    </row>
    <row r="1140" spans="1:28" s="715" customFormat="1" x14ac:dyDescent="0.2">
      <c r="A1140" s="698"/>
      <c r="B1140" s="697"/>
      <c r="C1140" s="696"/>
      <c r="D1140" s="697"/>
      <c r="E1140" s="696"/>
      <c r="F1140" s="696"/>
      <c r="G1140" s="697"/>
      <c r="H1140" s="697"/>
      <c r="I1140" s="697"/>
      <c r="J1140" s="697"/>
      <c r="K1140" s="697"/>
      <c r="L1140" s="697" t="s">
        <v>6741</v>
      </c>
      <c r="M1140" s="696">
        <v>390</v>
      </c>
      <c r="N1140" s="697" t="s">
        <v>54</v>
      </c>
      <c r="O1140" s="696"/>
      <c r="P1140" s="696"/>
      <c r="Q1140" s="696"/>
      <c r="R1140" s="698"/>
      <c r="S1140" s="698"/>
      <c r="T1140" s="698"/>
      <c r="U1140" s="698"/>
      <c r="V1140" s="698"/>
      <c r="W1140" s="698"/>
      <c r="X1140" s="698"/>
      <c r="Y1140" s="698" t="s">
        <v>6742</v>
      </c>
      <c r="Z1140" s="698">
        <v>1977</v>
      </c>
      <c r="AA1140" s="698">
        <v>275</v>
      </c>
      <c r="AB1140" s="698" t="s">
        <v>6743</v>
      </c>
    </row>
    <row r="1141" spans="1:28" s="715" customFormat="1" ht="12.75" customHeight="1" outlineLevel="1" x14ac:dyDescent="0.2">
      <c r="A1141" s="698"/>
      <c r="B1141" s="697"/>
      <c r="C1141" s="696"/>
      <c r="D1141" s="697"/>
      <c r="E1141" s="696"/>
      <c r="F1141" s="696"/>
      <c r="G1141" s="697"/>
      <c r="H1141" s="697"/>
      <c r="I1141" s="697"/>
      <c r="J1141" s="697"/>
      <c r="K1141" s="697"/>
      <c r="L1141" s="697" t="s">
        <v>6744</v>
      </c>
      <c r="M1141" s="696">
        <v>300</v>
      </c>
      <c r="N1141" s="697"/>
      <c r="O1141" s="696"/>
      <c r="P1141" s="696"/>
      <c r="Q1141" s="696"/>
      <c r="R1141" s="698"/>
      <c r="S1141" s="698"/>
      <c r="T1141" s="698"/>
      <c r="U1141" s="698"/>
      <c r="V1141" s="698"/>
      <c r="W1141" s="698"/>
      <c r="X1141" s="698"/>
      <c r="Y1141" s="698" t="s">
        <v>6745</v>
      </c>
      <c r="Z1141" s="698">
        <v>1977</v>
      </c>
      <c r="AA1141" s="715">
        <v>150</v>
      </c>
      <c r="AB1141" s="698" t="s">
        <v>6133</v>
      </c>
    </row>
    <row r="1142" spans="1:28" s="715" customFormat="1" ht="12.75" customHeight="1" outlineLevel="1" x14ac:dyDescent="0.2">
      <c r="A1142" s="698"/>
      <c r="B1142" s="697"/>
      <c r="C1142" s="696"/>
      <c r="D1142" s="697"/>
      <c r="E1142" s="696"/>
      <c r="F1142" s="696"/>
      <c r="G1142" s="697"/>
      <c r="H1142" s="697"/>
      <c r="I1142" s="697"/>
      <c r="J1142" s="697"/>
      <c r="K1142" s="697"/>
      <c r="L1142" s="697" t="s">
        <v>6741</v>
      </c>
      <c r="M1142" s="696">
        <v>300</v>
      </c>
      <c r="N1142" s="697"/>
      <c r="O1142" s="696"/>
      <c r="P1142" s="696"/>
      <c r="Q1142" s="696"/>
      <c r="R1142" s="698"/>
      <c r="S1142" s="698"/>
      <c r="T1142" s="698"/>
      <c r="U1142" s="698"/>
      <c r="V1142" s="698"/>
      <c r="W1142" s="698"/>
      <c r="X1142" s="698"/>
      <c r="Y1142" s="698" t="s">
        <v>6746</v>
      </c>
      <c r="Z1142" s="698">
        <v>1980</v>
      </c>
      <c r="AA1142" s="698">
        <v>180</v>
      </c>
      <c r="AB1142" s="698" t="s">
        <v>6096</v>
      </c>
    </row>
    <row r="1143" spans="1:28" s="715" customFormat="1" ht="12.75" customHeight="1" outlineLevel="1" x14ac:dyDescent="0.2">
      <c r="A1143" s="698"/>
      <c r="B1143" s="697"/>
      <c r="C1143" s="696"/>
      <c r="D1143" s="697"/>
      <c r="E1143" s="696"/>
      <c r="F1143" s="696"/>
      <c r="G1143" s="697"/>
      <c r="H1143" s="697"/>
      <c r="I1143" s="697"/>
      <c r="J1143" s="697"/>
      <c r="K1143" s="697"/>
      <c r="L1143" s="697"/>
      <c r="M1143" s="697"/>
      <c r="N1143" s="697"/>
      <c r="O1143" s="696"/>
      <c r="P1143" s="696"/>
      <c r="Q1143" s="696"/>
      <c r="R1143" s="698"/>
      <c r="S1143" s="698"/>
      <c r="T1143" s="698"/>
      <c r="U1143" s="698"/>
      <c r="V1143" s="698"/>
      <c r="W1143" s="698"/>
      <c r="X1143" s="698"/>
      <c r="Y1143" s="698" t="s">
        <v>6747</v>
      </c>
      <c r="Z1143" s="698">
        <v>1980</v>
      </c>
      <c r="AA1143" s="715">
        <v>124</v>
      </c>
      <c r="AB1143" s="698" t="s">
        <v>5361</v>
      </c>
    </row>
    <row r="1144" spans="1:28" s="715" customFormat="1" ht="12.75" customHeight="1" outlineLevel="1" x14ac:dyDescent="0.2">
      <c r="A1144" s="698"/>
      <c r="B1144" s="697"/>
      <c r="C1144" s="696"/>
      <c r="D1144" s="697"/>
      <c r="E1144" s="696"/>
      <c r="F1144" s="696"/>
      <c r="G1144" s="697"/>
      <c r="H1144" s="697"/>
      <c r="I1144" s="697"/>
      <c r="J1144" s="697"/>
      <c r="K1144" s="697"/>
      <c r="L1144" s="697"/>
      <c r="M1144" s="697"/>
      <c r="N1144" s="697"/>
      <c r="O1144" s="696"/>
      <c r="P1144" s="696"/>
      <c r="Q1144" s="696"/>
      <c r="R1144" s="698"/>
      <c r="S1144" s="698"/>
      <c r="T1144" s="698"/>
      <c r="U1144" s="698"/>
      <c r="V1144" s="698"/>
      <c r="W1144" s="698"/>
      <c r="X1144" s="698"/>
      <c r="Y1144" s="698" t="s">
        <v>6748</v>
      </c>
      <c r="Z1144" s="698">
        <v>2003</v>
      </c>
      <c r="AA1144" s="698">
        <v>190</v>
      </c>
      <c r="AB1144" s="698" t="s">
        <v>6359</v>
      </c>
    </row>
    <row r="1145" spans="1:28" s="715" customFormat="1" ht="12.75" customHeight="1" outlineLevel="1" x14ac:dyDescent="0.2">
      <c r="A1145" s="698"/>
      <c r="B1145" s="697"/>
      <c r="C1145" s="696"/>
      <c r="D1145" s="697"/>
      <c r="E1145" s="696"/>
      <c r="F1145" s="696"/>
      <c r="G1145" s="697"/>
      <c r="H1145" s="697"/>
      <c r="I1145" s="697"/>
      <c r="J1145" s="697"/>
      <c r="K1145" s="697"/>
      <c r="L1145" s="697"/>
      <c r="M1145" s="697"/>
      <c r="N1145" s="697"/>
      <c r="O1145" s="696"/>
      <c r="P1145" s="696"/>
      <c r="Q1145" s="696"/>
      <c r="R1145" s="698"/>
      <c r="S1145" s="698"/>
      <c r="T1145" s="698"/>
      <c r="U1145" s="698"/>
      <c r="V1145" s="698"/>
      <c r="W1145" s="698"/>
      <c r="X1145" s="698"/>
      <c r="Y1145" s="698" t="s">
        <v>6749</v>
      </c>
      <c r="Z1145" s="698">
        <v>1975</v>
      </c>
      <c r="AA1145" s="715">
        <v>110</v>
      </c>
      <c r="AB1145" s="698" t="s">
        <v>5361</v>
      </c>
    </row>
    <row r="1146" spans="1:28" s="715" customFormat="1" ht="12.75" customHeight="1" outlineLevel="1" x14ac:dyDescent="0.2">
      <c r="A1146" s="698"/>
      <c r="B1146" s="697"/>
      <c r="C1146" s="696"/>
      <c r="D1146" s="697"/>
      <c r="E1146" s="696"/>
      <c r="F1146" s="696"/>
      <c r="G1146" s="697"/>
      <c r="H1146" s="697"/>
      <c r="I1146" s="697"/>
      <c r="J1146" s="697"/>
      <c r="K1146" s="697"/>
      <c r="L1146" s="697"/>
      <c r="M1146" s="697"/>
      <c r="N1146" s="697"/>
      <c r="O1146" s="696"/>
      <c r="P1146" s="696"/>
      <c r="Q1146" s="696"/>
      <c r="R1146" s="698"/>
      <c r="S1146" s="698"/>
      <c r="T1146" s="698"/>
      <c r="U1146" s="698"/>
      <c r="V1146" s="698"/>
      <c r="W1146" s="698"/>
      <c r="X1146" s="698"/>
      <c r="Y1146" s="698" t="s">
        <v>6750</v>
      </c>
      <c r="Z1146" s="698">
        <v>1975</v>
      </c>
      <c r="AA1146" s="698">
        <v>230</v>
      </c>
      <c r="AB1146" s="698" t="s">
        <v>5279</v>
      </c>
    </row>
    <row r="1147" spans="1:28" s="715" customFormat="1" ht="12.75" customHeight="1" outlineLevel="1" x14ac:dyDescent="0.2">
      <c r="A1147" s="698"/>
      <c r="B1147" s="697"/>
      <c r="C1147" s="696"/>
      <c r="D1147" s="697"/>
      <c r="E1147" s="696"/>
      <c r="F1147" s="696"/>
      <c r="G1147" s="697"/>
      <c r="H1147" s="697"/>
      <c r="I1147" s="697"/>
      <c r="J1147" s="697"/>
      <c r="K1147" s="697"/>
      <c r="L1147" s="697"/>
      <c r="M1147" s="697"/>
      <c r="N1147" s="697"/>
      <c r="O1147" s="696"/>
      <c r="P1147" s="696"/>
      <c r="Q1147" s="696"/>
      <c r="R1147" s="698"/>
      <c r="S1147" s="698"/>
      <c r="T1147" s="698"/>
      <c r="U1147" s="698"/>
      <c r="V1147" s="698"/>
      <c r="W1147" s="698"/>
      <c r="X1147" s="698"/>
      <c r="Y1147" s="698" t="s">
        <v>6751</v>
      </c>
      <c r="Z1147" s="698">
        <v>1975</v>
      </c>
      <c r="AA1147" s="698">
        <v>400</v>
      </c>
      <c r="AB1147" s="698" t="s">
        <v>5361</v>
      </c>
    </row>
    <row r="1148" spans="1:28" s="715" customFormat="1" ht="12.75" customHeight="1" outlineLevel="1" x14ac:dyDescent="0.2">
      <c r="A1148" s="698"/>
      <c r="B1148" s="697"/>
      <c r="C1148" s="696"/>
      <c r="D1148" s="697"/>
      <c r="E1148" s="696"/>
      <c r="F1148" s="696"/>
      <c r="G1148" s="697"/>
      <c r="H1148" s="697"/>
      <c r="I1148" s="697"/>
      <c r="J1148" s="697"/>
      <c r="K1148" s="697"/>
      <c r="L1148" s="697"/>
      <c r="M1148" s="697"/>
      <c r="N1148" s="697"/>
      <c r="O1148" s="696"/>
      <c r="P1148" s="696"/>
      <c r="Q1148" s="696"/>
      <c r="R1148" s="698"/>
      <c r="S1148" s="698"/>
      <c r="T1148" s="698"/>
      <c r="U1148" s="698"/>
      <c r="V1148" s="698"/>
      <c r="W1148" s="698"/>
      <c r="X1148" s="698"/>
      <c r="Y1148" s="698" t="s">
        <v>6752</v>
      </c>
      <c r="Z1148" s="698">
        <v>1980</v>
      </c>
      <c r="AA1148" s="698">
        <v>277</v>
      </c>
      <c r="AB1148" s="698" t="s">
        <v>5279</v>
      </c>
    </row>
    <row r="1149" spans="1:28" s="715" customFormat="1" ht="12.75" customHeight="1" outlineLevel="1" x14ac:dyDescent="0.2">
      <c r="A1149" s="698"/>
      <c r="B1149" s="697"/>
      <c r="C1149" s="696"/>
      <c r="D1149" s="697"/>
      <c r="E1149" s="696"/>
      <c r="F1149" s="696"/>
      <c r="G1149" s="697"/>
      <c r="H1149" s="697"/>
      <c r="I1149" s="697"/>
      <c r="J1149" s="697"/>
      <c r="K1149" s="697"/>
      <c r="L1149" s="697"/>
      <c r="M1149" s="697"/>
      <c r="N1149" s="697"/>
      <c r="O1149" s="696"/>
      <c r="P1149" s="696"/>
      <c r="Q1149" s="696"/>
      <c r="R1149" s="698"/>
      <c r="S1149" s="698"/>
      <c r="T1149" s="698"/>
      <c r="U1149" s="698"/>
      <c r="V1149" s="698"/>
      <c r="W1149" s="698"/>
      <c r="X1149" s="698"/>
      <c r="Y1149" s="698" t="s">
        <v>6753</v>
      </c>
      <c r="Z1149" s="698"/>
      <c r="AA1149" s="698"/>
      <c r="AB1149" s="698"/>
    </row>
    <row r="1150" spans="1:28" s="715" customFormat="1" ht="12.75" customHeight="1" outlineLevel="1" x14ac:dyDescent="0.2">
      <c r="A1150" s="698"/>
      <c r="B1150" s="697"/>
      <c r="C1150" s="696"/>
      <c r="D1150" s="697"/>
      <c r="E1150" s="696"/>
      <c r="F1150" s="696"/>
      <c r="G1150" s="697"/>
      <c r="H1150" s="697"/>
      <c r="I1150" s="697"/>
      <c r="J1150" s="697"/>
      <c r="K1150" s="697"/>
      <c r="L1150" s="697"/>
      <c r="M1150" s="697"/>
      <c r="N1150" s="697"/>
      <c r="O1150" s="696"/>
      <c r="P1150" s="696"/>
      <c r="Q1150" s="696"/>
      <c r="R1150" s="698"/>
      <c r="S1150" s="698"/>
      <c r="T1150" s="698"/>
      <c r="U1150" s="698"/>
      <c r="V1150" s="698"/>
      <c r="W1150" s="698"/>
      <c r="X1150" s="698"/>
      <c r="Y1150" s="698" t="s">
        <v>6754</v>
      </c>
      <c r="Z1150" s="698">
        <v>1975</v>
      </c>
      <c r="AA1150" s="698">
        <v>230</v>
      </c>
      <c r="AB1150" s="698" t="s">
        <v>5279</v>
      </c>
    </row>
    <row r="1151" spans="1:28" s="715" customFormat="1" ht="12.75" customHeight="1" outlineLevel="1" x14ac:dyDescent="0.2">
      <c r="A1151" s="698"/>
      <c r="B1151" s="697"/>
      <c r="C1151" s="696"/>
      <c r="D1151" s="697"/>
      <c r="E1151" s="696"/>
      <c r="F1151" s="696"/>
      <c r="G1151" s="697"/>
      <c r="H1151" s="697"/>
      <c r="I1151" s="697"/>
      <c r="J1151" s="697"/>
      <c r="K1151" s="697"/>
      <c r="L1151" s="697"/>
      <c r="M1151" s="697"/>
      <c r="N1151" s="697"/>
      <c r="O1151" s="696"/>
      <c r="P1151" s="696"/>
      <c r="Q1151" s="696"/>
      <c r="R1151" s="698"/>
      <c r="S1151" s="698"/>
      <c r="T1151" s="698"/>
      <c r="U1151" s="698"/>
      <c r="V1151" s="698"/>
      <c r="W1151" s="698"/>
      <c r="X1151" s="698"/>
      <c r="Y1151" s="698" t="s">
        <v>6755</v>
      </c>
      <c r="Z1151" s="698">
        <v>1975</v>
      </c>
      <c r="AA1151" s="698">
        <v>110</v>
      </c>
      <c r="AB1151" s="698" t="s">
        <v>5440</v>
      </c>
    </row>
    <row r="1152" spans="1:28" s="715" customFormat="1" ht="12.75" customHeight="1" outlineLevel="1" x14ac:dyDescent="0.2">
      <c r="A1152" s="698"/>
      <c r="B1152" s="697"/>
      <c r="C1152" s="696"/>
      <c r="D1152" s="697"/>
      <c r="E1152" s="696"/>
      <c r="F1152" s="696"/>
      <c r="G1152" s="697"/>
      <c r="H1152" s="697"/>
      <c r="I1152" s="697"/>
      <c r="J1152" s="697"/>
      <c r="K1152" s="697"/>
      <c r="L1152" s="697"/>
      <c r="M1152" s="697"/>
      <c r="N1152" s="697"/>
      <c r="O1152" s="696"/>
      <c r="P1152" s="696"/>
      <c r="Q1152" s="696"/>
      <c r="R1152" s="698"/>
      <c r="S1152" s="698"/>
      <c r="T1152" s="698"/>
      <c r="U1152" s="698"/>
      <c r="V1152" s="698"/>
      <c r="W1152" s="698"/>
      <c r="X1152" s="698"/>
      <c r="Y1152" s="698" t="s">
        <v>6756</v>
      </c>
      <c r="Z1152" s="698">
        <v>1975</v>
      </c>
      <c r="AA1152" s="698">
        <v>400</v>
      </c>
      <c r="AB1152" s="698" t="s">
        <v>5361</v>
      </c>
    </row>
    <row r="1153" spans="1:28" s="715" customFormat="1" ht="12.75" customHeight="1" outlineLevel="1" x14ac:dyDescent="0.2">
      <c r="A1153" s="698"/>
      <c r="B1153" s="697"/>
      <c r="C1153" s="696"/>
      <c r="D1153" s="697"/>
      <c r="E1153" s="696"/>
      <c r="F1153" s="696"/>
      <c r="G1153" s="697"/>
      <c r="H1153" s="697"/>
      <c r="I1153" s="697"/>
      <c r="J1153" s="697"/>
      <c r="K1153" s="697"/>
      <c r="L1153" s="697"/>
      <c r="M1153" s="697"/>
      <c r="N1153" s="697"/>
      <c r="O1153" s="696"/>
      <c r="P1153" s="696"/>
      <c r="Q1153" s="696"/>
      <c r="R1153" s="698"/>
      <c r="S1153" s="698"/>
      <c r="T1153" s="698"/>
      <c r="U1153" s="698"/>
      <c r="V1153" s="698"/>
      <c r="W1153" s="698"/>
      <c r="X1153" s="698"/>
      <c r="Y1153" s="698" t="s">
        <v>6757</v>
      </c>
      <c r="Z1153" s="698">
        <v>2003</v>
      </c>
      <c r="AA1153" s="698">
        <v>190</v>
      </c>
      <c r="AB1153" s="698" t="s">
        <v>5279</v>
      </c>
    </row>
    <row r="1154" spans="1:28" s="715" customFormat="1" ht="12.75" customHeight="1" outlineLevel="1" x14ac:dyDescent="0.2">
      <c r="A1154" s="698"/>
      <c r="B1154" s="697"/>
      <c r="C1154" s="696"/>
      <c r="D1154" s="697"/>
      <c r="E1154" s="696"/>
      <c r="F1154" s="696"/>
      <c r="G1154" s="697"/>
      <c r="H1154" s="697"/>
      <c r="I1154" s="697"/>
      <c r="J1154" s="697"/>
      <c r="K1154" s="697"/>
      <c r="L1154" s="697"/>
      <c r="M1154" s="697"/>
      <c r="N1154" s="697"/>
      <c r="O1154" s="696"/>
      <c r="P1154" s="696"/>
      <c r="Q1154" s="696"/>
      <c r="R1154" s="698"/>
      <c r="S1154" s="698"/>
      <c r="T1154" s="698"/>
      <c r="U1154" s="698"/>
      <c r="V1154" s="698"/>
      <c r="W1154" s="698"/>
      <c r="X1154" s="698"/>
      <c r="Y1154" s="698" t="s">
        <v>6758</v>
      </c>
      <c r="Z1154" s="698">
        <v>2003</v>
      </c>
      <c r="AA1154" s="698">
        <v>180</v>
      </c>
      <c r="AB1154" s="698" t="s">
        <v>6759</v>
      </c>
    </row>
    <row r="1155" spans="1:28" s="715" customFormat="1" ht="12.75" customHeight="1" outlineLevel="1" x14ac:dyDescent="0.2">
      <c r="A1155" s="698"/>
      <c r="B1155" s="697"/>
      <c r="C1155" s="696"/>
      <c r="D1155" s="697"/>
      <c r="E1155" s="696"/>
      <c r="F1155" s="696"/>
      <c r="G1155" s="697"/>
      <c r="H1155" s="697"/>
      <c r="I1155" s="697"/>
      <c r="J1155" s="697"/>
      <c r="K1155" s="697"/>
      <c r="L1155" s="697"/>
      <c r="M1155" s="697"/>
      <c r="N1155" s="697"/>
      <c r="O1155" s="696"/>
      <c r="P1155" s="696"/>
      <c r="Q1155" s="696"/>
      <c r="R1155" s="698"/>
      <c r="S1155" s="698"/>
      <c r="T1155" s="698"/>
      <c r="U1155" s="698"/>
      <c r="V1155" s="698"/>
      <c r="W1155" s="698"/>
      <c r="X1155" s="698"/>
      <c r="Y1155" s="698" t="s">
        <v>6760</v>
      </c>
      <c r="Z1155" s="715">
        <v>2014</v>
      </c>
      <c r="AA1155" s="698">
        <v>110</v>
      </c>
      <c r="AB1155" s="698" t="s">
        <v>6761</v>
      </c>
    </row>
    <row r="1156" spans="1:28" s="715" customFormat="1" ht="12.75" customHeight="1" outlineLevel="1" x14ac:dyDescent="0.2">
      <c r="A1156" s="698"/>
      <c r="B1156" s="697"/>
      <c r="C1156" s="696"/>
      <c r="D1156" s="697"/>
      <c r="E1156" s="696"/>
      <c r="F1156" s="696"/>
      <c r="G1156" s="697"/>
      <c r="H1156" s="697"/>
      <c r="I1156" s="697"/>
      <c r="J1156" s="697"/>
      <c r="K1156" s="697"/>
      <c r="L1156" s="697"/>
      <c r="M1156" s="697"/>
      <c r="N1156" s="697"/>
      <c r="O1156" s="696"/>
      <c r="P1156" s="696"/>
      <c r="Q1156" s="696"/>
      <c r="R1156" s="698"/>
      <c r="S1156" s="698"/>
      <c r="T1156" s="698"/>
      <c r="U1156" s="698"/>
      <c r="V1156" s="698"/>
      <c r="W1156" s="698"/>
      <c r="X1156" s="698"/>
      <c r="Y1156" s="698" t="s">
        <v>6762</v>
      </c>
      <c r="Z1156" s="715">
        <v>2014</v>
      </c>
      <c r="AA1156" s="698">
        <v>97</v>
      </c>
      <c r="AB1156" s="698" t="s">
        <v>6761</v>
      </c>
    </row>
    <row r="1157" spans="1:28" s="715" customFormat="1" ht="12.75" customHeight="1" outlineLevel="1" x14ac:dyDescent="0.2">
      <c r="A1157" s="698"/>
      <c r="B1157" s="697"/>
      <c r="C1157" s="696"/>
      <c r="D1157" s="697"/>
      <c r="E1157" s="696"/>
      <c r="F1157" s="696"/>
      <c r="G1157" s="697"/>
      <c r="H1157" s="697"/>
      <c r="I1157" s="697"/>
      <c r="J1157" s="697"/>
      <c r="K1157" s="697"/>
      <c r="L1157" s="697"/>
      <c r="M1157" s="697"/>
      <c r="N1157" s="697"/>
      <c r="O1157" s="696"/>
      <c r="P1157" s="696"/>
      <c r="Q1157" s="696"/>
      <c r="R1157" s="698"/>
      <c r="S1157" s="698"/>
      <c r="T1157" s="698"/>
      <c r="U1157" s="698"/>
      <c r="V1157" s="698"/>
      <c r="W1157" s="698"/>
      <c r="X1157" s="698"/>
      <c r="Y1157" s="698" t="s">
        <v>6763</v>
      </c>
      <c r="Z1157" s="698">
        <v>2003</v>
      </c>
      <c r="AA1157" s="698">
        <v>180</v>
      </c>
      <c r="AB1157" s="698" t="s">
        <v>5771</v>
      </c>
    </row>
    <row r="1158" spans="1:28" s="715" customFormat="1" ht="12.75" customHeight="1" outlineLevel="1" x14ac:dyDescent="0.2">
      <c r="A1158" s="698"/>
      <c r="B1158" s="697"/>
      <c r="C1158" s="696"/>
      <c r="D1158" s="697"/>
      <c r="E1158" s="696"/>
      <c r="F1158" s="696"/>
      <c r="G1158" s="697"/>
      <c r="H1158" s="697"/>
      <c r="I1158" s="697"/>
      <c r="J1158" s="697"/>
      <c r="K1158" s="697"/>
      <c r="L1158" s="697"/>
      <c r="M1158" s="697"/>
      <c r="N1158" s="697"/>
      <c r="O1158" s="696"/>
      <c r="P1158" s="696"/>
      <c r="Q1158" s="696"/>
      <c r="R1158" s="698"/>
      <c r="S1158" s="698"/>
      <c r="T1158" s="698"/>
      <c r="U1158" s="698"/>
      <c r="V1158" s="698"/>
      <c r="W1158" s="698"/>
      <c r="X1158" s="698"/>
      <c r="Y1158" s="698" t="s">
        <v>6764</v>
      </c>
      <c r="Z1158" s="715">
        <v>2014</v>
      </c>
      <c r="AA1158" s="698">
        <v>110</v>
      </c>
      <c r="AB1158" s="698" t="s">
        <v>6761</v>
      </c>
    </row>
    <row r="1159" spans="1:28" s="715" customFormat="1" ht="12.75" customHeight="1" outlineLevel="1" x14ac:dyDescent="0.2">
      <c r="A1159" s="698"/>
      <c r="B1159" s="697"/>
      <c r="C1159" s="696"/>
      <c r="D1159" s="697"/>
      <c r="E1159" s="696"/>
      <c r="F1159" s="696"/>
      <c r="G1159" s="697"/>
      <c r="H1159" s="697"/>
      <c r="I1159" s="697"/>
      <c r="J1159" s="697"/>
      <c r="K1159" s="697"/>
      <c r="L1159" s="697"/>
      <c r="M1159" s="697"/>
      <c r="N1159" s="697"/>
      <c r="O1159" s="696"/>
      <c r="P1159" s="696"/>
      <c r="Q1159" s="696"/>
      <c r="R1159" s="698"/>
      <c r="S1159" s="698"/>
      <c r="T1159" s="698"/>
      <c r="U1159" s="698"/>
      <c r="V1159" s="698"/>
      <c r="W1159" s="698"/>
      <c r="X1159" s="698"/>
      <c r="Y1159" s="698" t="s">
        <v>6765</v>
      </c>
      <c r="Z1159" s="715">
        <v>2014</v>
      </c>
      <c r="AA1159" s="698">
        <v>97</v>
      </c>
      <c r="AB1159" s="698" t="s">
        <v>6761</v>
      </c>
    </row>
    <row r="1160" spans="1:28" s="715" customFormat="1" ht="12.75" customHeight="1" outlineLevel="1" x14ac:dyDescent="0.2">
      <c r="A1160" s="698"/>
      <c r="B1160" s="697"/>
      <c r="C1160" s="696"/>
      <c r="D1160" s="697"/>
      <c r="E1160" s="696"/>
      <c r="F1160" s="696"/>
      <c r="G1160" s="697"/>
      <c r="H1160" s="697"/>
      <c r="I1160" s="697"/>
      <c r="J1160" s="697"/>
      <c r="K1160" s="697"/>
      <c r="L1160" s="697"/>
      <c r="M1160" s="697"/>
      <c r="N1160" s="697"/>
      <c r="O1160" s="696"/>
      <c r="P1160" s="696"/>
      <c r="Q1160" s="696"/>
      <c r="R1160" s="698"/>
      <c r="S1160" s="698"/>
      <c r="T1160" s="698"/>
      <c r="U1160" s="698"/>
      <c r="V1160" s="698"/>
      <c r="W1160" s="698"/>
      <c r="X1160" s="698"/>
      <c r="Y1160" s="698" t="s">
        <v>6766</v>
      </c>
      <c r="Z1160" s="698">
        <v>1975</v>
      </c>
      <c r="AA1160" s="715">
        <v>150</v>
      </c>
      <c r="AB1160" s="698" t="s">
        <v>5279</v>
      </c>
    </row>
    <row r="1161" spans="1:28" x14ac:dyDescent="0.2">
      <c r="A1161" s="711"/>
      <c r="B1161" s="706"/>
      <c r="C1161" s="712"/>
      <c r="D1161" s="713"/>
      <c r="E1161" s="713"/>
      <c r="F1161" s="713"/>
      <c r="G1161" s="713"/>
      <c r="H1161" s="713"/>
      <c r="I1161" s="713"/>
      <c r="J1161" s="713"/>
      <c r="K1161" s="713"/>
      <c r="L1161" s="713"/>
      <c r="M1161" s="757"/>
      <c r="N1161" s="765"/>
      <c r="O1161" s="712"/>
      <c r="P1161" s="713"/>
      <c r="Q1161" s="713"/>
      <c r="R1161" s="713"/>
      <c r="S1161" s="713"/>
      <c r="T1161" s="713"/>
      <c r="U1161" s="713"/>
      <c r="V1161" s="713"/>
      <c r="W1161" s="713"/>
      <c r="X1161" s="714"/>
      <c r="Y1161" s="712"/>
      <c r="Z1161" s="714"/>
      <c r="AA1161" s="766"/>
      <c r="AB1161" s="711"/>
    </row>
    <row r="1162" spans="1:28" s="715" customFormat="1" x14ac:dyDescent="0.2">
      <c r="A1162" s="698">
        <v>7</v>
      </c>
      <c r="B1162" s="697" t="s">
        <v>6767</v>
      </c>
      <c r="C1162" s="696"/>
      <c r="D1162" s="697"/>
      <c r="E1162" s="696"/>
      <c r="F1162" s="696"/>
      <c r="G1162" s="697"/>
      <c r="H1162" s="697"/>
      <c r="I1162" s="697"/>
      <c r="J1162" s="697"/>
      <c r="K1162" s="697"/>
      <c r="L1162" s="697" t="s">
        <v>6768</v>
      </c>
      <c r="M1162" s="696">
        <v>177</v>
      </c>
      <c r="N1162" s="697" t="s">
        <v>88</v>
      </c>
      <c r="O1162" s="696" t="s">
        <v>6769</v>
      </c>
      <c r="P1162" s="696" t="s">
        <v>5158</v>
      </c>
      <c r="Q1162" s="696" t="s">
        <v>454</v>
      </c>
      <c r="R1162" s="698"/>
      <c r="S1162" s="698"/>
      <c r="T1162" s="698"/>
      <c r="U1162" s="698"/>
      <c r="V1162" s="698"/>
      <c r="W1162" s="698"/>
      <c r="X1162" s="698"/>
      <c r="Y1162" s="698" t="s">
        <v>6770</v>
      </c>
      <c r="Z1162" s="698">
        <v>2006</v>
      </c>
      <c r="AA1162" s="698">
        <v>65</v>
      </c>
      <c r="AB1162" s="698" t="s">
        <v>5161</v>
      </c>
    </row>
    <row r="1163" spans="1:28" s="715" customFormat="1" x14ac:dyDescent="0.2">
      <c r="A1163" s="698"/>
      <c r="B1163" s="697"/>
      <c r="C1163" s="696"/>
      <c r="D1163" s="697"/>
      <c r="E1163" s="696"/>
      <c r="F1163" s="696"/>
      <c r="G1163" s="697"/>
      <c r="H1163" s="697"/>
      <c r="I1163" s="697"/>
      <c r="J1163" s="697"/>
      <c r="K1163" s="697"/>
      <c r="L1163" s="697" t="s">
        <v>6768</v>
      </c>
      <c r="M1163" s="696">
        <v>177</v>
      </c>
      <c r="N1163" s="697" t="s">
        <v>88</v>
      </c>
      <c r="O1163" s="696"/>
      <c r="P1163" s="696"/>
      <c r="Q1163" s="696"/>
      <c r="R1163" s="698"/>
      <c r="S1163" s="698"/>
      <c r="T1163" s="698"/>
      <c r="U1163" s="698"/>
      <c r="V1163" s="698"/>
      <c r="W1163" s="698"/>
      <c r="X1163" s="698"/>
      <c r="Y1163" s="698" t="s">
        <v>6771</v>
      </c>
      <c r="Z1163" s="698">
        <v>2006</v>
      </c>
      <c r="AA1163" s="698">
        <v>190</v>
      </c>
      <c r="AB1163" s="698" t="s">
        <v>5415</v>
      </c>
    </row>
    <row r="1164" spans="1:28" s="715" customFormat="1" x14ac:dyDescent="0.2">
      <c r="A1164" s="698"/>
      <c r="B1164" s="697"/>
      <c r="C1164" s="696"/>
      <c r="D1164" s="697"/>
      <c r="E1164" s="696"/>
      <c r="F1164" s="696"/>
      <c r="G1164" s="697"/>
      <c r="H1164" s="697"/>
      <c r="I1164" s="697"/>
      <c r="J1164" s="697"/>
      <c r="K1164" s="697"/>
      <c r="L1164" s="697" t="s">
        <v>6772</v>
      </c>
      <c r="M1164" s="696"/>
      <c r="N1164" s="697"/>
      <c r="O1164" s="696"/>
      <c r="P1164" s="696"/>
      <c r="Q1164" s="696"/>
      <c r="R1164" s="698"/>
      <c r="S1164" s="698"/>
      <c r="T1164" s="698"/>
      <c r="U1164" s="698"/>
      <c r="V1164" s="698"/>
      <c r="W1164" s="698"/>
      <c r="X1164" s="698"/>
      <c r="Y1164" s="698" t="s">
        <v>6773</v>
      </c>
      <c r="Z1164" s="698">
        <v>1994</v>
      </c>
      <c r="AA1164" s="698">
        <v>50</v>
      </c>
      <c r="AB1164" s="698" t="s">
        <v>5407</v>
      </c>
    </row>
    <row r="1165" spans="1:28" s="715" customFormat="1" x14ac:dyDescent="0.2">
      <c r="A1165" s="698"/>
      <c r="B1165" s="697"/>
      <c r="C1165" s="698"/>
      <c r="D1165" s="698"/>
      <c r="E1165" s="698"/>
      <c r="F1165" s="698"/>
      <c r="G1165" s="698"/>
      <c r="H1165" s="697"/>
      <c r="I1165" s="697"/>
      <c r="J1165" s="697"/>
      <c r="K1165" s="697"/>
      <c r="L1165" s="698"/>
      <c r="M1165" s="698"/>
      <c r="N1165" s="697"/>
      <c r="O1165" s="696"/>
      <c r="P1165" s="696"/>
      <c r="Q1165" s="696"/>
      <c r="R1165" s="698"/>
      <c r="S1165" s="698"/>
      <c r="T1165" s="698"/>
      <c r="U1165" s="698"/>
      <c r="V1165" s="698"/>
      <c r="W1165" s="698"/>
      <c r="X1165" s="698"/>
      <c r="Y1165" s="698" t="s">
        <v>6774</v>
      </c>
      <c r="Z1165" s="698">
        <v>1994</v>
      </c>
      <c r="AA1165" s="698">
        <v>94</v>
      </c>
      <c r="AB1165" s="698" t="s">
        <v>5652</v>
      </c>
    </row>
    <row r="1166" spans="1:28" s="715" customFormat="1" x14ac:dyDescent="0.2">
      <c r="A1166" s="698"/>
      <c r="B1166" s="697"/>
      <c r="C1166" s="696"/>
      <c r="D1166" s="697"/>
      <c r="E1166" s="696"/>
      <c r="F1166" s="696"/>
      <c r="G1166" s="697"/>
      <c r="H1166" s="697"/>
      <c r="I1166" s="697"/>
      <c r="J1166" s="697"/>
      <c r="K1166" s="697"/>
      <c r="N1166" s="697"/>
      <c r="O1166" s="696"/>
      <c r="P1166" s="696"/>
      <c r="Q1166" s="696"/>
      <c r="R1166" s="698"/>
      <c r="S1166" s="698"/>
      <c r="T1166" s="698"/>
      <c r="U1166" s="698"/>
      <c r="V1166" s="698"/>
      <c r="W1166" s="698"/>
      <c r="X1166" s="698"/>
      <c r="Y1166" s="698" t="s">
        <v>6775</v>
      </c>
      <c r="Z1166" s="698">
        <v>2006</v>
      </c>
      <c r="AA1166" s="698"/>
      <c r="AB1166" s="698" t="s">
        <v>5407</v>
      </c>
    </row>
    <row r="1167" spans="1:28" s="715" customFormat="1" x14ac:dyDescent="0.2">
      <c r="A1167" s="698"/>
      <c r="B1167" s="697"/>
      <c r="C1167" s="696"/>
      <c r="D1167" s="697"/>
      <c r="E1167" s="696"/>
      <c r="F1167" s="696"/>
      <c r="G1167" s="697"/>
      <c r="H1167" s="697"/>
      <c r="I1167" s="697"/>
      <c r="J1167" s="697"/>
      <c r="K1167" s="697"/>
      <c r="L1167" s="697"/>
      <c r="M1167" s="697"/>
      <c r="N1167" s="697"/>
      <c r="O1167" s="696"/>
      <c r="P1167" s="696"/>
      <c r="Q1167" s="696"/>
      <c r="R1167" s="698"/>
      <c r="S1167" s="698"/>
      <c r="T1167" s="698"/>
      <c r="U1167" s="698"/>
      <c r="V1167" s="698"/>
      <c r="W1167" s="698"/>
      <c r="X1167" s="698"/>
      <c r="Y1167" s="698" t="s">
        <v>6776</v>
      </c>
      <c r="Z1167" s="698">
        <v>2006</v>
      </c>
      <c r="AA1167" s="698">
        <v>190</v>
      </c>
      <c r="AB1167" s="698" t="s">
        <v>5291</v>
      </c>
    </row>
    <row r="1168" spans="1:28" s="715" customFormat="1" x14ac:dyDescent="0.2">
      <c r="A1168" s="698"/>
      <c r="B1168" s="697"/>
      <c r="C1168" s="696"/>
      <c r="D1168" s="697"/>
      <c r="E1168" s="696"/>
      <c r="F1168" s="696"/>
      <c r="G1168" s="697"/>
      <c r="H1168" s="697"/>
      <c r="I1168" s="697"/>
      <c r="J1168" s="697"/>
      <c r="K1168" s="697"/>
      <c r="L1168" s="697"/>
      <c r="M1168" s="697"/>
      <c r="N1168" s="697"/>
      <c r="O1168" s="696"/>
      <c r="P1168" s="696"/>
      <c r="Q1168" s="696"/>
      <c r="R1168" s="698"/>
      <c r="S1168" s="698"/>
      <c r="T1168" s="698"/>
      <c r="U1168" s="698"/>
      <c r="V1168" s="698"/>
      <c r="W1168" s="698"/>
      <c r="X1168" s="698"/>
      <c r="Y1168" s="698" t="s">
        <v>6777</v>
      </c>
      <c r="Z1168" s="698">
        <v>1996</v>
      </c>
      <c r="AA1168" s="698">
        <v>90</v>
      </c>
      <c r="AB1168" s="698" t="s">
        <v>6778</v>
      </c>
    </row>
    <row r="1169" spans="1:28" s="715" customFormat="1" x14ac:dyDescent="0.2">
      <c r="A1169" s="698"/>
      <c r="B1169" s="697"/>
      <c r="C1169" s="696"/>
      <c r="D1169" s="697"/>
      <c r="E1169" s="696"/>
      <c r="F1169" s="696"/>
      <c r="G1169" s="697"/>
      <c r="H1169" s="697"/>
      <c r="I1169" s="697"/>
      <c r="J1169" s="697"/>
      <c r="K1169" s="697"/>
      <c r="L1169" s="697"/>
      <c r="M1169" s="697"/>
      <c r="N1169" s="697"/>
      <c r="O1169" s="696"/>
      <c r="P1169" s="696"/>
      <c r="Q1169" s="696"/>
      <c r="R1169" s="698"/>
      <c r="S1169" s="698"/>
      <c r="T1169" s="698"/>
      <c r="U1169" s="698"/>
      <c r="V1169" s="698"/>
      <c r="W1169" s="698"/>
      <c r="X1169" s="698"/>
      <c r="Y1169" s="698" t="s">
        <v>6779</v>
      </c>
      <c r="Z1169" s="698">
        <v>2006</v>
      </c>
      <c r="AA1169" s="698"/>
      <c r="AB1169" s="698" t="s">
        <v>5407</v>
      </c>
    </row>
    <row r="1170" spans="1:28" s="715" customFormat="1" x14ac:dyDescent="0.2">
      <c r="A1170" s="698"/>
      <c r="B1170" s="697"/>
      <c r="C1170" s="696"/>
      <c r="D1170" s="697"/>
      <c r="E1170" s="696"/>
      <c r="F1170" s="696"/>
      <c r="G1170" s="697"/>
      <c r="H1170" s="697"/>
      <c r="I1170" s="697"/>
      <c r="J1170" s="697"/>
      <c r="K1170" s="697"/>
      <c r="L1170" s="697"/>
      <c r="M1170" s="697"/>
      <c r="N1170" s="697"/>
      <c r="O1170" s="696"/>
      <c r="P1170" s="696"/>
      <c r="Q1170" s="696"/>
      <c r="R1170" s="698"/>
      <c r="S1170" s="698"/>
      <c r="T1170" s="698"/>
      <c r="U1170" s="698"/>
      <c r="V1170" s="698"/>
      <c r="W1170" s="698"/>
      <c r="X1170" s="698"/>
      <c r="Y1170" s="698" t="s">
        <v>6780</v>
      </c>
      <c r="Z1170" s="698">
        <v>1994</v>
      </c>
      <c r="AA1170" s="698">
        <v>50</v>
      </c>
      <c r="AB1170" s="698" t="s">
        <v>5652</v>
      </c>
    </row>
    <row r="1171" spans="1:28" s="715" customFormat="1" x14ac:dyDescent="0.2">
      <c r="A1171" s="698"/>
      <c r="B1171" s="697"/>
      <c r="C1171" s="698"/>
      <c r="D1171" s="698"/>
      <c r="E1171" s="698"/>
      <c r="F1171" s="698"/>
      <c r="G1171" s="698"/>
      <c r="H1171" s="697"/>
      <c r="I1171" s="697"/>
      <c r="J1171" s="697"/>
      <c r="K1171" s="697"/>
      <c r="L1171" s="697"/>
      <c r="M1171" s="697"/>
      <c r="N1171" s="697"/>
      <c r="O1171" s="696"/>
      <c r="P1171" s="696"/>
      <c r="Q1171" s="696"/>
      <c r="R1171" s="698"/>
      <c r="S1171" s="698"/>
      <c r="T1171" s="698"/>
      <c r="U1171" s="698"/>
      <c r="V1171" s="698"/>
      <c r="W1171" s="698"/>
      <c r="X1171" s="698"/>
      <c r="Y1171" s="698" t="s">
        <v>6781</v>
      </c>
      <c r="Z1171" s="698">
        <v>1994</v>
      </c>
      <c r="AA1171" s="698">
        <v>94</v>
      </c>
      <c r="AB1171" s="698" t="s">
        <v>5652</v>
      </c>
    </row>
    <row r="1172" spans="1:28" s="715" customFormat="1" x14ac:dyDescent="0.2">
      <c r="A1172" s="698"/>
      <c r="B1172" s="697"/>
      <c r="C1172" s="698"/>
      <c r="D1172" s="698"/>
      <c r="E1172" s="698"/>
      <c r="F1172" s="698"/>
      <c r="G1172" s="698"/>
      <c r="H1172" s="697"/>
      <c r="I1172" s="697"/>
      <c r="J1172" s="697"/>
      <c r="K1172" s="697"/>
      <c r="L1172" s="697"/>
      <c r="M1172" s="697"/>
      <c r="N1172" s="697"/>
      <c r="O1172" s="696"/>
      <c r="P1172" s="696"/>
      <c r="Q1172" s="696"/>
      <c r="R1172" s="698"/>
      <c r="S1172" s="698"/>
      <c r="T1172" s="698"/>
      <c r="U1172" s="698"/>
      <c r="V1172" s="698"/>
      <c r="W1172" s="698"/>
      <c r="X1172" s="698"/>
      <c r="Y1172" s="698" t="s">
        <v>6782</v>
      </c>
      <c r="Z1172" s="698">
        <v>1996</v>
      </c>
      <c r="AA1172" s="698">
        <v>400</v>
      </c>
      <c r="AB1172" s="698" t="s">
        <v>6778</v>
      </c>
    </row>
    <row r="1173" spans="1:28" s="715" customFormat="1" x14ac:dyDescent="0.2">
      <c r="A1173" s="698"/>
      <c r="B1173" s="697"/>
      <c r="C1173" s="696"/>
      <c r="D1173" s="697"/>
      <c r="E1173" s="696"/>
      <c r="F1173" s="696"/>
      <c r="G1173" s="697"/>
      <c r="H1173" s="697"/>
      <c r="I1173" s="697"/>
      <c r="J1173" s="697"/>
      <c r="K1173" s="697"/>
      <c r="L1173" s="697"/>
      <c r="M1173" s="697"/>
      <c r="N1173" s="697"/>
      <c r="O1173" s="696"/>
      <c r="P1173" s="696"/>
      <c r="Q1173" s="696"/>
      <c r="R1173" s="698"/>
      <c r="S1173" s="698"/>
      <c r="T1173" s="698"/>
      <c r="U1173" s="698"/>
      <c r="V1173" s="698"/>
      <c r="W1173" s="698"/>
      <c r="X1173" s="698"/>
      <c r="Y1173" s="698" t="s">
        <v>6783</v>
      </c>
      <c r="Z1173" s="698">
        <v>2006</v>
      </c>
      <c r="AA1173" s="698">
        <v>65</v>
      </c>
      <c r="AB1173" s="698" t="s">
        <v>5161</v>
      </c>
    </row>
    <row r="1174" spans="1:28" x14ac:dyDescent="0.2">
      <c r="A1174" s="711"/>
      <c r="B1174" s="706"/>
      <c r="C1174" s="712"/>
      <c r="D1174" s="713"/>
      <c r="E1174" s="713"/>
      <c r="F1174" s="713"/>
      <c r="G1174" s="713"/>
      <c r="H1174" s="713"/>
      <c r="I1174" s="713"/>
      <c r="J1174" s="713"/>
      <c r="K1174" s="713"/>
      <c r="L1174" s="713"/>
      <c r="M1174" s="757"/>
      <c r="N1174" s="765"/>
      <c r="O1174" s="712"/>
      <c r="P1174" s="713"/>
      <c r="Q1174" s="713"/>
      <c r="R1174" s="713"/>
      <c r="S1174" s="713"/>
      <c r="T1174" s="713"/>
      <c r="U1174" s="713"/>
      <c r="V1174" s="713"/>
      <c r="W1174" s="713"/>
      <c r="X1174" s="714"/>
      <c r="Y1174" s="712"/>
      <c r="Z1174" s="714"/>
      <c r="AA1174" s="766"/>
      <c r="AB1174" s="711"/>
    </row>
    <row r="1175" spans="1:28" x14ac:dyDescent="0.2">
      <c r="A1175" s="711">
        <v>33</v>
      </c>
      <c r="B1175" s="697" t="s">
        <v>6784</v>
      </c>
      <c r="C1175" s="696"/>
      <c r="D1175" s="697"/>
      <c r="E1175" s="696"/>
      <c r="F1175" s="696"/>
      <c r="G1175" s="697"/>
      <c r="H1175" s="697"/>
      <c r="I1175" s="697"/>
      <c r="J1175" s="697"/>
      <c r="K1175" s="697"/>
      <c r="L1175" s="697" t="s">
        <v>6785</v>
      </c>
      <c r="M1175" s="696">
        <v>190</v>
      </c>
      <c r="N1175" s="697" t="s">
        <v>42</v>
      </c>
      <c r="O1175" s="696" t="s">
        <v>6786</v>
      </c>
      <c r="P1175" s="696" t="s">
        <v>5158</v>
      </c>
      <c r="Q1175" s="696" t="s">
        <v>454</v>
      </c>
      <c r="R1175" s="711"/>
      <c r="S1175" s="698"/>
      <c r="T1175" s="698"/>
      <c r="U1175" s="698"/>
      <c r="V1175" s="698"/>
      <c r="W1175" s="698"/>
      <c r="X1175" s="698"/>
      <c r="Y1175" s="699" t="s">
        <v>6787</v>
      </c>
      <c r="AA1175" s="693"/>
    </row>
    <row r="1176" spans="1:28" x14ac:dyDescent="0.2">
      <c r="A1176" s="711"/>
      <c r="B1176" s="706"/>
      <c r="C1176" s="696"/>
      <c r="D1176" s="697"/>
      <c r="E1176" s="696"/>
      <c r="F1176" s="696"/>
      <c r="G1176" s="697"/>
      <c r="H1176" s="697"/>
      <c r="I1176" s="697"/>
      <c r="J1176" s="697"/>
      <c r="K1176" s="697"/>
      <c r="L1176" s="697" t="s">
        <v>6788</v>
      </c>
      <c r="M1176" s="696">
        <v>680</v>
      </c>
      <c r="N1176" s="697" t="s">
        <v>42</v>
      </c>
      <c r="O1176" s="696"/>
      <c r="P1176" s="696"/>
      <c r="Q1176" s="696"/>
      <c r="R1176" s="711"/>
      <c r="S1176" s="698"/>
      <c r="T1176" s="698"/>
      <c r="U1176" s="698"/>
      <c r="V1176" s="698"/>
      <c r="W1176" s="698"/>
      <c r="X1176" s="698"/>
      <c r="Y1176" s="699" t="s">
        <v>6789</v>
      </c>
      <c r="AA1176" s="693"/>
    </row>
    <row r="1177" spans="1:28" x14ac:dyDescent="0.2">
      <c r="A1177" s="711"/>
      <c r="B1177" s="706"/>
      <c r="C1177" s="696"/>
      <c r="D1177" s="697"/>
      <c r="E1177" s="696"/>
      <c r="F1177" s="696"/>
      <c r="G1177" s="697"/>
      <c r="H1177" s="697"/>
      <c r="I1177" s="697"/>
      <c r="J1177" s="697"/>
      <c r="K1177" s="697"/>
      <c r="L1177" s="697" t="s">
        <v>6788</v>
      </c>
      <c r="M1177" s="696">
        <v>545</v>
      </c>
      <c r="N1177" s="697" t="s">
        <v>55</v>
      </c>
      <c r="O1177" s="696"/>
      <c r="P1177" s="696"/>
      <c r="Q1177" s="696"/>
      <c r="R1177" s="711"/>
      <c r="S1177" s="698"/>
      <c r="T1177" s="698"/>
      <c r="U1177" s="698"/>
      <c r="V1177" s="698"/>
      <c r="W1177" s="698"/>
      <c r="X1177" s="698"/>
      <c r="Y1177" s="699" t="s">
        <v>6790</v>
      </c>
      <c r="Z1177" s="698"/>
      <c r="AA1177" s="698"/>
      <c r="AB1177" s="698"/>
    </row>
    <row r="1178" spans="1:28" x14ac:dyDescent="0.2">
      <c r="A1178" s="711"/>
      <c r="B1178" s="706"/>
      <c r="C1178" s="696"/>
      <c r="D1178" s="697"/>
      <c r="E1178" s="711"/>
      <c r="F1178" s="711"/>
      <c r="G1178" s="697"/>
      <c r="H1178" s="697"/>
      <c r="I1178" s="697"/>
      <c r="J1178" s="697"/>
      <c r="K1178" s="697"/>
      <c r="L1178" s="697"/>
      <c r="M1178" s="697"/>
      <c r="N1178" s="697"/>
      <c r="O1178" s="696"/>
      <c r="P1178" s="696"/>
      <c r="Q1178" s="696"/>
      <c r="R1178" s="711"/>
      <c r="S1178" s="698"/>
      <c r="T1178" s="698"/>
      <c r="U1178" s="698"/>
      <c r="V1178" s="698"/>
      <c r="W1178" s="698"/>
      <c r="X1178" s="698"/>
      <c r="Y1178" s="699" t="s">
        <v>6791</v>
      </c>
      <c r="Z1178" s="698"/>
      <c r="AA1178" s="698"/>
      <c r="AB1178" s="698"/>
    </row>
    <row r="1179" spans="1:28" x14ac:dyDescent="0.2">
      <c r="A1179" s="711"/>
      <c r="B1179" s="706"/>
      <c r="C1179" s="696"/>
      <c r="D1179" s="697"/>
      <c r="E1179" s="711"/>
      <c r="F1179" s="711"/>
      <c r="G1179" s="697"/>
      <c r="H1179" s="697"/>
      <c r="I1179" s="697"/>
      <c r="J1179" s="697"/>
      <c r="K1179" s="697"/>
      <c r="L1179" s="697"/>
      <c r="M1179" s="697"/>
      <c r="N1179" s="697"/>
      <c r="O1179" s="696"/>
      <c r="P1179" s="696"/>
      <c r="Q1179" s="696"/>
      <c r="R1179" s="711"/>
      <c r="S1179" s="698"/>
      <c r="T1179" s="698"/>
      <c r="U1179" s="698"/>
      <c r="V1179" s="698"/>
      <c r="W1179" s="698"/>
      <c r="X1179" s="698"/>
      <c r="Y1179" s="699" t="s">
        <v>6792</v>
      </c>
      <c r="Z1179" s="698"/>
      <c r="AA1179" s="698"/>
      <c r="AB1179" s="698"/>
    </row>
    <row r="1180" spans="1:28" x14ac:dyDescent="0.2">
      <c r="A1180" s="711"/>
      <c r="B1180" s="706"/>
      <c r="C1180" s="696"/>
      <c r="D1180" s="697"/>
      <c r="E1180" s="711"/>
      <c r="F1180" s="711"/>
      <c r="G1180" s="697"/>
      <c r="H1180" s="697"/>
      <c r="I1180" s="697"/>
      <c r="J1180" s="697"/>
      <c r="K1180" s="697"/>
      <c r="L1180" s="697"/>
      <c r="M1180" s="697"/>
      <c r="N1180" s="697"/>
      <c r="O1180" s="696"/>
      <c r="P1180" s="696"/>
      <c r="Q1180" s="696"/>
      <c r="R1180" s="711"/>
      <c r="S1180" s="698"/>
      <c r="T1180" s="698"/>
      <c r="U1180" s="698"/>
      <c r="V1180" s="698"/>
      <c r="W1180" s="698"/>
      <c r="X1180" s="698"/>
      <c r="Y1180" s="699" t="s">
        <v>6793</v>
      </c>
      <c r="Z1180" s="698"/>
      <c r="AA1180" s="698"/>
      <c r="AB1180" s="698"/>
    </row>
    <row r="1181" spans="1:28" x14ac:dyDescent="0.2">
      <c r="A1181" s="711"/>
      <c r="B1181" s="706"/>
      <c r="C1181" s="696"/>
      <c r="D1181" s="697"/>
      <c r="E1181" s="711"/>
      <c r="F1181" s="711"/>
      <c r="G1181" s="697"/>
      <c r="H1181" s="697"/>
      <c r="I1181" s="697"/>
      <c r="J1181" s="697"/>
      <c r="K1181" s="697"/>
      <c r="L1181" s="697"/>
      <c r="M1181" s="697"/>
      <c r="N1181" s="697"/>
      <c r="O1181" s="696"/>
      <c r="P1181" s="696"/>
      <c r="Q1181" s="696"/>
      <c r="R1181" s="711"/>
      <c r="S1181" s="698"/>
      <c r="T1181" s="698"/>
      <c r="U1181" s="698"/>
      <c r="V1181" s="698"/>
      <c r="W1181" s="698"/>
      <c r="X1181" s="698"/>
      <c r="Y1181" s="699" t="s">
        <v>6794</v>
      </c>
      <c r="Z1181" s="698"/>
      <c r="AA1181" s="698"/>
      <c r="AB1181" s="698"/>
    </row>
    <row r="1182" spans="1:28" x14ac:dyDescent="0.2">
      <c r="A1182" s="711"/>
      <c r="B1182" s="706"/>
      <c r="C1182" s="696"/>
      <c r="D1182" s="697"/>
      <c r="E1182" s="711"/>
      <c r="F1182" s="711"/>
      <c r="G1182" s="697"/>
      <c r="H1182" s="697"/>
      <c r="I1182" s="697"/>
      <c r="J1182" s="697"/>
      <c r="K1182" s="697"/>
      <c r="L1182" s="697"/>
      <c r="M1182" s="697"/>
      <c r="N1182" s="697"/>
      <c r="O1182" s="696"/>
      <c r="P1182" s="696"/>
      <c r="Q1182" s="696"/>
      <c r="R1182" s="711"/>
      <c r="S1182" s="698"/>
      <c r="T1182" s="698"/>
      <c r="U1182" s="698"/>
      <c r="V1182" s="698"/>
      <c r="W1182" s="698"/>
      <c r="X1182" s="698"/>
      <c r="Y1182" s="699" t="s">
        <v>6795</v>
      </c>
      <c r="Z1182" s="698"/>
      <c r="AA1182" s="698"/>
      <c r="AB1182" s="698"/>
    </row>
    <row r="1183" spans="1:28" x14ac:dyDescent="0.2">
      <c r="A1183" s="711"/>
      <c r="B1183" s="706"/>
      <c r="C1183" s="696"/>
      <c r="D1183" s="697"/>
      <c r="E1183" s="711"/>
      <c r="F1183" s="711"/>
      <c r="G1183" s="697"/>
      <c r="H1183" s="697"/>
      <c r="I1183" s="697"/>
      <c r="J1183" s="697"/>
      <c r="K1183" s="697"/>
      <c r="L1183" s="697"/>
      <c r="M1183" s="697"/>
      <c r="N1183" s="697"/>
      <c r="O1183" s="696"/>
      <c r="P1183" s="696"/>
      <c r="Q1183" s="696"/>
      <c r="R1183" s="711"/>
      <c r="S1183" s="698"/>
      <c r="T1183" s="698"/>
      <c r="U1183" s="698"/>
      <c r="V1183" s="698"/>
      <c r="W1183" s="698"/>
      <c r="X1183" s="698"/>
      <c r="Y1183" s="699" t="s">
        <v>6796</v>
      </c>
      <c r="Z1183" s="698"/>
      <c r="AA1183" s="698"/>
      <c r="AB1183" s="698"/>
    </row>
    <row r="1184" spans="1:28" x14ac:dyDescent="0.2">
      <c r="A1184" s="711"/>
      <c r="B1184" s="706"/>
      <c r="C1184" s="696"/>
      <c r="D1184" s="697"/>
      <c r="E1184" s="711"/>
      <c r="F1184" s="711"/>
      <c r="G1184" s="697"/>
      <c r="H1184" s="697"/>
      <c r="I1184" s="697"/>
      <c r="J1184" s="697"/>
      <c r="K1184" s="697"/>
      <c r="L1184" s="697"/>
      <c r="M1184" s="697"/>
      <c r="N1184" s="697"/>
      <c r="O1184" s="696"/>
      <c r="P1184" s="696"/>
      <c r="Q1184" s="696"/>
      <c r="R1184" s="711"/>
      <c r="S1184" s="698"/>
      <c r="T1184" s="698"/>
      <c r="U1184" s="698"/>
      <c r="V1184" s="698"/>
      <c r="W1184" s="698"/>
      <c r="X1184" s="698"/>
      <c r="Y1184" s="699" t="s">
        <v>6797</v>
      </c>
      <c r="Z1184" s="698"/>
      <c r="AA1184" s="698"/>
      <c r="AB1184" s="698"/>
    </row>
    <row r="1185" spans="1:28" x14ac:dyDescent="0.2">
      <c r="A1185" s="711"/>
      <c r="B1185" s="706"/>
      <c r="C1185" s="696"/>
      <c r="D1185" s="697"/>
      <c r="E1185" s="711"/>
      <c r="F1185" s="711"/>
      <c r="G1185" s="697"/>
      <c r="H1185" s="697"/>
      <c r="I1185" s="697"/>
      <c r="J1185" s="697"/>
      <c r="K1185" s="697"/>
      <c r="L1185" s="697"/>
      <c r="M1185" s="697"/>
      <c r="N1185" s="697"/>
      <c r="O1185" s="696"/>
      <c r="P1185" s="696"/>
      <c r="Q1185" s="696"/>
      <c r="R1185" s="711"/>
      <c r="S1185" s="698"/>
      <c r="T1185" s="698"/>
      <c r="U1185" s="698"/>
      <c r="V1185" s="698"/>
      <c r="W1185" s="698"/>
      <c r="X1185" s="698"/>
      <c r="Y1185" s="699" t="s">
        <v>6798</v>
      </c>
      <c r="Z1185" s="698"/>
      <c r="AA1185" s="698"/>
      <c r="AB1185" s="698"/>
    </row>
    <row r="1186" spans="1:28" x14ac:dyDescent="0.2">
      <c r="A1186" s="711"/>
      <c r="B1186" s="706"/>
      <c r="C1186" s="696"/>
      <c r="D1186" s="697"/>
      <c r="E1186" s="711"/>
      <c r="F1186" s="711"/>
      <c r="G1186" s="697"/>
      <c r="H1186" s="697"/>
      <c r="I1186" s="697"/>
      <c r="J1186" s="697"/>
      <c r="K1186" s="697"/>
      <c r="L1186" s="697"/>
      <c r="M1186" s="697"/>
      <c r="N1186" s="697"/>
      <c r="O1186" s="696"/>
      <c r="P1186" s="696"/>
      <c r="Q1186" s="696"/>
      <c r="R1186" s="711"/>
      <c r="S1186" s="698"/>
      <c r="T1186" s="698"/>
      <c r="U1186" s="698"/>
      <c r="V1186" s="698"/>
      <c r="W1186" s="698"/>
      <c r="X1186" s="698"/>
      <c r="Y1186" s="699" t="s">
        <v>6799</v>
      </c>
      <c r="Z1186" s="698"/>
      <c r="AA1186" s="698"/>
      <c r="AB1186" s="698"/>
    </row>
    <row r="1187" spans="1:28" x14ac:dyDescent="0.2">
      <c r="A1187" s="711"/>
      <c r="B1187" s="706"/>
      <c r="C1187" s="696"/>
      <c r="D1187" s="697"/>
      <c r="E1187" s="711"/>
      <c r="F1187" s="711"/>
      <c r="G1187" s="697"/>
      <c r="H1187" s="697"/>
      <c r="I1187" s="697"/>
      <c r="J1187" s="697"/>
      <c r="K1187" s="697"/>
      <c r="L1187" s="697"/>
      <c r="M1187" s="697"/>
      <c r="N1187" s="697"/>
      <c r="O1187" s="696"/>
      <c r="P1187" s="696"/>
      <c r="Q1187" s="696"/>
      <c r="R1187" s="711"/>
      <c r="S1187" s="698"/>
      <c r="T1187" s="698"/>
      <c r="U1187" s="698"/>
      <c r="V1187" s="698"/>
      <c r="W1187" s="698"/>
      <c r="X1187" s="698"/>
      <c r="Y1187" s="699" t="s">
        <v>6800</v>
      </c>
      <c r="Z1187" s="698"/>
      <c r="AA1187" s="698"/>
      <c r="AB1187" s="698"/>
    </row>
    <row r="1188" spans="1:28" x14ac:dyDescent="0.2">
      <c r="A1188" s="711"/>
      <c r="B1188" s="706"/>
      <c r="C1188" s="696"/>
      <c r="D1188" s="697"/>
      <c r="E1188" s="711"/>
      <c r="F1188" s="711"/>
      <c r="G1188" s="697"/>
      <c r="H1188" s="697"/>
      <c r="I1188" s="697"/>
      <c r="J1188" s="697"/>
      <c r="K1188" s="697"/>
      <c r="L1188" s="697"/>
      <c r="M1188" s="697"/>
      <c r="N1188" s="697"/>
      <c r="O1188" s="696"/>
      <c r="P1188" s="696"/>
      <c r="Q1188" s="696"/>
      <c r="R1188" s="711"/>
      <c r="S1188" s="698"/>
      <c r="T1188" s="698"/>
      <c r="U1188" s="698"/>
      <c r="V1188" s="698"/>
      <c r="W1188" s="698"/>
      <c r="X1188" s="698"/>
      <c r="Y1188" s="699" t="s">
        <v>6801</v>
      </c>
      <c r="Z1188" s="698"/>
      <c r="AA1188" s="698"/>
      <c r="AB1188" s="698"/>
    </row>
    <row r="1189" spans="1:28" s="715" customFormat="1" x14ac:dyDescent="0.2">
      <c r="A1189" s="698"/>
      <c r="B1189" s="697"/>
      <c r="C1189" s="696"/>
      <c r="D1189" s="697"/>
      <c r="E1189" s="696"/>
      <c r="F1189" s="696"/>
      <c r="G1189" s="697"/>
      <c r="H1189" s="697"/>
      <c r="I1189" s="697"/>
      <c r="J1189" s="697"/>
      <c r="K1189" s="697"/>
      <c r="L1189" s="697"/>
      <c r="M1189" s="697"/>
      <c r="N1189" s="697"/>
      <c r="O1189" s="696"/>
      <c r="P1189" s="696"/>
      <c r="Q1189" s="696"/>
      <c r="R1189" s="711"/>
      <c r="S1189" s="698"/>
      <c r="T1189" s="698"/>
      <c r="U1189" s="698"/>
      <c r="V1189" s="698"/>
      <c r="W1189" s="698"/>
      <c r="X1189" s="698"/>
      <c r="Y1189" s="699" t="s">
        <v>6802</v>
      </c>
      <c r="Z1189" s="698"/>
      <c r="AA1189" s="698"/>
      <c r="AB1189" s="698"/>
    </row>
    <row r="1190" spans="1:28" x14ac:dyDescent="0.2">
      <c r="A1190" s="711"/>
      <c r="B1190" s="706"/>
      <c r="C1190" s="712"/>
      <c r="D1190" s="713"/>
      <c r="E1190" s="713"/>
      <c r="F1190" s="713"/>
      <c r="G1190" s="713"/>
      <c r="H1190" s="713"/>
      <c r="I1190" s="713"/>
      <c r="J1190" s="713"/>
      <c r="K1190" s="713"/>
      <c r="L1190" s="713"/>
      <c r="M1190" s="757"/>
      <c r="N1190" s="765"/>
      <c r="O1190" s="712"/>
      <c r="P1190" s="713"/>
      <c r="Q1190" s="713"/>
      <c r="R1190" s="713"/>
      <c r="S1190" s="713"/>
      <c r="T1190" s="713"/>
      <c r="U1190" s="713"/>
      <c r="V1190" s="713"/>
      <c r="W1190" s="713"/>
      <c r="X1190" s="714"/>
      <c r="Y1190" s="712"/>
      <c r="Z1190" s="714"/>
      <c r="AA1190" s="766"/>
      <c r="AB1190" s="711"/>
    </row>
    <row r="1191" spans="1:28" s="715" customFormat="1" x14ac:dyDescent="0.2">
      <c r="A1191" s="698">
        <v>59</v>
      </c>
      <c r="B1191" s="697" t="s">
        <v>6803</v>
      </c>
      <c r="C1191" s="696"/>
      <c r="D1191" s="697"/>
      <c r="E1191" s="696"/>
      <c r="F1191" s="696"/>
      <c r="G1191" s="697"/>
      <c r="H1191" s="697"/>
      <c r="I1191" s="697"/>
      <c r="J1191" s="697"/>
      <c r="K1191" s="697"/>
      <c r="L1191" s="697" t="s">
        <v>6804</v>
      </c>
      <c r="M1191" s="696">
        <v>315</v>
      </c>
      <c r="N1191" s="697" t="s">
        <v>42</v>
      </c>
      <c r="O1191" s="696" t="s">
        <v>6805</v>
      </c>
      <c r="P1191" s="696" t="s">
        <v>5133</v>
      </c>
      <c r="Q1191" s="696" t="s">
        <v>5195</v>
      </c>
      <c r="R1191" s="698"/>
      <c r="S1191" s="698" t="s">
        <v>2315</v>
      </c>
      <c r="T1191" s="698"/>
      <c r="U1191" s="698"/>
      <c r="V1191" s="698"/>
      <c r="W1191" s="698"/>
      <c r="X1191" s="698"/>
      <c r="Z1191" s="698"/>
      <c r="AA1191" s="698"/>
      <c r="AB1191" s="698"/>
    </row>
    <row r="1192" spans="1:28" x14ac:dyDescent="0.2">
      <c r="A1192" s="711"/>
      <c r="B1192" s="706"/>
      <c r="C1192" s="712"/>
      <c r="D1192" s="713"/>
      <c r="E1192" s="713"/>
      <c r="F1192" s="713"/>
      <c r="G1192" s="713"/>
      <c r="H1192" s="713"/>
      <c r="I1192" s="713"/>
      <c r="J1192" s="713"/>
      <c r="K1192" s="713"/>
      <c r="L1192" s="713"/>
      <c r="M1192" s="705"/>
      <c r="N1192" s="775"/>
      <c r="O1192" s="715"/>
      <c r="P1192" s="713"/>
      <c r="Q1192" s="713"/>
      <c r="R1192" s="713"/>
      <c r="S1192" s="713"/>
      <c r="T1192" s="713"/>
      <c r="U1192" s="713"/>
      <c r="V1192" s="713"/>
      <c r="W1192" s="713"/>
      <c r="X1192" s="714"/>
      <c r="Y1192" s="712"/>
      <c r="Z1192" s="714"/>
      <c r="AA1192" s="766"/>
      <c r="AB1192" s="711"/>
    </row>
    <row r="1193" spans="1:28" x14ac:dyDescent="0.2">
      <c r="A1193" s="711">
        <v>138</v>
      </c>
      <c r="B1193" s="697" t="s">
        <v>6806</v>
      </c>
      <c r="C1193" s="696"/>
      <c r="D1193" s="697"/>
      <c r="E1193" s="698"/>
      <c r="F1193" s="698"/>
      <c r="G1193" s="697"/>
      <c r="H1193" s="706"/>
      <c r="I1193" s="706"/>
      <c r="J1193" s="706"/>
      <c r="K1193" s="697"/>
      <c r="L1193" s="697" t="s">
        <v>6807</v>
      </c>
      <c r="M1193" s="696">
        <v>125</v>
      </c>
      <c r="N1193" s="697" t="s">
        <v>5232</v>
      </c>
      <c r="O1193" s="721" t="s">
        <v>6808</v>
      </c>
      <c r="P1193" s="711" t="s">
        <v>5748</v>
      </c>
      <c r="Q1193" s="711" t="s">
        <v>404</v>
      </c>
      <c r="R1193" s="713"/>
      <c r="S1193" s="713"/>
      <c r="T1193" s="713"/>
      <c r="U1193" s="713"/>
      <c r="V1193" s="713"/>
      <c r="W1193" s="713"/>
      <c r="X1193" s="714"/>
      <c r="Y1193" s="698"/>
      <c r="Z1193" s="698"/>
      <c r="AA1193" s="708"/>
      <c r="AB1193" s="698"/>
    </row>
    <row r="1194" spans="1:28" x14ac:dyDescent="0.2">
      <c r="A1194" s="711"/>
      <c r="B1194" s="697" t="s">
        <v>6809</v>
      </c>
      <c r="C1194" s="696"/>
      <c r="D1194" s="697"/>
      <c r="E1194" s="698"/>
      <c r="F1194" s="698"/>
      <c r="G1194" s="697"/>
      <c r="H1194" s="706"/>
      <c r="I1194" s="706"/>
      <c r="J1194" s="706"/>
      <c r="K1194" s="706"/>
      <c r="L1194" s="697" t="s">
        <v>6810</v>
      </c>
      <c r="M1194" s="696">
        <v>125</v>
      </c>
      <c r="N1194" s="697" t="s">
        <v>5232</v>
      </c>
      <c r="O1194" s="698"/>
      <c r="P1194" s="711"/>
      <c r="Q1194" s="711"/>
      <c r="R1194" s="713"/>
      <c r="S1194" s="713"/>
      <c r="T1194" s="713"/>
      <c r="U1194" s="713"/>
      <c r="V1194" s="713"/>
      <c r="W1194" s="713"/>
      <c r="X1194" s="714"/>
      <c r="AA1194" s="693"/>
    </row>
    <row r="1195" spans="1:28" x14ac:dyDescent="0.2">
      <c r="A1195" s="711"/>
      <c r="B1195" s="706"/>
      <c r="C1195" s="712"/>
      <c r="D1195" s="713"/>
      <c r="E1195" s="713"/>
      <c r="F1195" s="713"/>
      <c r="G1195" s="713"/>
      <c r="H1195" s="713"/>
      <c r="I1195" s="713"/>
      <c r="J1195" s="713"/>
      <c r="K1195" s="713"/>
      <c r="L1195" s="713"/>
      <c r="M1195" s="705"/>
      <c r="N1195" s="775"/>
      <c r="O1195" s="715"/>
      <c r="P1195" s="759"/>
      <c r="Q1195" s="759"/>
      <c r="R1195" s="713"/>
      <c r="S1195" s="713"/>
      <c r="T1195" s="713"/>
      <c r="U1195" s="713"/>
      <c r="V1195" s="713"/>
      <c r="W1195" s="713"/>
      <c r="X1195" s="714"/>
      <c r="Y1195" s="712"/>
      <c r="Z1195" s="714"/>
      <c r="AA1195" s="766"/>
      <c r="AB1195" s="711"/>
    </row>
    <row r="1196" spans="1:28" x14ac:dyDescent="0.2">
      <c r="A1196" s="711">
        <v>111</v>
      </c>
      <c r="B1196" s="697"/>
      <c r="C1196" s="696"/>
      <c r="D1196" s="697"/>
      <c r="E1196" s="698"/>
      <c r="F1196" s="698"/>
      <c r="G1196" s="697"/>
      <c r="H1196" s="706"/>
      <c r="I1196" s="706"/>
      <c r="J1196" s="706"/>
      <c r="K1196" s="697"/>
      <c r="L1196" s="697" t="s">
        <v>6811</v>
      </c>
      <c r="M1196" s="696">
        <v>690</v>
      </c>
      <c r="N1196" s="697" t="s">
        <v>5232</v>
      </c>
      <c r="O1196" s="696" t="s">
        <v>6812</v>
      </c>
      <c r="P1196" s="711" t="s">
        <v>5748</v>
      </c>
      <c r="Q1196" s="711" t="s">
        <v>404</v>
      </c>
      <c r="R1196" s="713"/>
      <c r="S1196" s="713"/>
      <c r="T1196" s="713"/>
      <c r="U1196" s="713"/>
      <c r="V1196" s="713"/>
      <c r="W1196" s="713"/>
      <c r="X1196" s="714"/>
      <c r="Y1196" s="698" t="s">
        <v>6813</v>
      </c>
      <c r="Z1196" s="766">
        <v>2013</v>
      </c>
      <c r="AA1196" s="766">
        <v>410</v>
      </c>
      <c r="AB1196" s="715" t="s">
        <v>6814</v>
      </c>
    </row>
    <row r="1197" spans="1:28" x14ac:dyDescent="0.2">
      <c r="A1197" s="711"/>
      <c r="B1197" s="697"/>
      <c r="C1197" s="696"/>
      <c r="D1197" s="697"/>
      <c r="E1197" s="698"/>
      <c r="F1197" s="698"/>
      <c r="G1197" s="697"/>
      <c r="H1197" s="706"/>
      <c r="I1197" s="706"/>
      <c r="J1197" s="706"/>
      <c r="K1197" s="706"/>
      <c r="L1197" s="697" t="s">
        <v>6811</v>
      </c>
      <c r="M1197" s="696">
        <v>690</v>
      </c>
      <c r="N1197" s="697" t="s">
        <v>5232</v>
      </c>
      <c r="O1197" s="711"/>
      <c r="P1197" s="711"/>
      <c r="Q1197" s="711"/>
      <c r="R1197" s="713"/>
      <c r="S1197" s="713"/>
      <c r="T1197" s="713"/>
      <c r="U1197" s="713"/>
      <c r="V1197" s="713"/>
      <c r="W1197" s="713"/>
      <c r="X1197" s="714"/>
      <c r="AA1197" s="693"/>
    </row>
    <row r="1198" spans="1:28" x14ac:dyDescent="0.2">
      <c r="A1198" s="711"/>
      <c r="B1198" s="706"/>
      <c r="C1198" s="712"/>
      <c r="D1198" s="713"/>
      <c r="E1198" s="713"/>
      <c r="F1198" s="713"/>
      <c r="G1198" s="713"/>
      <c r="H1198" s="713"/>
      <c r="I1198" s="713"/>
      <c r="J1198" s="713"/>
      <c r="K1198" s="713"/>
      <c r="L1198" s="713"/>
      <c r="M1198" s="705"/>
      <c r="N1198" s="775"/>
      <c r="O1198" s="715"/>
      <c r="P1198" s="713"/>
      <c r="Q1198" s="713"/>
      <c r="R1198" s="713"/>
      <c r="S1198" s="713"/>
      <c r="T1198" s="713"/>
      <c r="U1198" s="713"/>
      <c r="V1198" s="713"/>
      <c r="W1198" s="713"/>
      <c r="X1198" s="714"/>
      <c r="Y1198" s="712"/>
      <c r="Z1198" s="714"/>
      <c r="AA1198" s="766"/>
      <c r="AB1198" s="711"/>
    </row>
    <row r="1199" spans="1:28" s="715" customFormat="1" x14ac:dyDescent="0.2">
      <c r="A1199" s="698">
        <v>41</v>
      </c>
      <c r="B1199" s="697" t="s">
        <v>6330</v>
      </c>
      <c r="C1199" s="696"/>
      <c r="D1199" s="697"/>
      <c r="E1199" s="696"/>
      <c r="F1199" s="696"/>
      <c r="G1199" s="697"/>
      <c r="H1199" s="697"/>
      <c r="I1199" s="697"/>
      <c r="J1199" s="697"/>
      <c r="K1199" s="697"/>
      <c r="L1199" s="697" t="s">
        <v>6815</v>
      </c>
      <c r="M1199" s="696">
        <v>2438</v>
      </c>
      <c r="N1199" s="697" t="s">
        <v>5232</v>
      </c>
      <c r="O1199" s="696" t="s">
        <v>6816</v>
      </c>
      <c r="P1199" s="696" t="s">
        <v>6817</v>
      </c>
      <c r="Q1199" s="696" t="s">
        <v>6818</v>
      </c>
      <c r="R1199" s="698"/>
      <c r="S1199" s="698"/>
      <c r="T1199" s="698"/>
      <c r="U1199" s="698"/>
      <c r="V1199" s="698"/>
      <c r="W1199" s="698"/>
      <c r="X1199" s="698"/>
      <c r="Y1199" s="776"/>
      <c r="Z1199" s="777"/>
      <c r="AA1199" s="766"/>
      <c r="AB1199" s="711"/>
    </row>
    <row r="1200" spans="1:28" s="715" customFormat="1" x14ac:dyDescent="0.2">
      <c r="A1200" s="698"/>
      <c r="B1200" s="697" t="s">
        <v>5609</v>
      </c>
      <c r="C1200" s="696"/>
      <c r="D1200" s="697"/>
      <c r="E1200" s="696"/>
      <c r="F1200" s="696"/>
      <c r="G1200" s="697"/>
      <c r="H1200" s="697"/>
      <c r="I1200" s="697"/>
      <c r="J1200" s="697"/>
      <c r="K1200" s="697"/>
      <c r="L1200" s="697" t="s">
        <v>6819</v>
      </c>
      <c r="M1200" s="696">
        <v>2438</v>
      </c>
      <c r="N1200" s="697" t="s">
        <v>5232</v>
      </c>
      <c r="O1200" s="696" t="s">
        <v>6820</v>
      </c>
      <c r="P1200" s="696" t="s">
        <v>6821</v>
      </c>
      <c r="Q1200" s="696" t="s">
        <v>454</v>
      </c>
      <c r="R1200" s="698"/>
      <c r="S1200" s="698"/>
      <c r="T1200" s="698"/>
      <c r="U1200" s="698"/>
      <c r="V1200" s="698"/>
      <c r="W1200" s="698"/>
      <c r="X1200" s="698"/>
      <c r="Y1200" s="698" t="s">
        <v>6822</v>
      </c>
      <c r="Z1200" s="715">
        <v>1978</v>
      </c>
      <c r="AA1200" s="715">
        <v>260</v>
      </c>
      <c r="AB1200" s="715" t="s">
        <v>6823</v>
      </c>
    </row>
    <row r="1201" spans="1:28" s="715" customFormat="1" x14ac:dyDescent="0.2">
      <c r="A1201" s="698"/>
      <c r="B1201" s="697"/>
      <c r="C1201" s="696"/>
      <c r="D1201" s="697"/>
      <c r="E1201" s="696"/>
      <c r="F1201" s="696"/>
      <c r="G1201" s="697"/>
      <c r="H1201" s="697"/>
      <c r="I1201" s="697"/>
      <c r="J1201" s="697"/>
      <c r="K1201" s="697"/>
      <c r="L1201" s="697" t="s">
        <v>6824</v>
      </c>
      <c r="M1201" s="696">
        <v>40</v>
      </c>
      <c r="N1201" s="697" t="s">
        <v>6825</v>
      </c>
      <c r="O1201" s="696"/>
      <c r="P1201" s="696"/>
      <c r="Q1201" s="696"/>
      <c r="R1201" s="698"/>
      <c r="S1201" s="698"/>
      <c r="T1201" s="698"/>
      <c r="U1201" s="698"/>
      <c r="V1201" s="698"/>
      <c r="W1201" s="698"/>
      <c r="X1201" s="698"/>
      <c r="Y1201" s="698" t="s">
        <v>6826</v>
      </c>
      <c r="Z1201" s="698">
        <v>1995</v>
      </c>
      <c r="AA1201" s="698">
        <v>125</v>
      </c>
      <c r="AB1201" s="698" t="s">
        <v>6827</v>
      </c>
    </row>
    <row r="1202" spans="1:28" s="715" customFormat="1" x14ac:dyDescent="0.2">
      <c r="A1202" s="698"/>
      <c r="B1202" s="697" t="s">
        <v>6330</v>
      </c>
      <c r="C1202" s="696"/>
      <c r="D1202" s="697"/>
      <c r="E1202" s="696"/>
      <c r="F1202" s="696"/>
      <c r="G1202" s="697"/>
      <c r="H1202" s="697"/>
      <c r="I1202" s="697"/>
      <c r="J1202" s="697"/>
      <c r="K1202" s="697"/>
      <c r="L1202" s="697" t="s">
        <v>6828</v>
      </c>
      <c r="M1202" s="696">
        <v>282</v>
      </c>
      <c r="N1202" s="697" t="s">
        <v>55</v>
      </c>
      <c r="O1202" s="696"/>
      <c r="P1202" s="696"/>
      <c r="Q1202" s="696"/>
      <c r="R1202" s="698"/>
      <c r="S1202" s="698"/>
      <c r="T1202" s="698"/>
      <c r="U1202" s="698"/>
      <c r="V1202" s="698"/>
      <c r="W1202" s="698"/>
      <c r="X1202" s="698"/>
      <c r="Y1202" s="698" t="s">
        <v>6829</v>
      </c>
      <c r="Z1202" s="698">
        <v>1995</v>
      </c>
      <c r="AA1202" s="698">
        <v>125</v>
      </c>
      <c r="AB1202" s="698" t="s">
        <v>6827</v>
      </c>
    </row>
    <row r="1203" spans="1:28" s="715" customFormat="1" x14ac:dyDescent="0.2">
      <c r="A1203" s="698"/>
      <c r="B1203" s="697" t="s">
        <v>5609</v>
      </c>
      <c r="C1203" s="696"/>
      <c r="D1203" s="697"/>
      <c r="E1203" s="696"/>
      <c r="F1203" s="696"/>
      <c r="G1203" s="697"/>
      <c r="H1203" s="697"/>
      <c r="I1203" s="697"/>
      <c r="J1203" s="697"/>
      <c r="K1203" s="697"/>
      <c r="L1203" s="697" t="s">
        <v>6830</v>
      </c>
      <c r="M1203" s="696">
        <v>282</v>
      </c>
      <c r="N1203" s="697" t="s">
        <v>55</v>
      </c>
      <c r="O1203" s="696"/>
      <c r="P1203" s="696"/>
      <c r="Q1203" s="696"/>
      <c r="R1203" s="698"/>
      <c r="S1203" s="698"/>
      <c r="T1203" s="698"/>
      <c r="U1203" s="698"/>
      <c r="V1203" s="698"/>
      <c r="W1203" s="698"/>
      <c r="X1203" s="698"/>
      <c r="Y1203" s="698" t="s">
        <v>6831</v>
      </c>
      <c r="Z1203" s="715">
        <v>1978</v>
      </c>
      <c r="AA1203" s="715">
        <v>260</v>
      </c>
      <c r="AB1203" s="715" t="s">
        <v>6832</v>
      </c>
    </row>
    <row r="1204" spans="1:28" x14ac:dyDescent="0.2">
      <c r="A1204" s="711"/>
      <c r="B1204" s="706"/>
      <c r="C1204" s="712"/>
      <c r="D1204" s="713"/>
      <c r="E1204" s="713"/>
      <c r="F1204" s="713"/>
      <c r="G1204" s="713"/>
      <c r="H1204" s="713"/>
      <c r="I1204" s="713"/>
      <c r="J1204" s="713"/>
      <c r="K1204" s="713"/>
      <c r="L1204" s="713"/>
      <c r="M1204" s="757"/>
      <c r="N1204" s="765"/>
      <c r="O1204" s="712"/>
      <c r="P1204" s="713"/>
      <c r="Q1204" s="713"/>
      <c r="R1204" s="713"/>
      <c r="S1204" s="713"/>
      <c r="T1204" s="713"/>
      <c r="U1204" s="713"/>
      <c r="V1204" s="713"/>
      <c r="W1204" s="713"/>
      <c r="X1204" s="714"/>
      <c r="Y1204" s="712"/>
      <c r="Z1204" s="714"/>
      <c r="AA1204" s="766"/>
      <c r="AB1204" s="711"/>
    </row>
    <row r="1205" spans="1:28" x14ac:dyDescent="0.2">
      <c r="A1205" s="698">
        <v>9</v>
      </c>
      <c r="B1205" s="697" t="s">
        <v>6833</v>
      </c>
      <c r="C1205" s="711"/>
      <c r="D1205" s="713"/>
      <c r="E1205" s="713"/>
      <c r="F1205" s="713"/>
      <c r="G1205" s="713"/>
      <c r="H1205" s="713"/>
      <c r="I1205" s="713"/>
      <c r="J1205" s="713"/>
      <c r="K1205" s="713"/>
      <c r="L1205" s="697" t="s">
        <v>6834</v>
      </c>
      <c r="M1205" s="757">
        <v>357</v>
      </c>
      <c r="N1205" s="706" t="s">
        <v>5232</v>
      </c>
      <c r="O1205" s="711"/>
      <c r="P1205" s="711"/>
      <c r="Q1205" s="711"/>
      <c r="R1205" s="711"/>
      <c r="S1205" s="711"/>
      <c r="T1205" s="711"/>
      <c r="U1205" s="711"/>
      <c r="V1205" s="711"/>
      <c r="W1205" s="711"/>
      <c r="X1205" s="711"/>
      <c r="Y1205" s="711"/>
      <c r="Z1205" s="711"/>
      <c r="AA1205" s="766"/>
      <c r="AB1205" s="711"/>
    </row>
    <row r="1206" spans="1:28" x14ac:dyDescent="0.2">
      <c r="A1206" s="711"/>
      <c r="B1206" s="697" t="s">
        <v>6835</v>
      </c>
      <c r="C1206" s="711"/>
      <c r="D1206" s="713"/>
      <c r="E1206" s="713"/>
      <c r="F1206" s="713"/>
      <c r="G1206" s="713"/>
      <c r="H1206" s="713"/>
      <c r="I1206" s="713"/>
      <c r="J1206" s="713"/>
      <c r="K1206" s="713"/>
      <c r="L1206" s="697" t="s">
        <v>6836</v>
      </c>
      <c r="M1206" s="757">
        <v>357</v>
      </c>
      <c r="N1206" s="706" t="s">
        <v>5232</v>
      </c>
      <c r="O1206" s="711"/>
      <c r="P1206" s="711"/>
      <c r="Q1206" s="711"/>
      <c r="R1206" s="711"/>
      <c r="S1206" s="711"/>
      <c r="T1206" s="711"/>
      <c r="U1206" s="711"/>
      <c r="V1206" s="711"/>
      <c r="W1206" s="711"/>
      <c r="X1206" s="711"/>
      <c r="Y1206" s="711"/>
      <c r="Z1206" s="711"/>
      <c r="AA1206" s="766"/>
      <c r="AB1206" s="711"/>
    </row>
    <row r="1207" spans="1:28" s="715" customFormat="1" x14ac:dyDescent="0.2">
      <c r="B1207" s="697" t="s">
        <v>6833</v>
      </c>
      <c r="C1207" s="696"/>
      <c r="D1207" s="697"/>
      <c r="E1207" s="696"/>
      <c r="F1207" s="696"/>
      <c r="G1207" s="697"/>
      <c r="H1207" s="697"/>
      <c r="I1207" s="697"/>
      <c r="J1207" s="697"/>
      <c r="K1207" s="697"/>
      <c r="L1207" s="697" t="s">
        <v>6834</v>
      </c>
      <c r="M1207" s="696">
        <v>338</v>
      </c>
      <c r="N1207" s="697" t="s">
        <v>6837</v>
      </c>
      <c r="O1207" s="696" t="s">
        <v>2506</v>
      </c>
      <c r="P1207" s="696"/>
      <c r="Q1207" s="696"/>
      <c r="R1207" s="698"/>
      <c r="S1207" s="698"/>
      <c r="T1207" s="698"/>
      <c r="U1207" s="698"/>
      <c r="V1207" s="698"/>
      <c r="W1207" s="698"/>
      <c r="X1207" s="698"/>
      <c r="Y1207" s="712"/>
      <c r="Z1207" s="714"/>
      <c r="AA1207" s="766"/>
      <c r="AB1207" s="711"/>
    </row>
    <row r="1208" spans="1:28" s="715" customFormat="1" x14ac:dyDescent="0.2">
      <c r="A1208" s="698"/>
      <c r="B1208" s="697" t="s">
        <v>6835</v>
      </c>
      <c r="C1208" s="696"/>
      <c r="D1208" s="697"/>
      <c r="E1208" s="696"/>
      <c r="F1208" s="696"/>
      <c r="G1208" s="697"/>
      <c r="H1208" s="697"/>
      <c r="I1208" s="697"/>
      <c r="J1208" s="697"/>
      <c r="K1208" s="697"/>
      <c r="L1208" s="697" t="s">
        <v>6836</v>
      </c>
      <c r="M1208" s="696">
        <v>338</v>
      </c>
      <c r="N1208" s="697" t="s">
        <v>6837</v>
      </c>
      <c r="O1208" s="696"/>
      <c r="P1208" s="696"/>
      <c r="Q1208" s="696"/>
      <c r="R1208" s="698"/>
      <c r="S1208" s="698"/>
      <c r="T1208" s="698"/>
      <c r="U1208" s="698"/>
      <c r="V1208" s="698"/>
      <c r="W1208" s="698"/>
      <c r="X1208" s="698"/>
    </row>
    <row r="1209" spans="1:28" x14ac:dyDescent="0.2">
      <c r="A1209" s="711"/>
      <c r="B1209" s="706"/>
      <c r="C1209" s="712"/>
      <c r="D1209" s="713"/>
      <c r="E1209" s="713"/>
      <c r="F1209" s="713"/>
      <c r="G1209" s="713"/>
      <c r="H1209" s="713"/>
      <c r="I1209" s="713"/>
      <c r="J1209" s="713"/>
      <c r="K1209" s="713"/>
      <c r="L1209" s="713"/>
      <c r="M1209" s="757"/>
      <c r="N1209" s="765"/>
      <c r="O1209" s="712"/>
      <c r="P1209" s="713"/>
      <c r="Q1209" s="713"/>
      <c r="R1209" s="713"/>
      <c r="S1209" s="713"/>
      <c r="T1209" s="713"/>
      <c r="U1209" s="713"/>
      <c r="V1209" s="713"/>
      <c r="W1209" s="713"/>
      <c r="X1209" s="714"/>
      <c r="Y1209" s="712"/>
      <c r="Z1209" s="714"/>
      <c r="AA1209" s="766"/>
      <c r="AB1209" s="711"/>
    </row>
    <row r="1210" spans="1:28" s="715" customFormat="1" x14ac:dyDescent="0.2">
      <c r="A1210" s="698">
        <v>70</v>
      </c>
      <c r="B1210" s="697" t="s">
        <v>6833</v>
      </c>
      <c r="C1210" s="696"/>
      <c r="D1210" s="697"/>
      <c r="E1210" s="696"/>
      <c r="F1210" s="696"/>
      <c r="G1210" s="697"/>
      <c r="H1210" s="697"/>
      <c r="I1210" s="697"/>
      <c r="J1210" s="749"/>
      <c r="K1210" s="697"/>
      <c r="L1210" s="697" t="s">
        <v>6838</v>
      </c>
      <c r="M1210" s="696">
        <v>440</v>
      </c>
      <c r="N1210" s="697" t="s">
        <v>54</v>
      </c>
      <c r="O1210" s="696" t="s">
        <v>6839</v>
      </c>
      <c r="P1210" s="696" t="s">
        <v>5158</v>
      </c>
      <c r="Q1210" s="696" t="s">
        <v>5195</v>
      </c>
      <c r="R1210" s="698"/>
      <c r="S1210" s="698"/>
      <c r="T1210" s="698"/>
      <c r="U1210" s="698"/>
      <c r="V1210" s="718"/>
      <c r="W1210" s="698"/>
      <c r="X1210" s="698"/>
      <c r="Y1210" s="698"/>
      <c r="Z1210" s="698"/>
      <c r="AA1210" s="708"/>
      <c r="AB1210" s="698"/>
    </row>
    <row r="1211" spans="1:28" s="715" customFormat="1" x14ac:dyDescent="0.2">
      <c r="A1211" s="698"/>
      <c r="B1211" s="697"/>
      <c r="C1211" s="696"/>
      <c r="D1211" s="697"/>
      <c r="E1211" s="696"/>
      <c r="F1211" s="696"/>
      <c r="G1211" s="697"/>
      <c r="H1211" s="697"/>
      <c r="I1211" s="697"/>
      <c r="J1211" s="749"/>
      <c r="K1211" s="749"/>
      <c r="L1211" s="697" t="s">
        <v>6838</v>
      </c>
      <c r="M1211" s="696">
        <v>454</v>
      </c>
      <c r="N1211" s="697" t="s">
        <v>59</v>
      </c>
      <c r="O1211" s="696"/>
      <c r="P1211" s="696"/>
      <c r="Q1211" s="696"/>
      <c r="R1211" s="698"/>
      <c r="S1211" s="698"/>
      <c r="T1211" s="698"/>
      <c r="U1211" s="698"/>
      <c r="V1211" s="726"/>
      <c r="W1211" s="726"/>
      <c r="X1211" s="718"/>
      <c r="Y1211" s="717"/>
      <c r="Z1211" s="717"/>
      <c r="AA1211" s="725"/>
      <c r="AB1211" s="717"/>
    </row>
    <row r="1212" spans="1:28" s="715" customFormat="1" x14ac:dyDescent="0.2">
      <c r="A1212" s="698"/>
      <c r="B1212" s="697"/>
      <c r="C1212" s="696"/>
      <c r="D1212" s="697"/>
      <c r="E1212" s="696"/>
      <c r="F1212" s="696"/>
      <c r="G1212" s="697"/>
      <c r="H1212" s="697"/>
      <c r="I1212" s="697"/>
      <c r="J1212" s="749"/>
      <c r="K1212" s="749"/>
      <c r="L1212" s="697" t="s">
        <v>6840</v>
      </c>
      <c r="M1212" s="696">
        <v>180</v>
      </c>
      <c r="N1212" s="697" t="s">
        <v>38</v>
      </c>
      <c r="O1212" s="696"/>
      <c r="P1212" s="696"/>
      <c r="Q1212" s="696"/>
      <c r="R1212" s="698"/>
      <c r="S1212" s="698"/>
      <c r="T1212" s="698"/>
      <c r="U1212" s="698"/>
      <c r="V1212" s="726"/>
      <c r="W1212" s="726"/>
      <c r="X1212" s="718"/>
    </row>
    <row r="1213" spans="1:28" x14ac:dyDescent="0.2">
      <c r="A1213" s="711"/>
      <c r="B1213" s="706"/>
      <c r="C1213" s="712"/>
      <c r="D1213" s="713"/>
      <c r="E1213" s="713"/>
      <c r="F1213" s="713"/>
      <c r="G1213" s="713"/>
      <c r="H1213" s="713"/>
      <c r="I1213" s="713"/>
      <c r="J1213" s="713"/>
      <c r="K1213" s="713"/>
      <c r="L1213" s="713"/>
      <c r="M1213" s="705"/>
      <c r="N1213" s="778"/>
      <c r="O1213" s="712"/>
      <c r="P1213" s="713"/>
      <c r="Q1213" s="713"/>
      <c r="R1213" s="713"/>
      <c r="S1213" s="713"/>
      <c r="T1213" s="713"/>
      <c r="U1213" s="713"/>
      <c r="V1213" s="713"/>
      <c r="W1213" s="713"/>
      <c r="X1213" s="714"/>
      <c r="Y1213" s="712"/>
      <c r="Z1213" s="714"/>
      <c r="AA1213" s="766"/>
      <c r="AB1213" s="711"/>
    </row>
    <row r="1214" spans="1:28" s="715" customFormat="1" x14ac:dyDescent="0.2">
      <c r="A1214" s="698">
        <v>71</v>
      </c>
      <c r="B1214" s="697" t="s">
        <v>6833</v>
      </c>
      <c r="C1214" s="696"/>
      <c r="D1214" s="697"/>
      <c r="E1214" s="696"/>
      <c r="F1214" s="696"/>
      <c r="G1214" s="697"/>
      <c r="H1214" s="697"/>
      <c r="I1214" s="697"/>
      <c r="J1214" s="697"/>
      <c r="K1214" s="697"/>
      <c r="L1214" s="697" t="s">
        <v>6841</v>
      </c>
      <c r="M1214" s="696">
        <v>250</v>
      </c>
      <c r="N1214" s="697" t="s">
        <v>59</v>
      </c>
      <c r="O1214" s="696" t="s">
        <v>6842</v>
      </c>
      <c r="P1214" s="696" t="s">
        <v>5158</v>
      </c>
      <c r="Q1214" s="696" t="s">
        <v>454</v>
      </c>
      <c r="R1214" s="698"/>
      <c r="S1214" s="698"/>
      <c r="T1214" s="698"/>
      <c r="U1214" s="698"/>
      <c r="V1214" s="698"/>
      <c r="W1214" s="698"/>
      <c r="X1214" s="698"/>
      <c r="Y1214" s="698"/>
      <c r="Z1214" s="698"/>
      <c r="AA1214" s="708"/>
      <c r="AB1214" s="698"/>
    </row>
    <row r="1215" spans="1:28" s="715" customFormat="1" x14ac:dyDescent="0.2">
      <c r="A1215" s="698"/>
      <c r="B1215" s="697"/>
      <c r="C1215" s="696"/>
      <c r="D1215" s="697"/>
      <c r="E1215" s="696"/>
      <c r="F1215" s="696"/>
      <c r="G1215" s="697"/>
      <c r="H1215" s="697"/>
      <c r="I1215" s="697"/>
      <c r="J1215" s="697"/>
      <c r="K1215" s="697"/>
      <c r="L1215" s="697" t="s">
        <v>6841</v>
      </c>
      <c r="M1215" s="696">
        <v>445</v>
      </c>
      <c r="N1215" s="697" t="s">
        <v>59</v>
      </c>
      <c r="O1215" s="721"/>
      <c r="P1215" s="703"/>
      <c r="Q1215" s="703"/>
      <c r="R1215" s="726"/>
      <c r="S1215" s="726"/>
      <c r="T1215" s="726"/>
      <c r="U1215" s="726"/>
      <c r="V1215" s="726"/>
      <c r="W1215" s="726"/>
      <c r="X1215" s="718"/>
      <c r="Y1215" s="717"/>
      <c r="Z1215" s="717"/>
      <c r="AA1215" s="725"/>
      <c r="AB1215" s="717"/>
    </row>
    <row r="1216" spans="1:28" s="715" customFormat="1" x14ac:dyDescent="0.2">
      <c r="A1216" s="698"/>
      <c r="B1216" s="697"/>
      <c r="C1216" s="696"/>
      <c r="D1216" s="697"/>
      <c r="E1216" s="696"/>
      <c r="F1216" s="696"/>
      <c r="G1216" s="697"/>
      <c r="H1216" s="697"/>
      <c r="I1216" s="697"/>
      <c r="J1216" s="697"/>
      <c r="K1216" s="697"/>
      <c r="L1216" s="697" t="s">
        <v>6843</v>
      </c>
      <c r="M1216" s="696">
        <v>450</v>
      </c>
      <c r="N1216" s="697" t="s">
        <v>42</v>
      </c>
      <c r="O1216" s="721"/>
      <c r="P1216" s="703"/>
      <c r="Q1216" s="703"/>
      <c r="R1216" s="726"/>
      <c r="S1216" s="726"/>
      <c r="T1216" s="726"/>
      <c r="U1216" s="726"/>
      <c r="V1216" s="726"/>
      <c r="W1216" s="726"/>
      <c r="X1216" s="718"/>
    </row>
    <row r="1217" spans="1:28" x14ac:dyDescent="0.2">
      <c r="A1217" s="711"/>
      <c r="B1217" s="706"/>
      <c r="C1217" s="712"/>
      <c r="D1217" s="713"/>
      <c r="E1217" s="713"/>
      <c r="F1217" s="713"/>
      <c r="G1217" s="713"/>
      <c r="H1217" s="713"/>
      <c r="I1217" s="713"/>
      <c r="J1217" s="713"/>
      <c r="K1217" s="713"/>
      <c r="L1217" s="713"/>
      <c r="M1217" s="757"/>
      <c r="N1217" s="765"/>
      <c r="O1217" s="712"/>
      <c r="P1217" s="713"/>
      <c r="Q1217" s="713"/>
      <c r="R1217" s="713"/>
      <c r="S1217" s="713"/>
      <c r="T1217" s="713"/>
      <c r="U1217" s="713"/>
      <c r="V1217" s="713"/>
      <c r="W1217" s="713"/>
      <c r="X1217" s="714"/>
      <c r="Y1217" s="712"/>
      <c r="Z1217" s="714"/>
      <c r="AA1217" s="766"/>
      <c r="AB1217" s="711"/>
    </row>
    <row r="1218" spans="1:28" s="715" customFormat="1" x14ac:dyDescent="0.2">
      <c r="A1218" s="698">
        <v>72</v>
      </c>
      <c r="B1218" s="697" t="s">
        <v>6833</v>
      </c>
      <c r="C1218" s="696"/>
      <c r="D1218" s="697"/>
      <c r="E1218" s="696"/>
      <c r="F1218" s="696"/>
      <c r="G1218" s="697"/>
      <c r="H1218" s="697"/>
      <c r="I1218" s="697"/>
      <c r="J1218" s="697"/>
      <c r="K1218" s="697"/>
      <c r="L1218" s="698" t="s">
        <v>6844</v>
      </c>
      <c r="M1218" s="715">
        <v>265</v>
      </c>
      <c r="N1218" s="697" t="s">
        <v>55</v>
      </c>
      <c r="O1218" s="696" t="s">
        <v>6845</v>
      </c>
      <c r="P1218" s="696" t="s">
        <v>5158</v>
      </c>
      <c r="Q1218" s="696" t="s">
        <v>454</v>
      </c>
      <c r="R1218" s="698"/>
      <c r="S1218" s="698"/>
      <c r="T1218" s="698"/>
      <c r="U1218" s="698"/>
      <c r="V1218" s="698"/>
      <c r="W1218" s="698"/>
      <c r="X1218" s="698"/>
      <c r="Y1218" s="698"/>
      <c r="Z1218" s="698"/>
      <c r="AA1218" s="708"/>
      <c r="AB1218" s="698"/>
    </row>
    <row r="1219" spans="1:28" s="715" customFormat="1" x14ac:dyDescent="0.2">
      <c r="A1219" s="698"/>
      <c r="B1219" s="697"/>
      <c r="C1219" s="696"/>
      <c r="D1219" s="697"/>
      <c r="E1219" s="696"/>
      <c r="F1219" s="696"/>
      <c r="G1219" s="697"/>
      <c r="H1219" s="697"/>
      <c r="I1219" s="697"/>
      <c r="J1219" s="697"/>
      <c r="K1219" s="697"/>
      <c r="L1219" s="697" t="s">
        <v>6846</v>
      </c>
      <c r="M1219" s="696">
        <v>250</v>
      </c>
      <c r="N1219" s="697" t="s">
        <v>59</v>
      </c>
      <c r="O1219" s="696"/>
      <c r="P1219" s="696"/>
      <c r="Q1219" s="696"/>
      <c r="R1219" s="698"/>
      <c r="S1219" s="698"/>
      <c r="T1219" s="698"/>
      <c r="U1219" s="698"/>
      <c r="V1219" s="698"/>
      <c r="W1219" s="698"/>
      <c r="X1219" s="698"/>
      <c r="Y1219" s="717"/>
      <c r="Z1219" s="717"/>
      <c r="AA1219" s="725"/>
      <c r="AB1219" s="717"/>
    </row>
    <row r="1220" spans="1:28" s="715" customFormat="1" x14ac:dyDescent="0.2">
      <c r="A1220" s="698"/>
      <c r="B1220" s="697"/>
      <c r="C1220" s="696"/>
      <c r="D1220" s="697"/>
      <c r="E1220" s="696"/>
      <c r="F1220" s="696"/>
      <c r="G1220" s="697"/>
      <c r="H1220" s="697"/>
      <c r="I1220" s="697"/>
      <c r="J1220" s="697"/>
      <c r="K1220" s="697"/>
      <c r="L1220" s="697" t="s">
        <v>6846</v>
      </c>
      <c r="M1220" s="696">
        <v>250</v>
      </c>
      <c r="N1220" s="697" t="s">
        <v>59</v>
      </c>
      <c r="O1220" s="696"/>
      <c r="P1220" s="696"/>
      <c r="Q1220" s="696"/>
      <c r="R1220" s="698"/>
      <c r="S1220" s="698"/>
      <c r="T1220" s="698"/>
      <c r="U1220" s="698"/>
      <c r="V1220" s="698"/>
      <c r="W1220" s="698"/>
      <c r="X1220" s="698"/>
    </row>
    <row r="1221" spans="1:28" s="715" customFormat="1" x14ac:dyDescent="0.2">
      <c r="A1221" s="698"/>
      <c r="B1221" s="697"/>
      <c r="D1221" s="698"/>
      <c r="E1221" s="698"/>
      <c r="F1221" s="698"/>
      <c r="G1221" s="697"/>
      <c r="H1221" s="697"/>
      <c r="I1221" s="697"/>
      <c r="J1221" s="697"/>
      <c r="K1221" s="697"/>
      <c r="L1221" s="698" t="s">
        <v>6847</v>
      </c>
      <c r="M1221" s="696">
        <v>250</v>
      </c>
      <c r="N1221" s="697" t="s">
        <v>59</v>
      </c>
      <c r="O1221" s="696"/>
      <c r="P1221" s="696"/>
      <c r="Q1221" s="696"/>
      <c r="R1221" s="698"/>
      <c r="S1221" s="698"/>
      <c r="T1221" s="698"/>
      <c r="U1221" s="698"/>
      <c r="V1221" s="698"/>
      <c r="W1221" s="698"/>
      <c r="X1221" s="698"/>
      <c r="Y1221" s="698"/>
      <c r="Z1221" s="698"/>
      <c r="AA1221" s="708"/>
      <c r="AB1221" s="698"/>
    </row>
    <row r="1222" spans="1:28" x14ac:dyDescent="0.2">
      <c r="A1222" s="711"/>
      <c r="B1222" s="706"/>
      <c r="C1222" s="712"/>
      <c r="D1222" s="713"/>
      <c r="E1222" s="713"/>
      <c r="F1222" s="713"/>
      <c r="G1222" s="713"/>
      <c r="H1222" s="713"/>
      <c r="I1222" s="713"/>
      <c r="J1222" s="713"/>
      <c r="K1222" s="713"/>
      <c r="L1222" s="713"/>
      <c r="M1222" s="705"/>
      <c r="N1222" s="778"/>
      <c r="O1222" s="712"/>
      <c r="P1222" s="713"/>
      <c r="Q1222" s="713"/>
      <c r="R1222" s="713"/>
      <c r="S1222" s="713"/>
      <c r="T1222" s="713"/>
      <c r="U1222" s="713"/>
      <c r="V1222" s="713"/>
      <c r="W1222" s="713"/>
      <c r="X1222" s="714"/>
      <c r="Y1222" s="712"/>
      <c r="Z1222" s="714"/>
      <c r="AA1222" s="766"/>
      <c r="AB1222" s="711"/>
    </row>
    <row r="1223" spans="1:28" x14ac:dyDescent="0.2">
      <c r="A1223" s="711">
        <v>205</v>
      </c>
      <c r="B1223" s="697" t="s">
        <v>6848</v>
      </c>
      <c r="C1223" s="712"/>
      <c r="D1223" s="713"/>
      <c r="E1223" s="713"/>
      <c r="F1223" s="713"/>
      <c r="G1223" s="713"/>
      <c r="H1223" s="713"/>
      <c r="I1223" s="713"/>
      <c r="J1223" s="713"/>
      <c r="K1223" s="713"/>
      <c r="L1223" s="697" t="s">
        <v>6849</v>
      </c>
      <c r="M1223" s="705">
        <v>139</v>
      </c>
      <c r="N1223" s="697" t="s">
        <v>55</v>
      </c>
      <c r="O1223" s="696" t="s">
        <v>6850</v>
      </c>
      <c r="P1223" s="698" t="s">
        <v>5133</v>
      </c>
      <c r="Q1223" s="696" t="s">
        <v>454</v>
      </c>
      <c r="R1223" s="713"/>
      <c r="S1223" s="713"/>
      <c r="T1223" s="713"/>
      <c r="U1223" s="713"/>
      <c r="V1223" s="713"/>
      <c r="W1223" s="713"/>
      <c r="X1223" s="714"/>
      <c r="Y1223" s="712"/>
      <c r="Z1223" s="714"/>
      <c r="AA1223" s="766"/>
      <c r="AB1223" s="711"/>
    </row>
    <row r="1224" spans="1:28" x14ac:dyDescent="0.2">
      <c r="B1224" s="697" t="s">
        <v>6833</v>
      </c>
      <c r="C1224" s="712"/>
      <c r="D1224" s="713"/>
      <c r="E1224" s="713"/>
      <c r="F1224" s="713"/>
      <c r="G1224" s="713"/>
      <c r="H1224" s="713"/>
      <c r="I1224" s="713"/>
      <c r="J1224" s="713"/>
      <c r="K1224" s="713"/>
      <c r="L1224" s="697" t="s">
        <v>6851</v>
      </c>
      <c r="M1224" s="705">
        <v>101</v>
      </c>
      <c r="N1224" s="697" t="s">
        <v>55</v>
      </c>
      <c r="O1224" s="711"/>
      <c r="P1224" s="711"/>
      <c r="Q1224" s="711"/>
      <c r="R1224" s="711"/>
      <c r="S1224" s="711"/>
      <c r="T1224" s="711"/>
      <c r="U1224" s="711"/>
      <c r="V1224" s="711"/>
      <c r="W1224" s="711"/>
      <c r="X1224" s="711"/>
      <c r="Y1224" s="711"/>
      <c r="Z1224" s="714"/>
      <c r="AA1224" s="766"/>
      <c r="AB1224" s="711"/>
    </row>
    <row r="1225" spans="1:28" x14ac:dyDescent="0.2">
      <c r="A1225" s="711"/>
      <c r="B1225" s="706"/>
      <c r="C1225" s="712"/>
      <c r="D1225" s="713"/>
      <c r="E1225" s="713"/>
      <c r="F1225" s="713"/>
      <c r="G1225" s="713"/>
      <c r="H1225" s="713"/>
      <c r="I1225" s="713"/>
      <c r="J1225" s="713"/>
      <c r="K1225" s="713"/>
      <c r="L1225" s="697" t="s">
        <v>6851</v>
      </c>
      <c r="M1225" s="705">
        <v>91</v>
      </c>
      <c r="N1225" s="697" t="s">
        <v>55</v>
      </c>
      <c r="O1225" s="711"/>
      <c r="P1225" s="711"/>
      <c r="Q1225" s="711"/>
      <c r="R1225" s="711"/>
      <c r="S1225" s="711"/>
      <c r="T1225" s="711"/>
      <c r="U1225" s="711"/>
      <c r="V1225" s="711"/>
      <c r="W1225" s="711"/>
      <c r="X1225" s="711"/>
      <c r="Y1225" s="711"/>
      <c r="Z1225" s="714"/>
      <c r="AA1225" s="766"/>
      <c r="AB1225" s="711"/>
    </row>
    <row r="1226" spans="1:28" x14ac:dyDescent="0.2">
      <c r="A1226" s="711"/>
      <c r="B1226" s="706"/>
      <c r="C1226" s="712"/>
      <c r="D1226" s="713"/>
      <c r="E1226" s="713"/>
      <c r="F1226" s="713"/>
      <c r="G1226" s="713"/>
      <c r="H1226" s="713"/>
      <c r="I1226" s="713"/>
      <c r="J1226" s="713"/>
      <c r="K1226" s="713"/>
      <c r="L1226" s="713"/>
      <c r="M1226" s="705"/>
      <c r="N1226" s="778"/>
      <c r="O1226" s="712"/>
      <c r="P1226" s="713"/>
      <c r="Q1226" s="713"/>
      <c r="R1226" s="713"/>
      <c r="S1226" s="713"/>
      <c r="T1226" s="713"/>
      <c r="U1226" s="713"/>
      <c r="V1226" s="713"/>
      <c r="W1226" s="713"/>
      <c r="X1226" s="714"/>
      <c r="Y1226" s="712"/>
      <c r="Z1226" s="714"/>
      <c r="AA1226" s="766"/>
      <c r="AB1226" s="711"/>
    </row>
    <row r="1227" spans="1:28" s="715" customFormat="1" x14ac:dyDescent="0.2">
      <c r="A1227" s="698">
        <v>124</v>
      </c>
      <c r="B1227" s="697" t="s">
        <v>6852</v>
      </c>
      <c r="C1227" s="696"/>
      <c r="D1227" s="697"/>
      <c r="E1227" s="696"/>
      <c r="F1227" s="696"/>
      <c r="G1227" s="697"/>
      <c r="H1227" s="697"/>
      <c r="I1227" s="697"/>
      <c r="J1227" s="697"/>
      <c r="K1227" s="697"/>
      <c r="L1227" s="697" t="s">
        <v>6853</v>
      </c>
      <c r="M1227" s="696">
        <v>613</v>
      </c>
      <c r="N1227" s="697" t="s">
        <v>38</v>
      </c>
      <c r="O1227" s="696" t="s">
        <v>6854</v>
      </c>
      <c r="P1227" s="696" t="s">
        <v>5158</v>
      </c>
      <c r="Q1227" s="696" t="s">
        <v>454</v>
      </c>
      <c r="R1227" s="698"/>
      <c r="S1227" s="698"/>
      <c r="T1227" s="698"/>
      <c r="U1227" s="698"/>
      <c r="V1227" s="698"/>
      <c r="W1227" s="698"/>
      <c r="X1227" s="698"/>
      <c r="Y1227" s="698"/>
      <c r="Z1227" s="698"/>
      <c r="AA1227" s="708"/>
      <c r="AB1227" s="698"/>
    </row>
    <row r="1228" spans="1:28" s="715" customFormat="1" x14ac:dyDescent="0.2">
      <c r="A1228" s="698"/>
      <c r="B1228" s="697"/>
      <c r="D1228" s="697"/>
      <c r="H1228" s="697"/>
      <c r="I1228" s="697"/>
      <c r="J1228" s="697"/>
      <c r="K1228" s="697"/>
      <c r="L1228" s="697" t="s">
        <v>6855</v>
      </c>
      <c r="M1228" s="696">
        <v>880</v>
      </c>
      <c r="N1228" s="697" t="s">
        <v>6856</v>
      </c>
      <c r="O1228" s="696"/>
      <c r="P1228" s="696"/>
      <c r="Q1228" s="696"/>
      <c r="R1228" s="698"/>
      <c r="S1228" s="698"/>
      <c r="T1228" s="698"/>
      <c r="U1228" s="698"/>
      <c r="V1228" s="698"/>
      <c r="W1228" s="698"/>
      <c r="X1228" s="698"/>
    </row>
    <row r="1229" spans="1:28" x14ac:dyDescent="0.2">
      <c r="A1229" s="711"/>
      <c r="B1229" s="706"/>
      <c r="C1229" s="712"/>
      <c r="D1229" s="713"/>
      <c r="E1229" s="713"/>
      <c r="F1229" s="713"/>
      <c r="G1229" s="713"/>
      <c r="H1229" s="713"/>
      <c r="I1229" s="713"/>
      <c r="J1229" s="713"/>
      <c r="K1229" s="713"/>
      <c r="L1229" s="713"/>
      <c r="M1229" s="757"/>
      <c r="N1229" s="765"/>
      <c r="O1229" s="712"/>
      <c r="P1229" s="713"/>
      <c r="Q1229" s="713"/>
      <c r="R1229" s="713"/>
      <c r="S1229" s="713"/>
      <c r="T1229" s="713"/>
      <c r="U1229" s="713"/>
      <c r="V1229" s="713"/>
      <c r="W1229" s="713"/>
      <c r="X1229" s="714"/>
      <c r="Y1229" s="712"/>
      <c r="Z1229" s="714"/>
      <c r="AA1229" s="766"/>
      <c r="AB1229" s="711"/>
    </row>
    <row r="1230" spans="1:28" s="715" customFormat="1" x14ac:dyDescent="0.2">
      <c r="A1230" s="698">
        <v>146</v>
      </c>
      <c r="B1230" s="697" t="s">
        <v>6833</v>
      </c>
      <c r="C1230" s="696"/>
      <c r="D1230" s="697"/>
      <c r="E1230" s="696"/>
      <c r="F1230" s="696"/>
      <c r="G1230" s="697"/>
      <c r="H1230" s="697"/>
      <c r="I1230" s="697"/>
      <c r="J1230" s="697"/>
      <c r="K1230" s="697"/>
      <c r="L1230" s="697" t="s">
        <v>6857</v>
      </c>
      <c r="M1230" s="696">
        <v>87.5</v>
      </c>
      <c r="N1230" s="697" t="s">
        <v>55</v>
      </c>
      <c r="O1230" s="696" t="s">
        <v>6858</v>
      </c>
      <c r="P1230" s="696" t="s">
        <v>5472</v>
      </c>
      <c r="Q1230" s="696" t="s">
        <v>404</v>
      </c>
      <c r="R1230" s="698"/>
      <c r="S1230" s="698"/>
      <c r="T1230" s="698"/>
      <c r="U1230" s="698"/>
      <c r="V1230" s="698"/>
      <c r="W1230" s="698"/>
      <c r="X1230" s="698"/>
      <c r="Y1230" s="698"/>
      <c r="Z1230" s="698"/>
      <c r="AA1230" s="708"/>
      <c r="AB1230" s="698"/>
    </row>
    <row r="1231" spans="1:28" s="715" customFormat="1" x14ac:dyDescent="0.2">
      <c r="A1231" s="698"/>
      <c r="B1231" s="697"/>
      <c r="C1231" s="696"/>
      <c r="D1231" s="697"/>
      <c r="E1231" s="696"/>
      <c r="F1231" s="696"/>
      <c r="G1231" s="697"/>
      <c r="H1231" s="697"/>
      <c r="I1231" s="697"/>
      <c r="J1231" s="697"/>
      <c r="K1231" s="697"/>
      <c r="L1231" s="697" t="s">
        <v>6859</v>
      </c>
      <c r="M1231" s="696">
        <v>87.5</v>
      </c>
      <c r="N1231" s="697" t="s">
        <v>55</v>
      </c>
      <c r="O1231" s="696"/>
      <c r="P1231" s="696"/>
      <c r="Q1231" s="696"/>
      <c r="R1231" s="698"/>
      <c r="S1231" s="698"/>
      <c r="T1231" s="698"/>
      <c r="U1231" s="698"/>
      <c r="V1231" s="698"/>
      <c r="W1231" s="698"/>
      <c r="X1231" s="698"/>
      <c r="Y1231" s="717"/>
      <c r="Z1231" s="717"/>
      <c r="AA1231" s="725"/>
      <c r="AB1231" s="717"/>
    </row>
    <row r="1232" spans="1:28" s="715" customFormat="1" x14ac:dyDescent="0.2">
      <c r="A1232" s="698"/>
      <c r="B1232" s="697"/>
      <c r="C1232" s="696"/>
      <c r="D1232" s="697"/>
      <c r="E1232" s="696"/>
      <c r="F1232" s="696"/>
      <c r="G1232" s="697"/>
      <c r="H1232" s="697"/>
      <c r="I1232" s="697"/>
      <c r="J1232" s="697"/>
      <c r="K1232" s="697"/>
      <c r="L1232" s="697" t="s">
        <v>6857</v>
      </c>
      <c r="M1232" s="696">
        <v>34</v>
      </c>
      <c r="N1232" s="697" t="s">
        <v>59</v>
      </c>
      <c r="O1232" s="696"/>
      <c r="P1232" s="696"/>
      <c r="Q1232" s="696"/>
      <c r="R1232" s="698"/>
      <c r="S1232" s="698"/>
      <c r="T1232" s="698"/>
      <c r="U1232" s="698"/>
      <c r="V1232" s="698"/>
      <c r="W1232" s="698"/>
      <c r="X1232" s="698"/>
      <c r="Y1232" s="717"/>
      <c r="Z1232" s="717"/>
      <c r="AA1232" s="725"/>
      <c r="AB1232" s="717"/>
    </row>
    <row r="1233" spans="1:28" s="715" customFormat="1" x14ac:dyDescent="0.2">
      <c r="A1233" s="698"/>
      <c r="B1233" s="697" t="s">
        <v>6835</v>
      </c>
      <c r="C1233" s="696"/>
      <c r="D1233" s="697"/>
      <c r="E1233" s="696"/>
      <c r="F1233" s="696"/>
      <c r="G1233" s="697"/>
      <c r="H1233" s="697"/>
      <c r="I1233" s="697"/>
      <c r="J1233" s="697"/>
      <c r="K1233" s="697"/>
      <c r="L1233" s="697" t="s">
        <v>6859</v>
      </c>
      <c r="M1233" s="696">
        <v>34</v>
      </c>
      <c r="N1233" s="697" t="s">
        <v>59</v>
      </c>
      <c r="O1233" s="696"/>
      <c r="P1233" s="696"/>
      <c r="Q1233" s="696"/>
      <c r="R1233" s="698"/>
      <c r="S1233" s="698"/>
      <c r="T1233" s="698"/>
      <c r="U1233" s="698"/>
      <c r="V1233" s="698"/>
      <c r="W1233" s="698"/>
      <c r="X1233" s="698"/>
    </row>
    <row r="1234" spans="1:28" x14ac:dyDescent="0.2">
      <c r="A1234" s="711"/>
      <c r="B1234" s="706"/>
      <c r="C1234" s="712"/>
      <c r="D1234" s="713"/>
      <c r="E1234" s="713"/>
      <c r="F1234" s="713"/>
      <c r="G1234" s="713"/>
      <c r="H1234" s="713"/>
      <c r="I1234" s="713"/>
      <c r="J1234" s="713"/>
      <c r="K1234" s="713"/>
      <c r="L1234" s="713"/>
      <c r="M1234" s="757"/>
      <c r="N1234" s="765"/>
      <c r="O1234" s="712"/>
      <c r="P1234" s="713"/>
      <c r="Q1234" s="713"/>
      <c r="R1234" s="713"/>
      <c r="S1234" s="713"/>
      <c r="T1234" s="713"/>
      <c r="U1234" s="713"/>
      <c r="V1234" s="713"/>
      <c r="W1234" s="713"/>
      <c r="X1234" s="714"/>
      <c r="Y1234" s="712"/>
      <c r="Z1234" s="714"/>
      <c r="AA1234" s="766"/>
      <c r="AB1234" s="711"/>
    </row>
    <row r="1235" spans="1:28" s="715" customFormat="1" x14ac:dyDescent="0.2">
      <c r="A1235" s="698">
        <v>147</v>
      </c>
      <c r="B1235" s="697" t="s">
        <v>6833</v>
      </c>
      <c r="C1235" s="696"/>
      <c r="D1235" s="697"/>
      <c r="E1235" s="696"/>
      <c r="F1235" s="696"/>
      <c r="G1235" s="697"/>
      <c r="H1235" s="697"/>
      <c r="I1235" s="697"/>
      <c r="J1235" s="697"/>
      <c r="K1235" s="697"/>
      <c r="L1235" s="697" t="s">
        <v>6860</v>
      </c>
      <c r="M1235" s="696">
        <v>72.5</v>
      </c>
      <c r="N1235" s="697" t="s">
        <v>55</v>
      </c>
      <c r="O1235" s="696" t="s">
        <v>6861</v>
      </c>
      <c r="P1235" s="696" t="s">
        <v>5472</v>
      </c>
      <c r="Q1235" s="696" t="s">
        <v>404</v>
      </c>
      <c r="R1235" s="698"/>
      <c r="S1235" s="698"/>
      <c r="T1235" s="698"/>
      <c r="U1235" s="698"/>
      <c r="V1235" s="698"/>
      <c r="W1235" s="698"/>
      <c r="X1235" s="698"/>
      <c r="Y1235" s="698"/>
      <c r="Z1235" s="698"/>
      <c r="AA1235" s="708"/>
      <c r="AB1235" s="698"/>
    </row>
    <row r="1236" spans="1:28" s="715" customFormat="1" x14ac:dyDescent="0.2">
      <c r="A1236" s="698"/>
      <c r="B1236" s="697"/>
      <c r="C1236" s="696"/>
      <c r="D1236" s="697"/>
      <c r="E1236" s="696"/>
      <c r="F1236" s="696"/>
      <c r="G1236" s="697"/>
      <c r="H1236" s="697"/>
      <c r="I1236" s="697"/>
      <c r="J1236" s="697"/>
      <c r="K1236" s="697"/>
      <c r="L1236" s="697" t="s">
        <v>6862</v>
      </c>
      <c r="M1236" s="696">
        <v>72.5</v>
      </c>
      <c r="N1236" s="697" t="s">
        <v>55</v>
      </c>
      <c r="O1236" s="696"/>
      <c r="P1236" s="696"/>
      <c r="Q1236" s="696"/>
      <c r="R1236" s="698"/>
      <c r="S1236" s="698"/>
      <c r="T1236" s="698"/>
      <c r="U1236" s="698"/>
      <c r="V1236" s="698"/>
      <c r="W1236" s="698"/>
      <c r="X1236" s="698"/>
      <c r="Y1236" s="717"/>
      <c r="Z1236" s="717"/>
      <c r="AA1236" s="725"/>
      <c r="AB1236" s="717"/>
    </row>
    <row r="1237" spans="1:28" s="715" customFormat="1" x14ac:dyDescent="0.2">
      <c r="A1237" s="698"/>
      <c r="B1237" s="697"/>
      <c r="C1237" s="696"/>
      <c r="D1237" s="697"/>
      <c r="E1237" s="696"/>
      <c r="F1237" s="696"/>
      <c r="G1237" s="697"/>
      <c r="H1237" s="697"/>
      <c r="I1237" s="697"/>
      <c r="J1237" s="697"/>
      <c r="K1237" s="697"/>
      <c r="L1237" s="697" t="s">
        <v>6860</v>
      </c>
      <c r="M1237" s="696">
        <v>114</v>
      </c>
      <c r="N1237" s="697" t="s">
        <v>59</v>
      </c>
      <c r="O1237" s="696"/>
      <c r="P1237" s="696"/>
      <c r="Q1237" s="696"/>
      <c r="R1237" s="698"/>
      <c r="S1237" s="698"/>
      <c r="T1237" s="698"/>
      <c r="U1237" s="698"/>
      <c r="V1237" s="698"/>
      <c r="W1237" s="698"/>
      <c r="X1237" s="698"/>
      <c r="Y1237" s="717"/>
      <c r="Z1237" s="717"/>
      <c r="AA1237" s="725"/>
      <c r="AB1237" s="717"/>
    </row>
    <row r="1238" spans="1:28" s="715" customFormat="1" x14ac:dyDescent="0.2">
      <c r="A1238" s="698"/>
      <c r="B1238" s="697" t="s">
        <v>6835</v>
      </c>
      <c r="C1238" s="696"/>
      <c r="D1238" s="697"/>
      <c r="E1238" s="696"/>
      <c r="F1238" s="696"/>
      <c r="G1238" s="697"/>
      <c r="H1238" s="697"/>
      <c r="I1238" s="697"/>
      <c r="J1238" s="697"/>
      <c r="K1238" s="697"/>
      <c r="L1238" s="697" t="s">
        <v>6862</v>
      </c>
      <c r="M1238" s="696">
        <v>114</v>
      </c>
      <c r="N1238" s="697" t="s">
        <v>59</v>
      </c>
      <c r="O1238" s="696"/>
      <c r="P1238" s="696"/>
      <c r="Q1238" s="696"/>
      <c r="R1238" s="698"/>
      <c r="S1238" s="698"/>
      <c r="T1238" s="698"/>
      <c r="U1238" s="698"/>
      <c r="V1238" s="698"/>
      <c r="W1238" s="698"/>
      <c r="X1238" s="698"/>
    </row>
    <row r="1239" spans="1:28" x14ac:dyDescent="0.2">
      <c r="A1239" s="711"/>
      <c r="B1239" s="706"/>
      <c r="C1239" s="712"/>
      <c r="D1239" s="713"/>
      <c r="E1239" s="713"/>
      <c r="F1239" s="713"/>
      <c r="G1239" s="713"/>
      <c r="H1239" s="713"/>
      <c r="I1239" s="713"/>
      <c r="J1239" s="713"/>
      <c r="K1239" s="713"/>
      <c r="L1239" s="713"/>
      <c r="M1239" s="757"/>
      <c r="N1239" s="765"/>
      <c r="O1239" s="712"/>
      <c r="P1239" s="713"/>
      <c r="Q1239" s="713"/>
      <c r="R1239" s="713"/>
      <c r="S1239" s="713"/>
      <c r="T1239" s="713"/>
      <c r="U1239" s="713"/>
      <c r="V1239" s="713"/>
      <c r="W1239" s="713"/>
      <c r="X1239" s="714"/>
      <c r="Y1239" s="712"/>
      <c r="Z1239" s="714"/>
      <c r="AA1239" s="766"/>
      <c r="AB1239" s="711"/>
    </row>
    <row r="1240" spans="1:28" x14ac:dyDescent="0.2">
      <c r="A1240" s="698">
        <v>125</v>
      </c>
      <c r="B1240" s="697" t="s">
        <v>6852</v>
      </c>
      <c r="C1240" s="696"/>
      <c r="D1240" s="697"/>
      <c r="E1240" s="696"/>
      <c r="F1240" s="696"/>
      <c r="G1240" s="697"/>
      <c r="H1240" s="697"/>
      <c r="I1240" s="697"/>
      <c r="J1240" s="697"/>
      <c r="K1240" s="697"/>
      <c r="L1240" s="697" t="s">
        <v>6863</v>
      </c>
      <c r="M1240" s="721">
        <v>968</v>
      </c>
      <c r="N1240" s="697" t="s">
        <v>59</v>
      </c>
      <c r="O1240" s="698" t="s">
        <v>6864</v>
      </c>
      <c r="P1240" s="698" t="s">
        <v>5748</v>
      </c>
      <c r="Q1240" s="696" t="s">
        <v>404</v>
      </c>
      <c r="R1240" s="698"/>
      <c r="S1240" s="698"/>
      <c r="T1240" s="698"/>
      <c r="U1240" s="698"/>
      <c r="V1240" s="698"/>
      <c r="W1240" s="698"/>
      <c r="X1240" s="698"/>
      <c r="Y1240" s="698"/>
      <c r="Z1240" s="698"/>
      <c r="AA1240" s="708"/>
      <c r="AB1240" s="698"/>
    </row>
    <row r="1241" spans="1:28" x14ac:dyDescent="0.2">
      <c r="A1241" s="716"/>
      <c r="B1241" s="697" t="s">
        <v>6865</v>
      </c>
      <c r="C1241" s="696"/>
      <c r="D1241" s="697"/>
      <c r="E1241" s="696"/>
      <c r="F1241" s="696"/>
      <c r="G1241" s="697"/>
      <c r="H1241" s="697"/>
      <c r="I1241" s="697"/>
      <c r="J1241" s="697"/>
      <c r="K1241" s="697"/>
      <c r="L1241" s="697" t="s">
        <v>6866</v>
      </c>
      <c r="M1241" s="721">
        <v>968</v>
      </c>
      <c r="N1241" s="697" t="s">
        <v>59</v>
      </c>
      <c r="O1241" s="716"/>
      <c r="P1241" s="698"/>
      <c r="Q1241" s="698"/>
      <c r="R1241" s="698"/>
      <c r="S1241" s="698"/>
      <c r="T1241" s="698"/>
      <c r="U1241" s="698"/>
      <c r="V1241" s="698"/>
      <c r="W1241" s="698"/>
      <c r="X1241" s="698"/>
      <c r="AA1241" s="693"/>
    </row>
    <row r="1242" spans="1:28" x14ac:dyDescent="0.2">
      <c r="A1242" s="715"/>
      <c r="B1242" s="706"/>
      <c r="C1242" s="712"/>
      <c r="D1242" s="713"/>
      <c r="E1242" s="713"/>
      <c r="F1242" s="713"/>
      <c r="G1242" s="713"/>
      <c r="H1242" s="713"/>
      <c r="I1242" s="713"/>
      <c r="J1242" s="713"/>
      <c r="K1242" s="713"/>
      <c r="L1242" s="713"/>
      <c r="M1242" s="757"/>
      <c r="N1242" s="765"/>
      <c r="P1242" s="713"/>
      <c r="Q1242" s="713"/>
      <c r="R1242" s="713"/>
      <c r="S1242" s="713"/>
      <c r="T1242" s="713"/>
      <c r="U1242" s="713"/>
      <c r="V1242" s="713"/>
      <c r="W1242" s="713"/>
      <c r="X1242" s="714"/>
      <c r="Y1242" s="712"/>
      <c r="Z1242" s="714"/>
      <c r="AA1242" s="766"/>
      <c r="AB1242" s="711"/>
    </row>
    <row r="1243" spans="1:28" x14ac:dyDescent="0.2">
      <c r="A1243" s="698">
        <v>126</v>
      </c>
      <c r="B1243" s="697" t="s">
        <v>6867</v>
      </c>
      <c r="C1243" s="712"/>
      <c r="D1243" s="713"/>
      <c r="E1243" s="713"/>
      <c r="F1243" s="713"/>
      <c r="G1243" s="713"/>
      <c r="H1243" s="713"/>
      <c r="I1243" s="713"/>
      <c r="J1243" s="713"/>
      <c r="K1243" s="697"/>
      <c r="L1243" s="697" t="s">
        <v>6868</v>
      </c>
      <c r="M1243" s="721">
        <v>330</v>
      </c>
      <c r="N1243" s="697" t="s">
        <v>6856</v>
      </c>
      <c r="O1243" s="698" t="s">
        <v>6869</v>
      </c>
      <c r="P1243" s="698" t="s">
        <v>5748</v>
      </c>
      <c r="Q1243" s="696" t="s">
        <v>246</v>
      </c>
      <c r="R1243" s="713"/>
      <c r="S1243" s="713"/>
      <c r="T1243" s="713"/>
      <c r="U1243" s="713"/>
      <c r="V1243" s="713"/>
      <c r="W1243" s="713"/>
      <c r="X1243" s="714"/>
      <c r="Y1243" s="708"/>
      <c r="Z1243" s="708"/>
      <c r="AA1243" s="708"/>
      <c r="AB1243" s="698"/>
    </row>
    <row r="1244" spans="1:28" x14ac:dyDescent="0.2">
      <c r="A1244" s="715"/>
      <c r="B1244" s="706"/>
      <c r="C1244" s="712"/>
      <c r="D1244" s="713"/>
      <c r="E1244" s="713"/>
      <c r="F1244" s="713"/>
      <c r="G1244" s="713"/>
      <c r="H1244" s="713"/>
      <c r="I1244" s="713"/>
      <c r="J1244" s="713"/>
      <c r="K1244" s="771"/>
      <c r="M1244" s="757"/>
      <c r="N1244" s="765"/>
      <c r="P1244" s="713"/>
      <c r="Q1244" s="713"/>
      <c r="R1244" s="713"/>
      <c r="S1244" s="713"/>
      <c r="T1244" s="713"/>
      <c r="U1244" s="713"/>
      <c r="V1244" s="713"/>
      <c r="W1244" s="713"/>
      <c r="X1244" s="714"/>
      <c r="Y1244" s="712"/>
      <c r="Z1244" s="714"/>
      <c r="AA1244" s="766"/>
      <c r="AB1244" s="711"/>
    </row>
    <row r="1245" spans="1:28" x14ac:dyDescent="0.2">
      <c r="A1245" s="715">
        <v>127</v>
      </c>
      <c r="B1245" s="697" t="s">
        <v>6867</v>
      </c>
      <c r="C1245" s="712"/>
      <c r="D1245" s="713"/>
      <c r="E1245" s="713"/>
      <c r="F1245" s="713"/>
      <c r="G1245" s="713"/>
      <c r="H1245" s="713"/>
      <c r="I1245" s="713"/>
      <c r="J1245" s="713"/>
      <c r="K1245" s="697"/>
      <c r="L1245" s="697" t="s">
        <v>6870</v>
      </c>
      <c r="M1245" s="721">
        <v>275</v>
      </c>
      <c r="N1245" s="697" t="s">
        <v>6856</v>
      </c>
      <c r="O1245" s="698" t="s">
        <v>6871</v>
      </c>
      <c r="P1245" s="698" t="s">
        <v>5748</v>
      </c>
      <c r="Q1245" s="696" t="s">
        <v>246</v>
      </c>
      <c r="R1245" s="713"/>
      <c r="S1245" s="713"/>
      <c r="T1245" s="713"/>
      <c r="U1245" s="713"/>
      <c r="V1245" s="713"/>
      <c r="W1245" s="713"/>
      <c r="X1245" s="714"/>
      <c r="Y1245" s="712"/>
      <c r="Z1245" s="714"/>
      <c r="AA1245" s="766"/>
      <c r="AB1245" s="711"/>
    </row>
    <row r="1246" spans="1:28" x14ac:dyDescent="0.2">
      <c r="A1246" s="715"/>
      <c r="B1246" s="706"/>
      <c r="C1246" s="712"/>
      <c r="D1246" s="713"/>
      <c r="E1246" s="713"/>
      <c r="F1246" s="713"/>
      <c r="G1246" s="713"/>
      <c r="H1246" s="713"/>
      <c r="I1246" s="713"/>
      <c r="J1246" s="713"/>
      <c r="K1246" s="713"/>
      <c r="L1246" s="713"/>
      <c r="M1246" s="757"/>
      <c r="N1246" s="779"/>
      <c r="P1246" s="713"/>
      <c r="Q1246" s="713"/>
      <c r="R1246" s="713"/>
      <c r="S1246" s="713"/>
      <c r="T1246" s="713"/>
      <c r="U1246" s="713"/>
      <c r="V1246" s="713"/>
      <c r="W1246" s="713"/>
      <c r="X1246" s="714"/>
      <c r="Y1246" s="712"/>
      <c r="Z1246" s="714"/>
      <c r="AA1246" s="766"/>
      <c r="AB1246" s="711"/>
    </row>
    <row r="1247" spans="1:28" s="715" customFormat="1" x14ac:dyDescent="0.2">
      <c r="A1247" s="698">
        <v>121</v>
      </c>
      <c r="B1247" s="697" t="s">
        <v>6852</v>
      </c>
      <c r="C1247" s="696">
        <v>1986</v>
      </c>
      <c r="D1247" s="697"/>
      <c r="E1247" s="696"/>
      <c r="F1247" s="696"/>
      <c r="G1247" s="697"/>
      <c r="H1247" s="697"/>
      <c r="I1247" s="697"/>
      <c r="J1247" s="697"/>
      <c r="K1247" s="697"/>
      <c r="L1247" s="697" t="s">
        <v>6872</v>
      </c>
      <c r="M1247" s="696">
        <v>331</v>
      </c>
      <c r="N1247" s="697" t="s">
        <v>61</v>
      </c>
      <c r="O1247" s="696" t="s">
        <v>6873</v>
      </c>
      <c r="P1247" s="696" t="s">
        <v>5158</v>
      </c>
      <c r="Q1247" s="696" t="s">
        <v>246</v>
      </c>
      <c r="R1247" s="698"/>
      <c r="S1247" s="698"/>
      <c r="T1247" s="698"/>
      <c r="U1247" s="698"/>
      <c r="V1247" s="698"/>
      <c r="W1247" s="698"/>
      <c r="X1247" s="698"/>
      <c r="Y1247" s="698" t="s">
        <v>6874</v>
      </c>
      <c r="Z1247" s="698">
        <v>1994</v>
      </c>
      <c r="AA1247" s="698">
        <v>180</v>
      </c>
      <c r="AB1247" s="698" t="s">
        <v>6875</v>
      </c>
    </row>
    <row r="1248" spans="1:28" s="715" customFormat="1" x14ac:dyDescent="0.2">
      <c r="A1248" s="698"/>
      <c r="B1248" s="697" t="s">
        <v>6865</v>
      </c>
      <c r="C1248" s="696">
        <v>2013</v>
      </c>
      <c r="D1248" s="697"/>
      <c r="E1248" s="696"/>
      <c r="F1248" s="696"/>
      <c r="G1248" s="697"/>
      <c r="H1248" s="697"/>
      <c r="I1248" s="697"/>
      <c r="J1248" s="697"/>
      <c r="K1248" s="697"/>
      <c r="L1248" s="697" t="s">
        <v>6872</v>
      </c>
      <c r="M1248" s="696">
        <v>364</v>
      </c>
      <c r="N1248" s="697" t="s">
        <v>6825</v>
      </c>
      <c r="O1248" s="696"/>
      <c r="P1248" s="696"/>
      <c r="Q1248" s="696"/>
      <c r="R1248" s="698"/>
      <c r="S1248" s="698"/>
      <c r="T1248" s="698"/>
      <c r="U1248" s="698"/>
      <c r="V1248" s="698"/>
      <c r="W1248" s="698"/>
      <c r="X1248" s="698"/>
      <c r="Y1248" s="699" t="s">
        <v>6876</v>
      </c>
      <c r="Z1248" s="698">
        <v>1994</v>
      </c>
      <c r="AA1248" s="698"/>
      <c r="AB1248" s="698" t="s">
        <v>6877</v>
      </c>
    </row>
    <row r="1249" spans="1:28" s="715" customFormat="1" x14ac:dyDescent="0.2">
      <c r="A1249" s="698"/>
      <c r="B1249" s="697"/>
      <c r="C1249" s="696"/>
      <c r="D1249" s="697"/>
      <c r="E1249" s="696"/>
      <c r="F1249" s="696"/>
      <c r="G1249" s="697"/>
      <c r="H1249" s="697"/>
      <c r="I1249" s="697"/>
      <c r="J1249" s="697"/>
      <c r="K1249" s="697"/>
      <c r="L1249" s="697"/>
      <c r="M1249" s="697"/>
      <c r="N1249" s="697"/>
      <c r="O1249" s="696"/>
      <c r="P1249" s="696"/>
      <c r="Q1249" s="696"/>
      <c r="R1249" s="698"/>
      <c r="S1249" s="698"/>
      <c r="T1249" s="698"/>
      <c r="U1249" s="698"/>
      <c r="V1249" s="698"/>
      <c r="W1249" s="698"/>
      <c r="X1249" s="698"/>
      <c r="Y1249" s="699" t="s">
        <v>6878</v>
      </c>
      <c r="Z1249" s="698">
        <v>1994</v>
      </c>
      <c r="AA1249" s="698"/>
      <c r="AB1249" s="698" t="s">
        <v>6877</v>
      </c>
    </row>
    <row r="1250" spans="1:28" s="715" customFormat="1" x14ac:dyDescent="0.2">
      <c r="A1250" s="698"/>
      <c r="B1250" s="697"/>
      <c r="C1250" s="696"/>
      <c r="D1250" s="697"/>
      <c r="E1250" s="696"/>
      <c r="F1250" s="696"/>
      <c r="G1250" s="697"/>
      <c r="H1250" s="697"/>
      <c r="I1250" s="697"/>
      <c r="J1250" s="697"/>
      <c r="K1250" s="697"/>
      <c r="L1250" s="697"/>
      <c r="M1250" s="697"/>
      <c r="N1250" s="697"/>
      <c r="O1250" s="696"/>
      <c r="P1250" s="696"/>
      <c r="Q1250" s="696"/>
      <c r="R1250" s="698"/>
      <c r="S1250" s="698"/>
      <c r="T1250" s="698"/>
      <c r="U1250" s="698"/>
      <c r="V1250" s="698"/>
      <c r="W1250" s="698"/>
      <c r="X1250" s="698"/>
      <c r="Y1250" s="699" t="s">
        <v>6879</v>
      </c>
      <c r="Z1250" s="698">
        <v>1994</v>
      </c>
      <c r="AA1250" s="698"/>
      <c r="AB1250" s="698" t="s">
        <v>6877</v>
      </c>
    </row>
    <row r="1251" spans="1:28" s="715" customFormat="1" x14ac:dyDescent="0.2">
      <c r="A1251" s="698"/>
      <c r="B1251" s="697"/>
      <c r="C1251" s="696"/>
      <c r="D1251" s="697"/>
      <c r="E1251" s="696"/>
      <c r="F1251" s="696"/>
      <c r="G1251" s="697"/>
      <c r="H1251" s="697"/>
      <c r="I1251" s="697"/>
      <c r="J1251" s="697"/>
      <c r="K1251" s="697"/>
      <c r="L1251" s="697"/>
      <c r="M1251" s="697"/>
      <c r="N1251" s="697"/>
      <c r="O1251" s="696"/>
      <c r="P1251" s="696"/>
      <c r="Q1251" s="696"/>
      <c r="R1251" s="698"/>
      <c r="S1251" s="698"/>
      <c r="T1251" s="698"/>
      <c r="U1251" s="698"/>
      <c r="V1251" s="698"/>
      <c r="W1251" s="698"/>
      <c r="X1251" s="698"/>
      <c r="Y1251" s="699" t="s">
        <v>6880</v>
      </c>
      <c r="Z1251" s="698"/>
      <c r="AA1251" s="698"/>
      <c r="AB1251" s="698"/>
    </row>
    <row r="1252" spans="1:28" s="715" customFormat="1" x14ac:dyDescent="0.2">
      <c r="A1252" s="698"/>
      <c r="B1252" s="697"/>
      <c r="C1252" s="696"/>
      <c r="D1252" s="697"/>
      <c r="E1252" s="696"/>
      <c r="F1252" s="696"/>
      <c r="G1252" s="697"/>
      <c r="H1252" s="697"/>
      <c r="I1252" s="697"/>
      <c r="J1252" s="697"/>
      <c r="K1252" s="697"/>
      <c r="L1252" s="697"/>
      <c r="M1252" s="697"/>
      <c r="N1252" s="697"/>
      <c r="O1252" s="696"/>
      <c r="P1252" s="696"/>
      <c r="Q1252" s="696"/>
      <c r="R1252" s="698"/>
      <c r="S1252" s="698"/>
      <c r="T1252" s="698"/>
      <c r="U1252" s="698"/>
      <c r="V1252" s="698"/>
      <c r="W1252" s="698"/>
      <c r="X1252" s="698"/>
      <c r="Y1252" s="698" t="s">
        <v>6881</v>
      </c>
      <c r="Z1252" s="698">
        <v>1994</v>
      </c>
      <c r="AA1252" s="698">
        <v>250</v>
      </c>
      <c r="AB1252" s="698" t="s">
        <v>6520</v>
      </c>
    </row>
    <row r="1253" spans="1:28" s="715" customFormat="1" x14ac:dyDescent="0.2">
      <c r="A1253" s="698"/>
      <c r="B1253" s="697"/>
      <c r="C1253" s="696"/>
      <c r="D1253" s="697"/>
      <c r="E1253" s="696"/>
      <c r="F1253" s="696"/>
      <c r="G1253" s="697"/>
      <c r="H1253" s="697"/>
      <c r="I1253" s="697"/>
      <c r="J1253" s="697"/>
      <c r="K1253" s="697"/>
      <c r="L1253" s="697"/>
      <c r="M1253" s="697"/>
      <c r="N1253" s="697"/>
      <c r="O1253" s="696"/>
      <c r="P1253" s="696"/>
      <c r="Q1253" s="696"/>
      <c r="R1253" s="698"/>
      <c r="S1253" s="698"/>
      <c r="T1253" s="698"/>
      <c r="U1253" s="698"/>
      <c r="V1253" s="698"/>
      <c r="W1253" s="698"/>
      <c r="X1253" s="698"/>
      <c r="Y1253" s="699" t="s">
        <v>6882</v>
      </c>
      <c r="Z1253" s="698">
        <v>1994</v>
      </c>
      <c r="AA1253" s="698"/>
      <c r="AB1253" s="698" t="s">
        <v>6877</v>
      </c>
    </row>
    <row r="1254" spans="1:28" s="715" customFormat="1" x14ac:dyDescent="0.2">
      <c r="A1254" s="698"/>
      <c r="B1254" s="697"/>
      <c r="C1254" s="696"/>
      <c r="D1254" s="697"/>
      <c r="E1254" s="696"/>
      <c r="F1254" s="696"/>
      <c r="G1254" s="697"/>
      <c r="H1254" s="697"/>
      <c r="I1254" s="697"/>
      <c r="J1254" s="697"/>
      <c r="K1254" s="697"/>
      <c r="L1254" s="697"/>
      <c r="M1254" s="697"/>
      <c r="N1254" s="697"/>
      <c r="O1254" s="696"/>
      <c r="P1254" s="696"/>
      <c r="Q1254" s="696"/>
      <c r="R1254" s="698"/>
      <c r="S1254" s="698"/>
      <c r="T1254" s="698"/>
      <c r="U1254" s="698"/>
      <c r="V1254" s="698"/>
      <c r="W1254" s="698"/>
      <c r="X1254" s="698"/>
      <c r="Y1254" s="698" t="s">
        <v>6883</v>
      </c>
      <c r="Z1254" s="698">
        <v>1994</v>
      </c>
      <c r="AA1254" s="698">
        <v>200</v>
      </c>
      <c r="AB1254" s="698" t="s">
        <v>5407</v>
      </c>
    </row>
    <row r="1255" spans="1:28" s="715" customFormat="1" x14ac:dyDescent="0.2">
      <c r="A1255" s="698"/>
      <c r="B1255" s="697"/>
      <c r="C1255" s="696"/>
      <c r="D1255" s="697"/>
      <c r="E1255" s="696"/>
      <c r="F1255" s="696"/>
      <c r="G1255" s="697"/>
      <c r="H1255" s="697"/>
      <c r="I1255" s="697"/>
      <c r="J1255" s="697"/>
      <c r="K1255" s="697"/>
      <c r="L1255" s="697"/>
      <c r="M1255" s="697"/>
      <c r="N1255" s="697"/>
      <c r="O1255" s="696"/>
      <c r="P1255" s="696"/>
      <c r="Q1255" s="696"/>
      <c r="R1255" s="698"/>
      <c r="S1255" s="698"/>
      <c r="T1255" s="698"/>
      <c r="U1255" s="698"/>
      <c r="V1255" s="698"/>
      <c r="W1255" s="698"/>
      <c r="X1255" s="698"/>
      <c r="Y1255" s="699" t="s">
        <v>6884</v>
      </c>
      <c r="Z1255" s="698">
        <v>1994</v>
      </c>
      <c r="AA1255" s="698"/>
      <c r="AB1255" s="698" t="s">
        <v>6877</v>
      </c>
    </row>
    <row r="1256" spans="1:28" s="715" customFormat="1" x14ac:dyDescent="0.2">
      <c r="A1256" s="698"/>
      <c r="B1256" s="698"/>
      <c r="C1256" s="698"/>
      <c r="D1256" s="698"/>
      <c r="E1256" s="698"/>
      <c r="F1256" s="698"/>
      <c r="G1256" s="698"/>
      <c r="H1256" s="698"/>
      <c r="I1256" s="698"/>
      <c r="J1256" s="698"/>
      <c r="K1256" s="698"/>
      <c r="L1256" s="698"/>
      <c r="M1256" s="698"/>
      <c r="N1256" s="698"/>
      <c r="O1256" s="696"/>
      <c r="P1256" s="696"/>
      <c r="Q1256" s="696"/>
      <c r="R1256" s="698"/>
      <c r="S1256" s="698"/>
      <c r="T1256" s="698"/>
      <c r="U1256" s="698"/>
      <c r="V1256" s="698"/>
      <c r="W1256" s="698"/>
      <c r="X1256" s="698"/>
      <c r="Y1256" s="698" t="s">
        <v>6885</v>
      </c>
      <c r="Z1256" s="698">
        <v>1994</v>
      </c>
      <c r="AA1256" s="698">
        <v>180</v>
      </c>
      <c r="AB1256" s="698" t="s">
        <v>6875</v>
      </c>
    </row>
    <row r="1257" spans="1:28" s="715" customFormat="1" x14ac:dyDescent="0.2">
      <c r="A1257" s="698"/>
      <c r="B1257" s="697"/>
      <c r="C1257" s="696"/>
      <c r="D1257" s="697"/>
      <c r="E1257" s="696"/>
      <c r="F1257" s="696"/>
      <c r="G1257" s="697"/>
      <c r="H1257" s="697"/>
      <c r="I1257" s="697"/>
      <c r="J1257" s="697"/>
      <c r="K1257" s="697"/>
      <c r="L1257" s="697"/>
      <c r="M1257" s="697"/>
      <c r="N1257" s="697"/>
      <c r="O1257" s="696"/>
      <c r="P1257" s="696"/>
      <c r="Q1257" s="696"/>
      <c r="R1257" s="698"/>
      <c r="S1257" s="698"/>
      <c r="T1257" s="698"/>
      <c r="U1257" s="698"/>
      <c r="V1257" s="698"/>
      <c r="W1257" s="698"/>
      <c r="X1257" s="698"/>
      <c r="Y1257" s="698" t="s">
        <v>6886</v>
      </c>
      <c r="Z1257" s="698">
        <v>1994</v>
      </c>
      <c r="AA1257" s="698">
        <v>250</v>
      </c>
      <c r="AB1257" s="698" t="s">
        <v>6520</v>
      </c>
    </row>
    <row r="1258" spans="1:28" s="715" customFormat="1" x14ac:dyDescent="0.2">
      <c r="A1258" s="698"/>
      <c r="B1258" s="697"/>
      <c r="C1258" s="696"/>
      <c r="D1258" s="697"/>
      <c r="E1258" s="696"/>
      <c r="F1258" s="696"/>
      <c r="G1258" s="697"/>
      <c r="H1258" s="697"/>
      <c r="I1258" s="697"/>
      <c r="J1258" s="697"/>
      <c r="K1258" s="697"/>
      <c r="L1258" s="697"/>
      <c r="M1258" s="697"/>
      <c r="N1258" s="697"/>
      <c r="O1258" s="696"/>
      <c r="P1258" s="696"/>
      <c r="Q1258" s="696"/>
      <c r="R1258" s="698"/>
      <c r="S1258" s="698"/>
      <c r="T1258" s="698"/>
      <c r="U1258" s="698"/>
      <c r="V1258" s="698"/>
      <c r="W1258" s="698"/>
      <c r="X1258" s="698"/>
      <c r="Y1258" s="699" t="s">
        <v>6887</v>
      </c>
      <c r="Z1258" s="698">
        <v>1994</v>
      </c>
      <c r="AA1258" s="698"/>
      <c r="AB1258" s="698" t="s">
        <v>6877</v>
      </c>
    </row>
    <row r="1259" spans="1:28" s="715" customFormat="1" x14ac:dyDescent="0.2">
      <c r="A1259" s="698"/>
      <c r="B1259" s="697"/>
      <c r="C1259" s="696"/>
      <c r="D1259" s="697"/>
      <c r="E1259" s="696"/>
      <c r="F1259" s="696"/>
      <c r="G1259" s="697"/>
      <c r="H1259" s="697"/>
      <c r="I1259" s="697"/>
      <c r="J1259" s="697"/>
      <c r="K1259" s="697"/>
      <c r="L1259" s="697"/>
      <c r="M1259" s="697"/>
      <c r="N1259" s="697"/>
      <c r="O1259" s="696"/>
      <c r="P1259" s="696"/>
      <c r="Q1259" s="696"/>
      <c r="R1259" s="698"/>
      <c r="S1259" s="698"/>
      <c r="T1259" s="698"/>
      <c r="U1259" s="698"/>
      <c r="V1259" s="698"/>
      <c r="W1259" s="698"/>
      <c r="X1259" s="698"/>
      <c r="Y1259" s="699" t="s">
        <v>6888</v>
      </c>
      <c r="Z1259" s="698"/>
      <c r="AA1259" s="698"/>
      <c r="AB1259" s="698"/>
    </row>
    <row r="1260" spans="1:28" s="715" customFormat="1" x14ac:dyDescent="0.2">
      <c r="A1260" s="698"/>
      <c r="B1260" s="697"/>
      <c r="C1260" s="696"/>
      <c r="D1260" s="697"/>
      <c r="E1260" s="696"/>
      <c r="F1260" s="696"/>
      <c r="G1260" s="697"/>
      <c r="H1260" s="697"/>
      <c r="I1260" s="697"/>
      <c r="J1260" s="697"/>
      <c r="K1260" s="697"/>
      <c r="L1260" s="697"/>
      <c r="M1260" s="697"/>
      <c r="N1260" s="697"/>
      <c r="O1260" s="696"/>
      <c r="P1260" s="696"/>
      <c r="Q1260" s="696"/>
      <c r="R1260" s="698"/>
      <c r="S1260" s="698"/>
      <c r="T1260" s="698"/>
      <c r="U1260" s="698"/>
      <c r="V1260" s="698"/>
      <c r="W1260" s="698"/>
      <c r="X1260" s="698"/>
      <c r="Y1260" s="699" t="s">
        <v>6889</v>
      </c>
      <c r="Z1260" s="698">
        <v>1994</v>
      </c>
      <c r="AA1260" s="698"/>
      <c r="AB1260" s="698" t="s">
        <v>6877</v>
      </c>
    </row>
    <row r="1261" spans="1:28" s="715" customFormat="1" x14ac:dyDescent="0.2">
      <c r="A1261" s="698"/>
      <c r="B1261" s="697"/>
      <c r="C1261" s="696"/>
      <c r="D1261" s="697"/>
      <c r="E1261" s="696"/>
      <c r="F1261" s="696"/>
      <c r="G1261" s="697"/>
      <c r="H1261" s="697"/>
      <c r="I1261" s="697"/>
      <c r="J1261" s="697"/>
      <c r="K1261" s="697"/>
      <c r="L1261" s="697"/>
      <c r="M1261" s="697"/>
      <c r="N1261" s="697"/>
      <c r="O1261" s="696"/>
      <c r="P1261" s="696"/>
      <c r="Q1261" s="696"/>
      <c r="R1261" s="698"/>
      <c r="S1261" s="698"/>
      <c r="T1261" s="698"/>
      <c r="U1261" s="698"/>
      <c r="V1261" s="698"/>
      <c r="W1261" s="698"/>
      <c r="X1261" s="698"/>
      <c r="Y1261" s="699" t="s">
        <v>6890</v>
      </c>
      <c r="Z1261" s="698">
        <v>1994</v>
      </c>
      <c r="AA1261" s="698"/>
      <c r="AB1261" s="698" t="s">
        <v>6877</v>
      </c>
    </row>
    <row r="1262" spans="1:28" x14ac:dyDescent="0.2">
      <c r="A1262" s="711"/>
      <c r="B1262" s="706"/>
      <c r="C1262" s="712"/>
      <c r="D1262" s="713"/>
      <c r="E1262" s="713"/>
      <c r="F1262" s="713"/>
      <c r="G1262" s="713"/>
      <c r="H1262" s="713"/>
      <c r="I1262" s="713"/>
      <c r="J1262" s="713"/>
      <c r="K1262" s="713"/>
      <c r="L1262" s="713"/>
      <c r="M1262" s="757"/>
      <c r="N1262" s="765"/>
      <c r="O1262" s="712"/>
      <c r="P1262" s="713"/>
      <c r="Q1262" s="713"/>
      <c r="R1262" s="713"/>
      <c r="S1262" s="713"/>
      <c r="T1262" s="713"/>
      <c r="U1262" s="713"/>
      <c r="V1262" s="713"/>
      <c r="W1262" s="713"/>
      <c r="X1262" s="714"/>
      <c r="Y1262" s="712"/>
      <c r="Z1262" s="714"/>
      <c r="AA1262" s="766"/>
      <c r="AB1262" s="711"/>
    </row>
    <row r="1263" spans="1:28" s="715" customFormat="1" x14ac:dyDescent="0.2">
      <c r="A1263" s="698">
        <v>122</v>
      </c>
      <c r="B1263" s="697" t="s">
        <v>6852</v>
      </c>
      <c r="C1263" s="696"/>
      <c r="D1263" s="697"/>
      <c r="E1263" s="696"/>
      <c r="F1263" s="696"/>
      <c r="G1263" s="697"/>
      <c r="H1263" s="697"/>
      <c r="I1263" s="697"/>
      <c r="J1263" s="697"/>
      <c r="K1263" s="697"/>
      <c r="L1263" s="697" t="s">
        <v>6891</v>
      </c>
      <c r="M1263" s="696">
        <v>318</v>
      </c>
      <c r="N1263" s="697" t="s">
        <v>59</v>
      </c>
      <c r="O1263" s="696" t="s">
        <v>6892</v>
      </c>
      <c r="P1263" s="696" t="s">
        <v>5158</v>
      </c>
      <c r="Q1263" s="696" t="s">
        <v>454</v>
      </c>
      <c r="R1263" s="698"/>
      <c r="S1263" s="698"/>
      <c r="T1263" s="698"/>
      <c r="U1263" s="698"/>
      <c r="V1263" s="698"/>
      <c r="W1263" s="698"/>
      <c r="X1263" s="698"/>
      <c r="Y1263" s="699" t="s">
        <v>6893</v>
      </c>
    </row>
    <row r="1264" spans="1:28" s="715" customFormat="1" x14ac:dyDescent="0.2">
      <c r="A1264" s="698"/>
      <c r="B1264" s="697"/>
      <c r="C1264" s="696"/>
      <c r="D1264" s="697"/>
      <c r="E1264" s="696"/>
      <c r="F1264" s="696"/>
      <c r="G1264" s="697"/>
      <c r="H1264" s="697"/>
      <c r="I1264" s="697"/>
      <c r="J1264" s="697"/>
      <c r="K1264" s="697"/>
      <c r="L1264" s="697" t="s">
        <v>6891</v>
      </c>
      <c r="M1264" s="696">
        <v>318</v>
      </c>
      <c r="N1264" s="697" t="s">
        <v>59</v>
      </c>
      <c r="P1264" s="696"/>
      <c r="Q1264" s="696"/>
      <c r="R1264" s="698"/>
      <c r="S1264" s="698"/>
      <c r="T1264" s="698"/>
      <c r="U1264" s="698"/>
      <c r="V1264" s="698"/>
      <c r="W1264" s="698"/>
      <c r="X1264" s="698"/>
      <c r="Y1264" s="699" t="s">
        <v>6894</v>
      </c>
    </row>
    <row r="1265" spans="1:28" s="715" customFormat="1" x14ac:dyDescent="0.2">
      <c r="A1265" s="698"/>
      <c r="B1265" s="697"/>
      <c r="C1265" s="696"/>
      <c r="D1265" s="697"/>
      <c r="E1265" s="696"/>
      <c r="F1265" s="696"/>
      <c r="G1265" s="697"/>
      <c r="H1265" s="697"/>
      <c r="I1265" s="697"/>
      <c r="J1265" s="697"/>
      <c r="K1265" s="752"/>
      <c r="O1265" s="696"/>
      <c r="P1265" s="696"/>
      <c r="Q1265" s="696"/>
      <c r="R1265" s="698"/>
      <c r="S1265" s="698"/>
      <c r="T1265" s="698"/>
      <c r="U1265" s="698"/>
      <c r="V1265" s="698"/>
      <c r="W1265" s="698"/>
      <c r="X1265" s="698"/>
      <c r="Y1265" s="699" t="s">
        <v>6895</v>
      </c>
      <c r="Z1265" s="698"/>
      <c r="AA1265" s="698"/>
      <c r="AB1265" s="698"/>
    </row>
    <row r="1266" spans="1:28" s="715" customFormat="1" x14ac:dyDescent="0.2">
      <c r="A1266" s="698"/>
      <c r="B1266" s="697"/>
      <c r="C1266" s="696"/>
      <c r="D1266" s="697"/>
      <c r="E1266" s="696"/>
      <c r="F1266" s="696"/>
      <c r="G1266" s="697"/>
      <c r="H1266" s="697"/>
      <c r="I1266" s="697"/>
      <c r="J1266" s="697"/>
      <c r="K1266" s="697"/>
      <c r="L1266" s="697"/>
      <c r="M1266" s="697"/>
      <c r="N1266" s="697"/>
      <c r="O1266" s="696"/>
      <c r="P1266" s="696"/>
      <c r="Q1266" s="696"/>
      <c r="R1266" s="698"/>
      <c r="S1266" s="698"/>
      <c r="T1266" s="698"/>
      <c r="U1266" s="698"/>
      <c r="V1266" s="698"/>
      <c r="W1266" s="698"/>
      <c r="X1266" s="698"/>
      <c r="Y1266" s="699" t="s">
        <v>6896</v>
      </c>
      <c r="Z1266" s="698"/>
      <c r="AA1266" s="698"/>
      <c r="AB1266" s="698"/>
    </row>
    <row r="1267" spans="1:28" s="715" customFormat="1" x14ac:dyDescent="0.2">
      <c r="A1267" s="698"/>
      <c r="B1267" s="697"/>
      <c r="C1267" s="696"/>
      <c r="D1267" s="697"/>
      <c r="E1267" s="696"/>
      <c r="F1267" s="696"/>
      <c r="G1267" s="697"/>
      <c r="H1267" s="697"/>
      <c r="I1267" s="697"/>
      <c r="J1267" s="697"/>
      <c r="K1267" s="697"/>
      <c r="L1267" s="697"/>
      <c r="M1267" s="697"/>
      <c r="N1267" s="697"/>
      <c r="O1267" s="696"/>
      <c r="P1267" s="696"/>
      <c r="Q1267" s="696"/>
      <c r="R1267" s="698"/>
      <c r="S1267" s="698"/>
      <c r="T1267" s="698"/>
      <c r="U1267" s="698"/>
      <c r="V1267" s="698"/>
      <c r="W1267" s="698"/>
      <c r="X1267" s="698"/>
      <c r="Y1267" s="699" t="s">
        <v>6897</v>
      </c>
      <c r="Z1267" s="698"/>
      <c r="AA1267" s="698"/>
      <c r="AB1267" s="698"/>
    </row>
    <row r="1268" spans="1:28" s="715" customFormat="1" x14ac:dyDescent="0.2">
      <c r="A1268" s="698"/>
      <c r="B1268" s="697"/>
      <c r="C1268" s="696"/>
      <c r="D1268" s="697"/>
      <c r="E1268" s="696"/>
      <c r="F1268" s="696"/>
      <c r="G1268" s="697"/>
      <c r="H1268" s="697"/>
      <c r="I1268" s="697"/>
      <c r="J1268" s="697"/>
      <c r="K1268" s="697"/>
      <c r="L1268" s="697"/>
      <c r="M1268" s="697"/>
      <c r="N1268" s="697"/>
      <c r="O1268" s="696"/>
      <c r="P1268" s="696"/>
      <c r="Q1268" s="696"/>
      <c r="R1268" s="698"/>
      <c r="S1268" s="698"/>
      <c r="T1268" s="698"/>
      <c r="U1268" s="698"/>
      <c r="V1268" s="698"/>
      <c r="W1268" s="698"/>
      <c r="X1268" s="698"/>
      <c r="Y1268" s="699" t="s">
        <v>6898</v>
      </c>
      <c r="Z1268" s="698"/>
      <c r="AA1268" s="698"/>
      <c r="AB1268" s="698"/>
    </row>
    <row r="1269" spans="1:28" s="715" customFormat="1" x14ac:dyDescent="0.2">
      <c r="A1269" s="698"/>
      <c r="B1269" s="697"/>
      <c r="C1269" s="696"/>
      <c r="D1269" s="697"/>
      <c r="E1269" s="696"/>
      <c r="F1269" s="696"/>
      <c r="G1269" s="697"/>
      <c r="H1269" s="697"/>
      <c r="I1269" s="697"/>
      <c r="J1269" s="697"/>
      <c r="K1269" s="697"/>
      <c r="L1269" s="697"/>
      <c r="M1269" s="697"/>
      <c r="N1269" s="697"/>
      <c r="O1269" s="696"/>
      <c r="P1269" s="696"/>
      <c r="Q1269" s="696"/>
      <c r="R1269" s="698"/>
      <c r="S1269" s="698"/>
      <c r="T1269" s="698"/>
      <c r="U1269" s="698"/>
      <c r="V1269" s="698"/>
      <c r="W1269" s="698"/>
      <c r="X1269" s="698"/>
      <c r="Y1269" s="699" t="s">
        <v>6899</v>
      </c>
      <c r="Z1269" s="698"/>
      <c r="AA1269" s="698"/>
      <c r="AB1269" s="698"/>
    </row>
    <row r="1270" spans="1:28" s="715" customFormat="1" x14ac:dyDescent="0.2">
      <c r="A1270" s="698"/>
      <c r="B1270" s="697"/>
      <c r="C1270" s="696"/>
      <c r="D1270" s="697"/>
      <c r="E1270" s="696"/>
      <c r="F1270" s="696"/>
      <c r="G1270" s="697"/>
      <c r="H1270" s="697"/>
      <c r="I1270" s="697"/>
      <c r="J1270" s="697"/>
      <c r="K1270" s="697"/>
      <c r="L1270" s="697"/>
      <c r="M1270" s="697"/>
      <c r="N1270" s="697"/>
      <c r="O1270" s="696"/>
      <c r="P1270" s="696"/>
      <c r="Q1270" s="696"/>
      <c r="R1270" s="698"/>
      <c r="S1270" s="698"/>
      <c r="T1270" s="698"/>
      <c r="U1270" s="698"/>
      <c r="V1270" s="698"/>
      <c r="W1270" s="698"/>
      <c r="X1270" s="698"/>
      <c r="Y1270" s="699" t="s">
        <v>6900</v>
      </c>
      <c r="Z1270" s="698"/>
      <c r="AA1270" s="698"/>
      <c r="AB1270" s="698"/>
    </row>
    <row r="1271" spans="1:28" s="715" customFormat="1" x14ac:dyDescent="0.2">
      <c r="A1271" s="698"/>
      <c r="B1271" s="697"/>
      <c r="C1271" s="696"/>
      <c r="D1271" s="697"/>
      <c r="E1271" s="696"/>
      <c r="F1271" s="696"/>
      <c r="G1271" s="697"/>
      <c r="H1271" s="697"/>
      <c r="I1271" s="697"/>
      <c r="J1271" s="697"/>
      <c r="K1271" s="697"/>
      <c r="L1271" s="697"/>
      <c r="M1271" s="697"/>
      <c r="N1271" s="697"/>
      <c r="O1271" s="696"/>
      <c r="P1271" s="696"/>
      <c r="Q1271" s="696"/>
      <c r="R1271" s="698"/>
      <c r="S1271" s="698"/>
      <c r="T1271" s="698"/>
      <c r="U1271" s="698"/>
      <c r="V1271" s="698"/>
      <c r="W1271" s="698"/>
      <c r="X1271" s="698"/>
      <c r="Y1271" s="699" t="s">
        <v>6901</v>
      </c>
      <c r="Z1271" s="698"/>
      <c r="AA1271" s="698"/>
      <c r="AB1271" s="698"/>
    </row>
    <row r="1272" spans="1:28" s="715" customFormat="1" x14ac:dyDescent="0.2">
      <c r="A1272" s="698"/>
      <c r="B1272" s="697"/>
      <c r="C1272" s="696"/>
      <c r="D1272" s="697"/>
      <c r="E1272" s="696"/>
      <c r="F1272" s="696"/>
      <c r="G1272" s="697"/>
      <c r="H1272" s="697"/>
      <c r="I1272" s="697"/>
      <c r="J1272" s="697"/>
      <c r="K1272" s="697"/>
      <c r="L1272" s="697"/>
      <c r="M1272" s="697"/>
      <c r="N1272" s="697"/>
      <c r="O1272" s="696"/>
      <c r="P1272" s="696"/>
      <c r="Q1272" s="696"/>
      <c r="R1272" s="698"/>
      <c r="S1272" s="698"/>
      <c r="T1272" s="698"/>
      <c r="U1272" s="698"/>
      <c r="V1272" s="698"/>
      <c r="W1272" s="698"/>
      <c r="X1272" s="698"/>
      <c r="Y1272" s="699" t="s">
        <v>6902</v>
      </c>
      <c r="Z1272" s="698"/>
      <c r="AA1272" s="698"/>
      <c r="AB1272" s="698"/>
    </row>
    <row r="1273" spans="1:28" s="715" customFormat="1" x14ac:dyDescent="0.2">
      <c r="A1273" s="698"/>
      <c r="B1273" s="697"/>
      <c r="C1273" s="696"/>
      <c r="D1273" s="697"/>
      <c r="E1273" s="696"/>
      <c r="F1273" s="696"/>
      <c r="G1273" s="697"/>
      <c r="H1273" s="697"/>
      <c r="I1273" s="697"/>
      <c r="J1273" s="697"/>
      <c r="K1273" s="697"/>
      <c r="L1273" s="697"/>
      <c r="M1273" s="697"/>
      <c r="N1273" s="697"/>
      <c r="O1273" s="696"/>
      <c r="P1273" s="696"/>
      <c r="Q1273" s="696"/>
      <c r="R1273" s="698"/>
      <c r="S1273" s="698"/>
      <c r="T1273" s="698"/>
      <c r="U1273" s="698"/>
      <c r="V1273" s="698"/>
      <c r="W1273" s="698"/>
      <c r="X1273" s="698"/>
      <c r="Y1273" s="699" t="s">
        <v>6903</v>
      </c>
      <c r="Z1273" s="698"/>
      <c r="AA1273" s="698"/>
      <c r="AB1273" s="698"/>
    </row>
    <row r="1274" spans="1:28" s="715" customFormat="1" x14ac:dyDescent="0.2">
      <c r="A1274" s="698"/>
      <c r="B1274" s="697"/>
      <c r="C1274" s="696"/>
      <c r="D1274" s="697"/>
      <c r="E1274" s="696"/>
      <c r="F1274" s="696"/>
      <c r="G1274" s="697"/>
      <c r="H1274" s="697"/>
      <c r="I1274" s="697"/>
      <c r="J1274" s="697"/>
      <c r="K1274" s="697"/>
      <c r="L1274" s="697"/>
      <c r="M1274" s="697"/>
      <c r="N1274" s="697"/>
      <c r="O1274" s="696"/>
      <c r="P1274" s="696"/>
      <c r="Q1274" s="696"/>
      <c r="R1274" s="698"/>
      <c r="S1274" s="698"/>
      <c r="T1274" s="698"/>
      <c r="U1274" s="698"/>
      <c r="V1274" s="698"/>
      <c r="W1274" s="698"/>
      <c r="X1274" s="698"/>
      <c r="Y1274" s="699" t="s">
        <v>6904</v>
      </c>
      <c r="Z1274" s="698"/>
      <c r="AA1274" s="698"/>
      <c r="AB1274" s="698"/>
    </row>
    <row r="1275" spans="1:28" s="715" customFormat="1" x14ac:dyDescent="0.2">
      <c r="A1275" s="698"/>
      <c r="B1275" s="697"/>
      <c r="C1275" s="696"/>
      <c r="D1275" s="697"/>
      <c r="E1275" s="696"/>
      <c r="F1275" s="696"/>
      <c r="G1275" s="697"/>
      <c r="H1275" s="697"/>
      <c r="I1275" s="697"/>
      <c r="J1275" s="697"/>
      <c r="K1275" s="697"/>
      <c r="L1275" s="697"/>
      <c r="M1275" s="697"/>
      <c r="N1275" s="697"/>
      <c r="O1275" s="696"/>
      <c r="P1275" s="696"/>
      <c r="Q1275" s="696"/>
      <c r="R1275" s="698"/>
      <c r="S1275" s="698"/>
      <c r="T1275" s="698"/>
      <c r="U1275" s="698"/>
      <c r="V1275" s="698"/>
      <c r="W1275" s="698"/>
      <c r="X1275" s="698"/>
      <c r="Y1275" s="699" t="s">
        <v>6905</v>
      </c>
      <c r="Z1275" s="698"/>
      <c r="AA1275" s="698"/>
      <c r="AB1275" s="698"/>
    </row>
    <row r="1276" spans="1:28" x14ac:dyDescent="0.2">
      <c r="A1276" s="711"/>
      <c r="B1276" s="706"/>
      <c r="C1276" s="712"/>
      <c r="D1276" s="713"/>
      <c r="E1276" s="713"/>
      <c r="F1276" s="713"/>
      <c r="G1276" s="713"/>
      <c r="H1276" s="713"/>
      <c r="I1276" s="713"/>
      <c r="J1276" s="713"/>
      <c r="K1276" s="713"/>
      <c r="L1276" s="713"/>
      <c r="M1276" s="757"/>
      <c r="N1276" s="765"/>
      <c r="O1276" s="712"/>
      <c r="P1276" s="713"/>
      <c r="Q1276" s="713"/>
      <c r="R1276" s="713"/>
      <c r="S1276" s="713"/>
      <c r="T1276" s="713"/>
      <c r="U1276" s="713"/>
      <c r="V1276" s="713"/>
      <c r="W1276" s="713"/>
      <c r="X1276" s="714"/>
      <c r="Y1276" s="712"/>
      <c r="Z1276" s="714"/>
      <c r="AA1276" s="766"/>
      <c r="AB1276" s="711"/>
    </row>
    <row r="1277" spans="1:28" x14ac:dyDescent="0.2">
      <c r="A1277" s="711">
        <v>123</v>
      </c>
      <c r="B1277" s="697" t="s">
        <v>6906</v>
      </c>
      <c r="C1277" s="712"/>
      <c r="D1277" s="713"/>
      <c r="E1277" s="713"/>
      <c r="F1277" s="713"/>
      <c r="G1277" s="713"/>
      <c r="H1277" s="713"/>
      <c r="I1277" s="713"/>
      <c r="J1277" s="713"/>
      <c r="K1277" s="697"/>
      <c r="L1277" s="697" t="s">
        <v>6907</v>
      </c>
      <c r="M1277" s="696">
        <v>388</v>
      </c>
      <c r="N1277" s="697" t="s">
        <v>55</v>
      </c>
      <c r="O1277" s="696" t="s">
        <v>6908</v>
      </c>
      <c r="P1277" s="726" t="s">
        <v>5133</v>
      </c>
      <c r="Q1277" s="726" t="s">
        <v>6909</v>
      </c>
      <c r="R1277" s="713"/>
      <c r="S1277" s="713"/>
      <c r="T1277" s="713"/>
      <c r="U1277" s="713"/>
      <c r="V1277" s="713"/>
      <c r="W1277" s="713"/>
      <c r="X1277" s="714"/>
      <c r="Z1277" s="698"/>
      <c r="AA1277" s="698"/>
      <c r="AB1277" s="698"/>
    </row>
    <row r="1278" spans="1:28" x14ac:dyDescent="0.2">
      <c r="A1278" s="711"/>
      <c r="B1278" s="706"/>
      <c r="C1278" s="712"/>
      <c r="D1278" s="713"/>
      <c r="E1278" s="713"/>
      <c r="F1278" s="713"/>
      <c r="G1278" s="713"/>
      <c r="H1278" s="713"/>
      <c r="I1278" s="713"/>
      <c r="J1278" s="713"/>
      <c r="K1278" s="713"/>
      <c r="L1278" s="713"/>
      <c r="M1278" s="757"/>
      <c r="N1278" s="765"/>
      <c r="O1278" s="712"/>
      <c r="P1278" s="713"/>
      <c r="Q1278" s="713"/>
      <c r="R1278" s="713"/>
      <c r="S1278" s="713"/>
      <c r="T1278" s="713"/>
      <c r="U1278" s="713"/>
      <c r="V1278" s="713"/>
      <c r="W1278" s="713"/>
      <c r="X1278" s="714"/>
      <c r="Y1278" s="712"/>
      <c r="Z1278" s="714"/>
      <c r="AA1278" s="766"/>
      <c r="AB1278" s="711"/>
    </row>
    <row r="1279" spans="1:28" s="715" customFormat="1" x14ac:dyDescent="0.2">
      <c r="A1279" s="698">
        <v>2</v>
      </c>
      <c r="B1279" s="697" t="s">
        <v>6910</v>
      </c>
      <c r="C1279" s="696"/>
      <c r="D1279" s="697"/>
      <c r="E1279" s="696"/>
      <c r="F1279" s="696"/>
      <c r="G1279" s="697"/>
      <c r="H1279" s="697"/>
      <c r="I1279" s="697"/>
      <c r="J1279" s="697"/>
      <c r="K1279" s="697"/>
      <c r="L1279" s="698" t="s">
        <v>6911</v>
      </c>
      <c r="M1279" s="696">
        <v>1450</v>
      </c>
      <c r="N1279" s="697" t="s">
        <v>55</v>
      </c>
      <c r="O1279" s="696" t="s">
        <v>6912</v>
      </c>
      <c r="P1279" s="696" t="s">
        <v>5158</v>
      </c>
      <c r="Q1279" s="696" t="s">
        <v>454</v>
      </c>
      <c r="R1279" s="698"/>
      <c r="S1279" s="698"/>
      <c r="T1279" s="698"/>
      <c r="U1279" s="698"/>
      <c r="V1279" s="698"/>
      <c r="W1279" s="698"/>
      <c r="X1279" s="698"/>
      <c r="Y1279" s="699" t="s">
        <v>6913</v>
      </c>
      <c r="Z1279" s="698"/>
      <c r="AA1279" s="698"/>
      <c r="AB1279" s="698"/>
    </row>
    <row r="1280" spans="1:28" s="715" customFormat="1" x14ac:dyDescent="0.2">
      <c r="A1280" s="698"/>
      <c r="B1280" s="697"/>
      <c r="C1280" s="696"/>
      <c r="D1280" s="697"/>
      <c r="E1280" s="696"/>
      <c r="F1280" s="696"/>
      <c r="G1280" s="697"/>
      <c r="H1280" s="697"/>
      <c r="I1280" s="697"/>
      <c r="J1280" s="697"/>
      <c r="K1280" s="697"/>
      <c r="L1280" s="698" t="s">
        <v>6914</v>
      </c>
      <c r="M1280" s="696">
        <v>785</v>
      </c>
      <c r="N1280" s="697" t="s">
        <v>55</v>
      </c>
      <c r="O1280" s="696"/>
      <c r="P1280" s="696"/>
      <c r="Q1280" s="696"/>
      <c r="R1280" s="698"/>
      <c r="S1280" s="698"/>
      <c r="T1280" s="698"/>
      <c r="U1280" s="698"/>
      <c r="V1280" s="698"/>
      <c r="W1280" s="698"/>
      <c r="X1280" s="698"/>
      <c r="Y1280" s="699" t="s">
        <v>6915</v>
      </c>
      <c r="Z1280" s="698"/>
      <c r="AA1280" s="698"/>
      <c r="AB1280" s="698"/>
    </row>
    <row r="1281" spans="1:28" s="715" customFormat="1" x14ac:dyDescent="0.2">
      <c r="A1281" s="698"/>
      <c r="B1281" s="697"/>
      <c r="C1281" s="696"/>
      <c r="D1281" s="697"/>
      <c r="E1281" s="696"/>
      <c r="F1281" s="696"/>
      <c r="G1281" s="697"/>
      <c r="H1281" s="697"/>
      <c r="I1281" s="697"/>
      <c r="J1281" s="697"/>
      <c r="K1281" s="697"/>
      <c r="L1281" s="697" t="s">
        <v>6916</v>
      </c>
      <c r="M1281" s="696">
        <v>665</v>
      </c>
      <c r="N1281" s="697" t="s">
        <v>55</v>
      </c>
      <c r="O1281" s="696"/>
      <c r="P1281" s="696"/>
      <c r="Q1281" s="696"/>
      <c r="R1281" s="698"/>
      <c r="S1281" s="698"/>
      <c r="T1281" s="698"/>
      <c r="U1281" s="698"/>
      <c r="V1281" s="698"/>
      <c r="W1281" s="698"/>
      <c r="X1281" s="698"/>
      <c r="Y1281" s="699" t="s">
        <v>6917</v>
      </c>
      <c r="Z1281" s="698"/>
      <c r="AA1281" s="698"/>
      <c r="AB1281" s="698"/>
    </row>
    <row r="1282" spans="1:28" s="715" customFormat="1" x14ac:dyDescent="0.2">
      <c r="A1282" s="698"/>
      <c r="B1282" s="697"/>
      <c r="C1282" s="696"/>
      <c r="D1282" s="697"/>
      <c r="E1282" s="696"/>
      <c r="F1282" s="696"/>
      <c r="G1282" s="697"/>
      <c r="H1282" s="697"/>
      <c r="I1282" s="697"/>
      <c r="J1282" s="697"/>
      <c r="K1282" s="697"/>
      <c r="L1282" s="697"/>
      <c r="M1282" s="697"/>
      <c r="N1282" s="697"/>
      <c r="O1282" s="696"/>
      <c r="P1282" s="696"/>
      <c r="Q1282" s="696"/>
      <c r="R1282" s="698"/>
      <c r="S1282" s="698"/>
      <c r="T1282" s="698"/>
      <c r="U1282" s="698"/>
      <c r="V1282" s="698"/>
      <c r="W1282" s="698"/>
      <c r="X1282" s="698"/>
      <c r="Y1282" s="699" t="s">
        <v>6918</v>
      </c>
      <c r="Z1282" s="698"/>
      <c r="AA1282" s="698"/>
      <c r="AB1282" s="698"/>
    </row>
    <row r="1283" spans="1:28" s="715" customFormat="1" x14ac:dyDescent="0.2">
      <c r="A1283" s="698"/>
      <c r="B1283" s="697"/>
      <c r="C1283" s="696"/>
      <c r="D1283" s="697"/>
      <c r="E1283" s="696"/>
      <c r="F1283" s="696"/>
      <c r="G1283" s="697"/>
      <c r="H1283" s="697"/>
      <c r="I1283" s="697"/>
      <c r="J1283" s="697"/>
      <c r="K1283" s="697"/>
      <c r="L1283" s="697"/>
      <c r="M1283" s="697"/>
      <c r="N1283" s="697"/>
      <c r="O1283" s="696"/>
      <c r="P1283" s="696"/>
      <c r="Q1283" s="696"/>
      <c r="R1283" s="698"/>
      <c r="S1283" s="698"/>
      <c r="T1283" s="698"/>
      <c r="U1283" s="698"/>
      <c r="V1283" s="698"/>
      <c r="W1283" s="698"/>
      <c r="X1283" s="698"/>
      <c r="Y1283" s="699" t="s">
        <v>6919</v>
      </c>
      <c r="Z1283" s="698"/>
      <c r="AA1283" s="698"/>
      <c r="AB1283" s="698"/>
    </row>
    <row r="1284" spans="1:28" s="715" customFormat="1" x14ac:dyDescent="0.2">
      <c r="A1284" s="698"/>
      <c r="B1284" s="697"/>
      <c r="C1284" s="696"/>
      <c r="D1284" s="697"/>
      <c r="E1284" s="696"/>
      <c r="F1284" s="696"/>
      <c r="G1284" s="697"/>
      <c r="H1284" s="697"/>
      <c r="I1284" s="697"/>
      <c r="J1284" s="697"/>
      <c r="K1284" s="697"/>
      <c r="L1284" s="697"/>
      <c r="M1284" s="697"/>
      <c r="N1284" s="697"/>
      <c r="O1284" s="696"/>
      <c r="P1284" s="696"/>
      <c r="Q1284" s="696"/>
      <c r="R1284" s="698"/>
      <c r="S1284" s="698"/>
      <c r="T1284" s="698"/>
      <c r="U1284" s="698"/>
      <c r="V1284" s="698"/>
      <c r="W1284" s="698"/>
      <c r="X1284" s="698"/>
      <c r="Y1284" s="699" t="s">
        <v>6920</v>
      </c>
      <c r="Z1284" s="698"/>
      <c r="AA1284" s="698"/>
      <c r="AB1284" s="698"/>
    </row>
    <row r="1285" spans="1:28" s="715" customFormat="1" x14ac:dyDescent="0.2">
      <c r="A1285" s="698"/>
      <c r="B1285" s="697"/>
      <c r="C1285" s="696"/>
      <c r="D1285" s="697"/>
      <c r="E1285" s="696"/>
      <c r="F1285" s="696"/>
      <c r="G1285" s="697"/>
      <c r="H1285" s="697"/>
      <c r="I1285" s="697"/>
      <c r="J1285" s="697"/>
      <c r="K1285" s="697"/>
      <c r="L1285" s="697"/>
      <c r="M1285" s="697"/>
      <c r="N1285" s="697"/>
      <c r="O1285" s="696"/>
      <c r="P1285" s="696"/>
      <c r="Q1285" s="696"/>
      <c r="R1285" s="698"/>
      <c r="S1285" s="698"/>
      <c r="T1285" s="698"/>
      <c r="U1285" s="698"/>
      <c r="V1285" s="698"/>
      <c r="W1285" s="698"/>
      <c r="X1285" s="698"/>
      <c r="Y1285" s="699" t="s">
        <v>6921</v>
      </c>
      <c r="Z1285" s="698"/>
      <c r="AA1285" s="698"/>
      <c r="AB1285" s="698"/>
    </row>
    <row r="1286" spans="1:28" s="715" customFormat="1" x14ac:dyDescent="0.2">
      <c r="A1286" s="698"/>
      <c r="B1286" s="697"/>
      <c r="C1286" s="696"/>
      <c r="D1286" s="697"/>
      <c r="E1286" s="696"/>
      <c r="F1286" s="696"/>
      <c r="G1286" s="697"/>
      <c r="H1286" s="697"/>
      <c r="I1286" s="697"/>
      <c r="J1286" s="697"/>
      <c r="K1286" s="697"/>
      <c r="L1286" s="697"/>
      <c r="M1286" s="697"/>
      <c r="N1286" s="697"/>
      <c r="O1286" s="696"/>
      <c r="P1286" s="696"/>
      <c r="Q1286" s="696"/>
      <c r="R1286" s="698"/>
      <c r="S1286" s="698"/>
      <c r="T1286" s="698"/>
      <c r="U1286" s="698"/>
      <c r="V1286" s="698"/>
      <c r="W1286" s="698"/>
      <c r="X1286" s="698"/>
      <c r="Y1286" s="699" t="s">
        <v>6922</v>
      </c>
      <c r="Z1286" s="698"/>
      <c r="AA1286" s="698"/>
      <c r="AB1286" s="698"/>
    </row>
    <row r="1287" spans="1:28" s="715" customFormat="1" x14ac:dyDescent="0.2">
      <c r="A1287" s="698"/>
      <c r="B1287" s="697"/>
      <c r="C1287" s="696"/>
      <c r="D1287" s="697"/>
      <c r="E1287" s="696"/>
      <c r="F1287" s="696"/>
      <c r="G1287" s="697"/>
      <c r="H1287" s="697"/>
      <c r="I1287" s="697"/>
      <c r="J1287" s="697"/>
      <c r="K1287" s="697"/>
      <c r="L1287" s="697"/>
      <c r="M1287" s="697"/>
      <c r="N1287" s="697"/>
      <c r="O1287" s="696"/>
      <c r="P1287" s="696"/>
      <c r="Q1287" s="696"/>
      <c r="R1287" s="698"/>
      <c r="S1287" s="698"/>
      <c r="T1287" s="698"/>
      <c r="U1287" s="698"/>
      <c r="V1287" s="698"/>
      <c r="W1287" s="698"/>
      <c r="X1287" s="698"/>
      <c r="Y1287" s="699" t="s">
        <v>6923</v>
      </c>
      <c r="Z1287" s="698"/>
      <c r="AA1287" s="698"/>
      <c r="AB1287" s="698"/>
    </row>
    <row r="1288" spans="1:28" s="715" customFormat="1" x14ac:dyDescent="0.2">
      <c r="A1288" s="698"/>
      <c r="B1288" s="697"/>
      <c r="C1288" s="696"/>
      <c r="D1288" s="697"/>
      <c r="E1288" s="696"/>
      <c r="F1288" s="696"/>
      <c r="G1288" s="697"/>
      <c r="H1288" s="697"/>
      <c r="I1288" s="697"/>
      <c r="J1288" s="697"/>
      <c r="K1288" s="697"/>
      <c r="L1288" s="697"/>
      <c r="M1288" s="697"/>
      <c r="N1288" s="697"/>
      <c r="O1288" s="696"/>
      <c r="P1288" s="696"/>
      <c r="Q1288" s="696"/>
      <c r="R1288" s="698"/>
      <c r="S1288" s="698"/>
      <c r="T1288" s="698"/>
      <c r="U1288" s="698"/>
      <c r="V1288" s="698"/>
      <c r="W1288" s="698"/>
      <c r="X1288" s="698"/>
      <c r="Y1288" s="699" t="s">
        <v>6924</v>
      </c>
      <c r="Z1288" s="698"/>
      <c r="AA1288" s="698"/>
      <c r="AB1288" s="698"/>
    </row>
    <row r="1289" spans="1:28" s="715" customFormat="1" x14ac:dyDescent="0.2">
      <c r="A1289" s="698"/>
      <c r="B1289" s="697"/>
      <c r="C1289" s="696"/>
      <c r="D1289" s="697"/>
      <c r="E1289" s="696"/>
      <c r="F1289" s="696"/>
      <c r="G1289" s="697"/>
      <c r="H1289" s="697"/>
      <c r="I1289" s="697"/>
      <c r="J1289" s="697"/>
      <c r="K1289" s="697"/>
      <c r="L1289" s="697"/>
      <c r="M1289" s="697"/>
      <c r="N1289" s="697"/>
      <c r="O1289" s="696"/>
      <c r="P1289" s="696"/>
      <c r="Q1289" s="696"/>
      <c r="R1289" s="698"/>
      <c r="S1289" s="698"/>
      <c r="T1289" s="698"/>
      <c r="U1289" s="698"/>
      <c r="V1289" s="698"/>
      <c r="W1289" s="698"/>
      <c r="X1289" s="698"/>
      <c r="Y1289" s="699" t="s">
        <v>6925</v>
      </c>
      <c r="Z1289" s="698"/>
      <c r="AA1289" s="698"/>
      <c r="AB1289" s="698"/>
    </row>
    <row r="1290" spans="1:28" s="715" customFormat="1" x14ac:dyDescent="0.2">
      <c r="A1290" s="698"/>
      <c r="B1290" s="697"/>
      <c r="C1290" s="696"/>
      <c r="D1290" s="697"/>
      <c r="E1290" s="696"/>
      <c r="F1290" s="696"/>
      <c r="G1290" s="697"/>
      <c r="H1290" s="697"/>
      <c r="I1290" s="697"/>
      <c r="J1290" s="697"/>
      <c r="K1290" s="697"/>
      <c r="L1290" s="697"/>
      <c r="M1290" s="697"/>
      <c r="N1290" s="697"/>
      <c r="O1290" s="696"/>
      <c r="P1290" s="696"/>
      <c r="Q1290" s="696"/>
      <c r="R1290" s="698"/>
      <c r="S1290" s="698"/>
      <c r="T1290" s="698"/>
      <c r="U1290" s="698"/>
      <c r="V1290" s="698"/>
      <c r="W1290" s="698"/>
      <c r="X1290" s="698"/>
      <c r="Y1290" s="699" t="s">
        <v>6926</v>
      </c>
      <c r="Z1290" s="698"/>
      <c r="AA1290" s="698"/>
      <c r="AB1290" s="698"/>
    </row>
    <row r="1291" spans="1:28" s="715" customFormat="1" x14ac:dyDescent="0.2">
      <c r="A1291" s="698"/>
      <c r="B1291" s="697"/>
      <c r="C1291" s="696"/>
      <c r="D1291" s="697"/>
      <c r="E1291" s="696"/>
      <c r="F1291" s="696"/>
      <c r="G1291" s="697"/>
      <c r="H1291" s="697"/>
      <c r="I1291" s="697"/>
      <c r="J1291" s="697"/>
      <c r="K1291" s="697"/>
      <c r="L1291" s="697"/>
      <c r="M1291" s="697"/>
      <c r="N1291" s="697"/>
      <c r="O1291" s="696"/>
      <c r="P1291" s="696"/>
      <c r="Q1291" s="696"/>
      <c r="R1291" s="698"/>
      <c r="S1291" s="698"/>
      <c r="T1291" s="698"/>
      <c r="U1291" s="698"/>
      <c r="V1291" s="698"/>
      <c r="W1291" s="698"/>
      <c r="X1291" s="698"/>
      <c r="Y1291" s="699" t="s">
        <v>6927</v>
      </c>
      <c r="Z1291" s="698"/>
      <c r="AA1291" s="698"/>
      <c r="AB1291" s="698"/>
    </row>
    <row r="1292" spans="1:28" s="715" customFormat="1" x14ac:dyDescent="0.2">
      <c r="A1292" s="698"/>
      <c r="B1292" s="697"/>
      <c r="C1292" s="696"/>
      <c r="D1292" s="697"/>
      <c r="E1292" s="696"/>
      <c r="F1292" s="696"/>
      <c r="G1292" s="697"/>
      <c r="H1292" s="697"/>
      <c r="I1292" s="697"/>
      <c r="J1292" s="697"/>
      <c r="K1292" s="697"/>
      <c r="L1292" s="697"/>
      <c r="M1292" s="697"/>
      <c r="N1292" s="697"/>
      <c r="O1292" s="696"/>
      <c r="P1292" s="696"/>
      <c r="Q1292" s="696"/>
      <c r="R1292" s="698"/>
      <c r="S1292" s="698"/>
      <c r="T1292" s="698"/>
      <c r="U1292" s="698"/>
      <c r="V1292" s="698"/>
      <c r="W1292" s="698"/>
      <c r="X1292" s="698"/>
      <c r="Y1292" s="699" t="s">
        <v>6928</v>
      </c>
      <c r="Z1292" s="698"/>
      <c r="AA1292" s="698"/>
      <c r="AB1292" s="698"/>
    </row>
    <row r="1293" spans="1:28" s="715" customFormat="1" x14ac:dyDescent="0.2">
      <c r="A1293" s="698"/>
      <c r="B1293" s="697"/>
      <c r="C1293" s="696"/>
      <c r="D1293" s="697"/>
      <c r="E1293" s="696"/>
      <c r="F1293" s="696"/>
      <c r="G1293" s="697"/>
      <c r="H1293" s="697"/>
      <c r="I1293" s="697"/>
      <c r="J1293" s="697"/>
      <c r="K1293" s="697"/>
      <c r="L1293" s="697"/>
      <c r="M1293" s="697"/>
      <c r="N1293" s="697"/>
      <c r="O1293" s="696"/>
      <c r="P1293" s="696"/>
      <c r="Q1293" s="696"/>
      <c r="R1293" s="698"/>
      <c r="S1293" s="698"/>
      <c r="T1293" s="698"/>
      <c r="U1293" s="698"/>
      <c r="V1293" s="698"/>
      <c r="W1293" s="698"/>
      <c r="X1293" s="698"/>
      <c r="Y1293" s="699" t="s">
        <v>6929</v>
      </c>
      <c r="Z1293" s="698"/>
      <c r="AA1293" s="698"/>
      <c r="AB1293" s="698"/>
    </row>
    <row r="1294" spans="1:28" x14ac:dyDescent="0.2">
      <c r="A1294" s="711"/>
      <c r="B1294" s="706"/>
      <c r="C1294" s="712"/>
      <c r="D1294" s="713"/>
      <c r="E1294" s="713"/>
      <c r="F1294" s="713"/>
      <c r="G1294" s="713"/>
      <c r="H1294" s="713"/>
      <c r="I1294" s="713"/>
      <c r="J1294" s="713"/>
      <c r="K1294" s="713"/>
      <c r="L1294" s="713"/>
      <c r="M1294" s="757"/>
      <c r="N1294" s="765"/>
      <c r="O1294" s="712"/>
      <c r="P1294" s="713"/>
      <c r="Q1294" s="713"/>
      <c r="R1294" s="713"/>
      <c r="S1294" s="713"/>
      <c r="T1294" s="713"/>
      <c r="U1294" s="713"/>
      <c r="V1294" s="713"/>
      <c r="W1294" s="713"/>
      <c r="X1294" s="714"/>
      <c r="Y1294" s="712"/>
      <c r="Z1294" s="714"/>
      <c r="AA1294" s="766"/>
      <c r="AB1294" s="711"/>
    </row>
    <row r="1295" spans="1:28" x14ac:dyDescent="0.2">
      <c r="A1295" s="711">
        <v>43</v>
      </c>
      <c r="B1295" s="697" t="s">
        <v>6910</v>
      </c>
      <c r="C1295" s="696"/>
      <c r="D1295" s="697"/>
      <c r="E1295" s="696"/>
      <c r="F1295" s="696"/>
      <c r="G1295" s="697"/>
      <c r="H1295" s="697"/>
      <c r="I1295" s="697"/>
      <c r="J1295" s="697"/>
      <c r="K1295" s="697"/>
      <c r="L1295" s="697" t="s">
        <v>6930</v>
      </c>
      <c r="M1295" s="696">
        <v>210</v>
      </c>
      <c r="N1295" s="697" t="s">
        <v>54</v>
      </c>
      <c r="O1295" s="696" t="s">
        <v>6931</v>
      </c>
      <c r="P1295" s="696" t="s">
        <v>5158</v>
      </c>
      <c r="Q1295" s="696" t="s">
        <v>246</v>
      </c>
      <c r="R1295" s="698"/>
      <c r="S1295" s="698"/>
      <c r="T1295" s="698"/>
      <c r="U1295" s="698"/>
      <c r="V1295" s="698"/>
      <c r="W1295" s="698"/>
      <c r="X1295" s="698"/>
      <c r="Y1295" s="699" t="s">
        <v>6932</v>
      </c>
      <c r="Z1295" s="698"/>
      <c r="AA1295" s="698"/>
      <c r="AB1295" s="698"/>
    </row>
    <row r="1296" spans="1:28" x14ac:dyDescent="0.2">
      <c r="A1296" s="711"/>
      <c r="B1296" s="706"/>
      <c r="C1296" s="696"/>
      <c r="D1296" s="697"/>
      <c r="E1296" s="696"/>
      <c r="F1296" s="696"/>
      <c r="G1296" s="697"/>
      <c r="H1296" s="706"/>
      <c r="I1296" s="697"/>
      <c r="J1296" s="697"/>
      <c r="K1296" s="697"/>
      <c r="L1296" s="697" t="s">
        <v>6933</v>
      </c>
      <c r="M1296" s="696">
        <v>285</v>
      </c>
      <c r="N1296" s="697" t="s">
        <v>52</v>
      </c>
      <c r="O1296" s="696"/>
      <c r="P1296" s="696"/>
      <c r="Q1296" s="696"/>
      <c r="R1296" s="698"/>
      <c r="S1296" s="698"/>
      <c r="T1296" s="698"/>
      <c r="U1296" s="698"/>
      <c r="V1296" s="698"/>
      <c r="W1296" s="698"/>
      <c r="X1296" s="698"/>
      <c r="Y1296" s="699" t="s">
        <v>6934</v>
      </c>
      <c r="Z1296" s="698"/>
      <c r="AA1296" s="698"/>
      <c r="AB1296" s="698"/>
    </row>
    <row r="1297" spans="1:28" x14ac:dyDescent="0.2">
      <c r="A1297" s="711"/>
      <c r="B1297" s="706"/>
      <c r="C1297" s="705"/>
      <c r="D1297" s="705"/>
      <c r="E1297" s="711"/>
      <c r="F1297" s="711"/>
      <c r="G1297" s="706"/>
      <c r="H1297" s="706"/>
      <c r="I1297" s="697"/>
      <c r="J1297" s="697"/>
      <c r="K1297" s="697"/>
      <c r="L1297" s="716"/>
      <c r="M1297" s="716"/>
      <c r="N1297" s="716"/>
      <c r="O1297" s="696"/>
      <c r="P1297" s="696"/>
      <c r="Q1297" s="696"/>
      <c r="R1297" s="698"/>
      <c r="S1297" s="698"/>
      <c r="T1297" s="698"/>
      <c r="U1297" s="698"/>
      <c r="V1297" s="698"/>
      <c r="W1297" s="698"/>
      <c r="X1297" s="698"/>
      <c r="Y1297" s="699" t="s">
        <v>6935</v>
      </c>
      <c r="Z1297" s="698">
        <v>2009</v>
      </c>
      <c r="AA1297" s="698"/>
      <c r="AB1297" s="698" t="s">
        <v>6936</v>
      </c>
    </row>
    <row r="1298" spans="1:28" x14ac:dyDescent="0.2">
      <c r="A1298" s="711"/>
      <c r="B1298" s="706"/>
      <c r="C1298" s="705"/>
      <c r="D1298" s="705"/>
      <c r="E1298" s="711"/>
      <c r="F1298" s="711"/>
      <c r="G1298" s="706"/>
      <c r="H1298" s="706"/>
      <c r="I1298" s="697"/>
      <c r="J1298" s="697"/>
      <c r="K1298" s="697"/>
      <c r="L1298" s="697"/>
      <c r="M1298" s="697"/>
      <c r="N1298" s="697"/>
      <c r="O1298" s="696"/>
      <c r="P1298" s="696"/>
      <c r="Q1298" s="696"/>
      <c r="R1298" s="698"/>
      <c r="S1298" s="698"/>
      <c r="T1298" s="698"/>
      <c r="U1298" s="698"/>
      <c r="V1298" s="698"/>
      <c r="W1298" s="698"/>
      <c r="X1298" s="698"/>
      <c r="Y1298" s="699" t="s">
        <v>6937</v>
      </c>
      <c r="Z1298" s="698"/>
      <c r="AA1298" s="698"/>
      <c r="AB1298" s="698" t="s">
        <v>6228</v>
      </c>
    </row>
    <row r="1299" spans="1:28" x14ac:dyDescent="0.2">
      <c r="A1299" s="711"/>
      <c r="B1299" s="706"/>
      <c r="C1299" s="705"/>
      <c r="D1299" s="705"/>
      <c r="E1299" s="711"/>
      <c r="F1299" s="711"/>
      <c r="G1299" s="706"/>
      <c r="H1299" s="706"/>
      <c r="I1299" s="697"/>
      <c r="J1299" s="697"/>
      <c r="K1299" s="697"/>
      <c r="L1299" s="697"/>
      <c r="M1299" s="697"/>
      <c r="N1299" s="697"/>
      <c r="O1299" s="696"/>
      <c r="P1299" s="696"/>
      <c r="Q1299" s="696"/>
      <c r="R1299" s="698"/>
      <c r="S1299" s="698"/>
      <c r="T1299" s="698"/>
      <c r="U1299" s="698"/>
      <c r="V1299" s="698"/>
      <c r="W1299" s="698"/>
      <c r="X1299" s="698"/>
      <c r="Y1299" s="699" t="s">
        <v>6938</v>
      </c>
      <c r="Z1299" s="698"/>
      <c r="AA1299" s="698"/>
      <c r="AB1299" s="698" t="s">
        <v>6939</v>
      </c>
    </row>
    <row r="1300" spans="1:28" x14ac:dyDescent="0.2">
      <c r="A1300" s="711"/>
      <c r="B1300" s="706"/>
      <c r="C1300" s="705"/>
      <c r="D1300" s="705"/>
      <c r="E1300" s="711"/>
      <c r="F1300" s="711"/>
      <c r="G1300" s="706"/>
      <c r="H1300" s="706"/>
      <c r="I1300" s="697"/>
      <c r="J1300" s="697"/>
      <c r="K1300" s="697"/>
      <c r="L1300" s="697"/>
      <c r="M1300" s="697"/>
      <c r="N1300" s="697"/>
      <c r="O1300" s="696"/>
      <c r="P1300" s="696"/>
      <c r="Q1300" s="696"/>
      <c r="R1300" s="698"/>
      <c r="S1300" s="698"/>
      <c r="T1300" s="698"/>
      <c r="U1300" s="698"/>
      <c r="V1300" s="698"/>
      <c r="W1300" s="698"/>
      <c r="X1300" s="698"/>
      <c r="Y1300" s="699" t="s">
        <v>6940</v>
      </c>
      <c r="Z1300" s="698"/>
      <c r="AA1300" s="698"/>
      <c r="AB1300" s="698" t="s">
        <v>6941</v>
      </c>
    </row>
    <row r="1301" spans="1:28" x14ac:dyDescent="0.2">
      <c r="A1301" s="711"/>
      <c r="B1301" s="706"/>
      <c r="C1301" s="705"/>
      <c r="D1301" s="705"/>
      <c r="E1301" s="711"/>
      <c r="F1301" s="711"/>
      <c r="G1301" s="706"/>
      <c r="H1301" s="706"/>
      <c r="I1301" s="697"/>
      <c r="J1301" s="697"/>
      <c r="K1301" s="697"/>
      <c r="L1301" s="697"/>
      <c r="M1301" s="697"/>
      <c r="N1301" s="697"/>
      <c r="O1301" s="696"/>
      <c r="P1301" s="696"/>
      <c r="Q1301" s="696"/>
      <c r="R1301" s="698"/>
      <c r="S1301" s="698"/>
      <c r="T1301" s="698"/>
      <c r="U1301" s="698"/>
      <c r="V1301" s="698"/>
      <c r="W1301" s="698"/>
      <c r="X1301" s="698"/>
      <c r="Y1301" s="699" t="s">
        <v>6942</v>
      </c>
      <c r="Z1301" s="698"/>
      <c r="AA1301" s="698"/>
      <c r="AB1301" s="698"/>
    </row>
    <row r="1302" spans="1:28" x14ac:dyDescent="0.2">
      <c r="A1302" s="711"/>
      <c r="B1302" s="706"/>
      <c r="C1302" s="705"/>
      <c r="D1302" s="705"/>
      <c r="E1302" s="711"/>
      <c r="F1302" s="711"/>
      <c r="G1302" s="706"/>
      <c r="H1302" s="706"/>
      <c r="I1302" s="697"/>
      <c r="J1302" s="697"/>
      <c r="K1302" s="697"/>
      <c r="L1302" s="697"/>
      <c r="M1302" s="697"/>
      <c r="N1302" s="697"/>
      <c r="O1302" s="696"/>
      <c r="P1302" s="696"/>
      <c r="Q1302" s="696"/>
      <c r="R1302" s="698"/>
      <c r="S1302" s="698"/>
      <c r="T1302" s="698"/>
      <c r="U1302" s="698"/>
      <c r="V1302" s="698"/>
      <c r="W1302" s="698"/>
      <c r="X1302" s="698"/>
      <c r="Y1302" s="699" t="s">
        <v>6943</v>
      </c>
      <c r="Z1302" s="698"/>
      <c r="AA1302" s="698"/>
      <c r="AB1302" s="698"/>
    </row>
    <row r="1303" spans="1:28" x14ac:dyDescent="0.2">
      <c r="A1303" s="711"/>
      <c r="B1303" s="706"/>
      <c r="C1303" s="705"/>
      <c r="D1303" s="705"/>
      <c r="E1303" s="711"/>
      <c r="F1303" s="711"/>
      <c r="G1303" s="706"/>
      <c r="H1303" s="706"/>
      <c r="I1303" s="697"/>
      <c r="J1303" s="697"/>
      <c r="K1303" s="697"/>
      <c r="L1303" s="697"/>
      <c r="M1303" s="697"/>
      <c r="N1303" s="697"/>
      <c r="O1303" s="696"/>
      <c r="P1303" s="696"/>
      <c r="Q1303" s="696"/>
      <c r="R1303" s="698"/>
      <c r="S1303" s="698"/>
      <c r="T1303" s="698"/>
      <c r="U1303" s="698"/>
      <c r="V1303" s="698"/>
      <c r="W1303" s="698"/>
      <c r="X1303" s="698"/>
      <c r="Y1303" s="698" t="s">
        <v>6944</v>
      </c>
      <c r="Z1303" s="698">
        <v>2008</v>
      </c>
      <c r="AA1303" s="698">
        <v>145</v>
      </c>
      <c r="AB1303" s="698" t="s">
        <v>6945</v>
      </c>
    </row>
    <row r="1304" spans="1:28" x14ac:dyDescent="0.2">
      <c r="A1304" s="711"/>
      <c r="B1304" s="706"/>
      <c r="C1304" s="705"/>
      <c r="D1304" s="698"/>
      <c r="E1304" s="698"/>
      <c r="F1304" s="698"/>
      <c r="G1304" s="698"/>
      <c r="H1304" s="706"/>
      <c r="I1304" s="697"/>
      <c r="J1304" s="697"/>
      <c r="K1304" s="697"/>
      <c r="L1304" s="697"/>
      <c r="M1304" s="697"/>
      <c r="N1304" s="697"/>
      <c r="O1304" s="696"/>
      <c r="P1304" s="696"/>
      <c r="Q1304" s="696"/>
      <c r="R1304" s="698"/>
      <c r="S1304" s="698"/>
      <c r="T1304" s="698"/>
      <c r="U1304" s="698"/>
      <c r="V1304" s="698"/>
      <c r="W1304" s="698"/>
      <c r="X1304" s="698"/>
      <c r="Y1304" s="699" t="s">
        <v>6946</v>
      </c>
      <c r="Z1304" s="698"/>
      <c r="AA1304" s="698"/>
      <c r="AB1304" s="698"/>
    </row>
    <row r="1305" spans="1:28" x14ac:dyDescent="0.2">
      <c r="A1305" s="711"/>
      <c r="B1305" s="706"/>
      <c r="C1305" s="705"/>
      <c r="D1305" s="698"/>
      <c r="E1305" s="698"/>
      <c r="F1305" s="698"/>
      <c r="G1305" s="698"/>
      <c r="H1305" s="706"/>
      <c r="I1305" s="697"/>
      <c r="J1305" s="697"/>
      <c r="K1305" s="697"/>
      <c r="L1305" s="697"/>
      <c r="M1305" s="697"/>
      <c r="N1305" s="697"/>
      <c r="O1305" s="696"/>
      <c r="P1305" s="696"/>
      <c r="Q1305" s="696"/>
      <c r="R1305" s="698"/>
      <c r="S1305" s="698"/>
      <c r="T1305" s="698"/>
      <c r="U1305" s="698"/>
      <c r="V1305" s="698"/>
      <c r="W1305" s="698"/>
      <c r="X1305" s="698"/>
      <c r="Y1305" s="699" t="s">
        <v>6947</v>
      </c>
      <c r="Z1305" s="698"/>
      <c r="AA1305" s="698"/>
      <c r="AB1305" s="698"/>
    </row>
    <row r="1306" spans="1:28" x14ac:dyDescent="0.2">
      <c r="A1306" s="711"/>
      <c r="B1306" s="706"/>
      <c r="C1306" s="712"/>
      <c r="D1306" s="713"/>
      <c r="E1306" s="713"/>
      <c r="F1306" s="713"/>
      <c r="G1306" s="713"/>
      <c r="H1306" s="713"/>
      <c r="I1306" s="713"/>
      <c r="J1306" s="713"/>
      <c r="K1306" s="713"/>
      <c r="L1306" s="713"/>
      <c r="M1306" s="757"/>
      <c r="N1306" s="765"/>
      <c r="O1306" s="712"/>
      <c r="P1306" s="713"/>
      <c r="Q1306" s="713"/>
      <c r="R1306" s="713"/>
      <c r="S1306" s="713"/>
      <c r="T1306" s="713"/>
      <c r="U1306" s="713"/>
      <c r="V1306" s="713"/>
      <c r="W1306" s="713"/>
      <c r="X1306" s="714"/>
      <c r="Y1306" s="712"/>
      <c r="Z1306" s="714"/>
      <c r="AA1306" s="766"/>
      <c r="AB1306" s="711"/>
    </row>
    <row r="1307" spans="1:28" s="715" customFormat="1" x14ac:dyDescent="0.2">
      <c r="A1307" s="698">
        <v>45</v>
      </c>
      <c r="B1307" s="697" t="s">
        <v>6948</v>
      </c>
      <c r="C1307" s="696"/>
      <c r="D1307" s="697"/>
      <c r="E1307" s="696"/>
      <c r="F1307" s="696"/>
      <c r="G1307" s="697"/>
      <c r="H1307" s="697"/>
      <c r="I1307" s="697"/>
      <c r="J1307" s="697"/>
      <c r="K1307" s="697"/>
      <c r="L1307" s="697" t="s">
        <v>6949</v>
      </c>
      <c r="M1307" s="696">
        <v>295</v>
      </c>
      <c r="N1307" s="697" t="s">
        <v>54</v>
      </c>
      <c r="O1307" s="696" t="s">
        <v>6950</v>
      </c>
      <c r="P1307" s="696" t="s">
        <v>5158</v>
      </c>
      <c r="Q1307" s="696" t="s">
        <v>5195</v>
      </c>
      <c r="R1307" s="698"/>
      <c r="S1307" s="698"/>
      <c r="T1307" s="698"/>
      <c r="U1307" s="698"/>
      <c r="V1307" s="698"/>
      <c r="W1307" s="698"/>
      <c r="X1307" s="698"/>
    </row>
    <row r="1308" spans="1:28" s="715" customFormat="1" x14ac:dyDescent="0.2">
      <c r="A1308" s="698"/>
      <c r="B1308" s="697"/>
      <c r="C1308" s="696"/>
      <c r="D1308" s="697"/>
      <c r="E1308" s="696"/>
      <c r="F1308" s="696"/>
      <c r="G1308" s="697"/>
      <c r="H1308" s="697"/>
      <c r="I1308" s="697"/>
      <c r="J1308" s="697"/>
      <c r="K1308" s="697"/>
      <c r="L1308" s="697" t="s">
        <v>6951</v>
      </c>
      <c r="M1308" s="696">
        <v>100</v>
      </c>
      <c r="N1308" s="697" t="s">
        <v>59</v>
      </c>
      <c r="O1308" s="696"/>
      <c r="P1308" s="696"/>
      <c r="Q1308" s="696"/>
      <c r="R1308" s="698"/>
      <c r="S1308" s="698"/>
      <c r="T1308" s="698"/>
      <c r="U1308" s="698"/>
      <c r="V1308" s="698"/>
      <c r="W1308" s="698"/>
      <c r="X1308" s="698"/>
    </row>
    <row r="1309" spans="1:28" x14ac:dyDescent="0.2">
      <c r="A1309" s="711"/>
      <c r="B1309" s="706"/>
      <c r="C1309" s="712"/>
      <c r="D1309" s="713"/>
      <c r="E1309" s="713"/>
      <c r="F1309" s="713"/>
      <c r="G1309" s="713"/>
      <c r="H1309" s="713"/>
      <c r="I1309" s="713"/>
      <c r="J1309" s="713"/>
      <c r="K1309" s="713"/>
      <c r="L1309" s="713"/>
      <c r="M1309" s="757"/>
      <c r="N1309" s="765"/>
      <c r="O1309" s="712"/>
      <c r="P1309" s="713"/>
      <c r="Q1309" s="713"/>
      <c r="R1309" s="713"/>
      <c r="S1309" s="713"/>
      <c r="T1309" s="713"/>
      <c r="U1309" s="713"/>
      <c r="V1309" s="713"/>
      <c r="W1309" s="713"/>
      <c r="X1309" s="714"/>
      <c r="Y1309" s="712"/>
      <c r="Z1309" s="714"/>
      <c r="AA1309" s="766"/>
      <c r="AB1309" s="711"/>
    </row>
    <row r="1310" spans="1:28" s="715" customFormat="1" x14ac:dyDescent="0.2">
      <c r="A1310" s="698">
        <v>44</v>
      </c>
      <c r="B1310" s="760" t="s">
        <v>6952</v>
      </c>
      <c r="D1310" s="760"/>
      <c r="E1310" s="727"/>
      <c r="F1310" s="727"/>
      <c r="G1310" s="760"/>
      <c r="H1310" s="760"/>
      <c r="I1310" s="760"/>
      <c r="J1310" s="760"/>
      <c r="K1310" s="760"/>
      <c r="L1310" s="697" t="s">
        <v>6953</v>
      </c>
      <c r="M1310" s="696">
        <v>685</v>
      </c>
      <c r="N1310" s="697" t="s">
        <v>38</v>
      </c>
      <c r="O1310" s="696" t="s">
        <v>6954</v>
      </c>
      <c r="P1310" s="696" t="s">
        <v>5158</v>
      </c>
      <c r="Q1310" s="696" t="s">
        <v>454</v>
      </c>
      <c r="R1310" s="698"/>
      <c r="S1310" s="698"/>
      <c r="T1310" s="698"/>
      <c r="U1310" s="698"/>
      <c r="V1310" s="698"/>
      <c r="W1310" s="698"/>
      <c r="X1310" s="698"/>
      <c r="Y1310" s="698"/>
      <c r="Z1310" s="698"/>
      <c r="AA1310" s="708"/>
      <c r="AB1310" s="698"/>
    </row>
    <row r="1311" spans="1:28" s="715" customFormat="1" x14ac:dyDescent="0.2">
      <c r="A1311" s="698"/>
      <c r="B1311" s="697"/>
      <c r="C1311" s="698"/>
      <c r="D1311" s="697"/>
      <c r="E1311" s="696"/>
      <c r="F1311" s="696"/>
      <c r="G1311" s="697"/>
      <c r="H1311" s="697"/>
      <c r="I1311" s="697"/>
      <c r="J1311" s="697"/>
      <c r="K1311" s="697"/>
      <c r="L1311" s="697" t="s">
        <v>6955</v>
      </c>
      <c r="M1311" s="696">
        <v>40</v>
      </c>
      <c r="N1311" s="697" t="s">
        <v>52</v>
      </c>
      <c r="O1311" s="721"/>
      <c r="P1311" s="703"/>
      <c r="Q1311" s="703"/>
      <c r="R1311" s="726"/>
      <c r="S1311" s="726"/>
      <c r="T1311" s="726"/>
      <c r="U1311" s="726"/>
      <c r="V1311" s="726"/>
      <c r="W1311" s="726"/>
      <c r="X1311" s="718"/>
      <c r="Y1311" s="722"/>
      <c r="Z1311" s="718"/>
      <c r="AA1311" s="708"/>
      <c r="AB1311" s="698"/>
    </row>
    <row r="1312" spans="1:28" x14ac:dyDescent="0.2">
      <c r="A1312" s="711"/>
      <c r="B1312" s="706"/>
      <c r="C1312" s="712"/>
      <c r="D1312" s="713"/>
      <c r="E1312" s="713"/>
      <c r="F1312" s="713"/>
      <c r="G1312" s="713"/>
      <c r="H1312" s="713"/>
      <c r="I1312" s="713"/>
      <c r="J1312" s="713"/>
      <c r="K1312" s="713"/>
      <c r="L1312" s="713"/>
      <c r="M1312" s="757"/>
      <c r="N1312" s="765"/>
      <c r="O1312" s="712"/>
      <c r="P1312" s="713"/>
      <c r="Q1312" s="713"/>
      <c r="R1312" s="713"/>
      <c r="S1312" s="713"/>
      <c r="T1312" s="713"/>
      <c r="U1312" s="713"/>
      <c r="V1312" s="713"/>
      <c r="W1312" s="713"/>
      <c r="X1312" s="714"/>
      <c r="Y1312" s="712"/>
      <c r="Z1312" s="714"/>
      <c r="AA1312" s="766"/>
      <c r="AB1312" s="711"/>
    </row>
    <row r="1313" spans="1:28" s="715" customFormat="1" x14ac:dyDescent="0.2">
      <c r="A1313" s="698">
        <v>46</v>
      </c>
      <c r="B1313" s="697" t="s">
        <v>6952</v>
      </c>
      <c r="C1313" s="696">
        <v>1969</v>
      </c>
      <c r="D1313" s="697" t="s">
        <v>6956</v>
      </c>
      <c r="E1313" s="711">
        <v>270</v>
      </c>
      <c r="F1313" s="711"/>
      <c r="G1313" s="706" t="s">
        <v>6957</v>
      </c>
      <c r="H1313" s="697"/>
      <c r="I1313" s="697"/>
      <c r="J1313" s="697"/>
      <c r="K1313" s="697"/>
      <c r="L1313" s="697" t="s">
        <v>6956</v>
      </c>
      <c r="M1313" s="696">
        <v>130</v>
      </c>
      <c r="N1313" s="697" t="s">
        <v>42</v>
      </c>
      <c r="O1313" s="696" t="s">
        <v>6958</v>
      </c>
      <c r="P1313" s="696" t="s">
        <v>5158</v>
      </c>
      <c r="Q1313" s="696" t="s">
        <v>5138</v>
      </c>
      <c r="R1313" s="698"/>
      <c r="S1313" s="698"/>
      <c r="T1313" s="698"/>
      <c r="U1313" s="698"/>
      <c r="V1313" s="698"/>
      <c r="W1313" s="698"/>
      <c r="X1313" s="698"/>
      <c r="Y1313" s="698"/>
      <c r="Z1313" s="698"/>
      <c r="AA1313" s="708"/>
      <c r="AB1313" s="698"/>
    </row>
    <row r="1314" spans="1:28" s="715" customFormat="1" x14ac:dyDescent="0.2">
      <c r="A1314" s="698"/>
      <c r="B1314" s="697"/>
      <c r="C1314" s="696"/>
      <c r="D1314" s="705"/>
      <c r="E1314" s="711"/>
      <c r="F1314" s="711"/>
      <c r="H1314" s="697"/>
      <c r="I1314" s="697"/>
      <c r="J1314" s="697"/>
      <c r="K1314" s="710"/>
      <c r="L1314" s="710"/>
      <c r="M1314" s="710"/>
      <c r="N1314" s="710"/>
      <c r="O1314" s="696"/>
      <c r="P1314" s="696"/>
      <c r="Q1314" s="696"/>
      <c r="R1314" s="698"/>
      <c r="S1314" s="698"/>
      <c r="T1314" s="698"/>
      <c r="U1314" s="698"/>
      <c r="V1314" s="698"/>
      <c r="W1314" s="698"/>
      <c r="X1314" s="698"/>
      <c r="Y1314" s="698"/>
      <c r="Z1314" s="698"/>
      <c r="AA1314" s="708"/>
      <c r="AB1314" s="698"/>
    </row>
    <row r="1315" spans="1:28" x14ac:dyDescent="0.2">
      <c r="A1315" s="711"/>
      <c r="B1315" s="706"/>
      <c r="C1315" s="712"/>
      <c r="D1315" s="714"/>
      <c r="E1315" s="711"/>
      <c r="F1315" s="711"/>
      <c r="G1315" s="712"/>
      <c r="H1315" s="713"/>
      <c r="I1315" s="713"/>
      <c r="J1315" s="713"/>
      <c r="K1315" s="713"/>
      <c r="L1315" s="713"/>
      <c r="M1315" s="757"/>
      <c r="N1315" s="765"/>
      <c r="O1315" s="712"/>
      <c r="P1315" s="713"/>
      <c r="Q1315" s="713"/>
      <c r="R1315" s="713"/>
      <c r="S1315" s="713"/>
      <c r="T1315" s="713"/>
      <c r="U1315" s="713"/>
      <c r="V1315" s="713"/>
      <c r="W1315" s="713"/>
      <c r="X1315" s="714"/>
      <c r="Y1315" s="712"/>
      <c r="Z1315" s="714"/>
      <c r="AA1315" s="766"/>
      <c r="AB1315" s="711"/>
    </row>
    <row r="1316" spans="1:28" s="715" customFormat="1" x14ac:dyDescent="0.2">
      <c r="A1316" s="698">
        <v>145</v>
      </c>
      <c r="B1316" s="697" t="s">
        <v>6959</v>
      </c>
      <c r="C1316" s="696"/>
      <c r="H1316" s="697"/>
      <c r="I1316" s="697"/>
      <c r="J1316" s="697"/>
      <c r="K1316" s="697"/>
      <c r="L1316" s="715" t="s">
        <v>6960</v>
      </c>
      <c r="M1316" s="719">
        <v>4900</v>
      </c>
      <c r="N1316" s="715" t="s">
        <v>5238</v>
      </c>
      <c r="O1316" s="696" t="s">
        <v>6961</v>
      </c>
      <c r="P1316" s="696" t="s">
        <v>6962</v>
      </c>
      <c r="Q1316" s="696" t="s">
        <v>246</v>
      </c>
      <c r="R1316" s="698"/>
      <c r="S1316" s="698"/>
      <c r="T1316" s="698"/>
      <c r="U1316" s="698"/>
      <c r="V1316" s="698"/>
      <c r="W1316" s="698"/>
      <c r="X1316" s="698"/>
      <c r="Y1316" s="698"/>
      <c r="Z1316" s="698"/>
      <c r="AA1316" s="708"/>
      <c r="AB1316" s="698"/>
    </row>
    <row r="1317" spans="1:28" x14ac:dyDescent="0.2">
      <c r="A1317" s="711"/>
      <c r="B1317" s="706"/>
      <c r="C1317" s="712"/>
      <c r="D1317" s="713"/>
      <c r="E1317" s="713"/>
      <c r="F1317" s="713"/>
      <c r="G1317" s="713"/>
      <c r="H1317" s="713"/>
      <c r="I1317" s="713"/>
      <c r="J1317" s="713"/>
      <c r="K1317" s="713"/>
      <c r="L1317" s="713"/>
      <c r="M1317" s="757"/>
      <c r="N1317" s="765"/>
      <c r="O1317" s="712"/>
      <c r="P1317" s="713"/>
      <c r="Q1317" s="713"/>
      <c r="R1317" s="713"/>
      <c r="S1317" s="713"/>
      <c r="T1317" s="713"/>
      <c r="U1317" s="713"/>
      <c r="V1317" s="713"/>
      <c r="W1317" s="713"/>
      <c r="X1317" s="714"/>
      <c r="Y1317" s="712"/>
      <c r="Z1317" s="714"/>
      <c r="AA1317" s="766"/>
      <c r="AB1317" s="711"/>
    </row>
    <row r="1318" spans="1:28" s="715" customFormat="1" x14ac:dyDescent="0.2">
      <c r="A1318" s="698">
        <v>6</v>
      </c>
      <c r="B1318" s="697" t="s">
        <v>6963</v>
      </c>
      <c r="C1318" s="696"/>
      <c r="D1318" s="697"/>
      <c r="E1318" s="696"/>
      <c r="F1318" s="696"/>
      <c r="G1318" s="697"/>
      <c r="H1318" s="697"/>
      <c r="I1318" s="697"/>
      <c r="J1318" s="697"/>
      <c r="K1318" s="697"/>
      <c r="L1318" s="697" t="s">
        <v>6964</v>
      </c>
      <c r="M1318" s="696">
        <v>425</v>
      </c>
      <c r="N1318" s="697" t="s">
        <v>55</v>
      </c>
      <c r="O1318" s="696" t="s">
        <v>6965</v>
      </c>
      <c r="P1318" s="696" t="s">
        <v>5472</v>
      </c>
      <c r="Q1318" s="696" t="s">
        <v>6966</v>
      </c>
      <c r="R1318" s="698" t="s">
        <v>6967</v>
      </c>
      <c r="S1318" s="698"/>
      <c r="T1318" s="698">
        <v>534</v>
      </c>
      <c r="U1318" s="715" t="s">
        <v>6968</v>
      </c>
      <c r="V1318" s="698"/>
      <c r="W1318" s="698"/>
      <c r="X1318" s="698"/>
      <c r="Y1318" s="698"/>
      <c r="Z1318" s="698"/>
      <c r="AA1318" s="708"/>
      <c r="AB1318" s="698"/>
    </row>
    <row r="1319" spans="1:28" s="715" customFormat="1" x14ac:dyDescent="0.2">
      <c r="A1319" s="698"/>
      <c r="B1319" s="697"/>
      <c r="C1319" s="696"/>
      <c r="D1319" s="697"/>
      <c r="E1319" s="696"/>
      <c r="F1319" s="696"/>
      <c r="G1319" s="697"/>
      <c r="H1319" s="697"/>
      <c r="I1319" s="697"/>
      <c r="J1319" s="697"/>
      <c r="K1319" s="697"/>
      <c r="L1319" s="697"/>
      <c r="M1319" s="696"/>
      <c r="N1319" s="697"/>
      <c r="O1319" s="696"/>
      <c r="P1319" s="696"/>
      <c r="Q1319" s="696"/>
      <c r="R1319" s="698"/>
      <c r="S1319" s="698"/>
      <c r="T1319" s="698">
        <v>75</v>
      </c>
      <c r="U1319" s="715" t="s">
        <v>6969</v>
      </c>
      <c r="V1319" s="698"/>
      <c r="W1319" s="698"/>
      <c r="X1319" s="718"/>
      <c r="Y1319" s="698"/>
      <c r="Z1319" s="698"/>
      <c r="AA1319" s="708"/>
      <c r="AB1319" s="698"/>
    </row>
    <row r="1320" spans="1:28" s="715" customFormat="1" x14ac:dyDescent="0.2">
      <c r="A1320" s="698"/>
      <c r="B1320" s="697"/>
      <c r="C1320" s="696"/>
      <c r="D1320" s="697"/>
      <c r="E1320" s="696"/>
      <c r="F1320" s="696"/>
      <c r="G1320" s="697"/>
      <c r="H1320" s="697"/>
      <c r="I1320" s="697"/>
      <c r="J1320" s="697"/>
      <c r="K1320" s="697"/>
      <c r="L1320" s="697" t="s">
        <v>6970</v>
      </c>
      <c r="M1320" s="696">
        <v>230</v>
      </c>
      <c r="N1320" s="697" t="s">
        <v>55</v>
      </c>
      <c r="O1320" s="696"/>
      <c r="P1320" s="696"/>
      <c r="Q1320" s="696"/>
      <c r="R1320" s="698"/>
      <c r="S1320" s="698"/>
      <c r="T1320" s="698">
        <v>158</v>
      </c>
      <c r="U1320" s="698" t="s">
        <v>6971</v>
      </c>
      <c r="V1320" s="698"/>
      <c r="W1320" s="698"/>
      <c r="X1320" s="718"/>
      <c r="Y1320" s="698"/>
      <c r="Z1320" s="698"/>
      <c r="AA1320" s="708"/>
      <c r="AB1320" s="698"/>
    </row>
    <row r="1321" spans="1:28" x14ac:dyDescent="0.2">
      <c r="A1321" s="711"/>
      <c r="B1321" s="706"/>
      <c r="C1321" s="712"/>
      <c r="D1321" s="713"/>
      <c r="E1321" s="713"/>
      <c r="F1321" s="713"/>
      <c r="G1321" s="713"/>
      <c r="H1321" s="713"/>
      <c r="I1321" s="713"/>
      <c r="J1321" s="713"/>
      <c r="K1321" s="713"/>
      <c r="L1321" s="713"/>
      <c r="M1321" s="757"/>
      <c r="N1321" s="765"/>
      <c r="O1321" s="712"/>
      <c r="P1321" s="713"/>
      <c r="Q1321" s="713"/>
      <c r="R1321" s="713"/>
      <c r="S1321" s="713"/>
      <c r="T1321" s="713"/>
      <c r="U1321" s="713"/>
      <c r="V1321" s="713"/>
      <c r="W1321" s="713"/>
      <c r="X1321" s="714"/>
      <c r="Y1321" s="712"/>
      <c r="Z1321" s="714"/>
      <c r="AA1321" s="766"/>
      <c r="AB1321" s="711"/>
    </row>
    <row r="1322" spans="1:28" s="715" customFormat="1" x14ac:dyDescent="0.2">
      <c r="A1322" s="698">
        <v>96</v>
      </c>
      <c r="B1322" s="697" t="s">
        <v>6972</v>
      </c>
      <c r="C1322" s="696"/>
      <c r="D1322" s="697"/>
      <c r="E1322" s="705"/>
      <c r="F1322" s="705"/>
      <c r="G1322" s="697"/>
      <c r="H1322" s="697"/>
      <c r="I1322" s="697"/>
      <c r="J1322" s="697"/>
      <c r="K1322" s="697"/>
      <c r="L1322" s="697" t="s">
        <v>6973</v>
      </c>
      <c r="M1322" s="705">
        <v>160</v>
      </c>
      <c r="N1322" s="697" t="s">
        <v>42</v>
      </c>
      <c r="O1322" s="696" t="s">
        <v>6974</v>
      </c>
      <c r="P1322" s="696" t="s">
        <v>5158</v>
      </c>
      <c r="Q1322" s="696" t="s">
        <v>246</v>
      </c>
      <c r="R1322" s="698"/>
      <c r="S1322" s="698"/>
      <c r="T1322" s="698"/>
      <c r="U1322" s="698"/>
      <c r="V1322" s="698"/>
      <c r="W1322" s="698"/>
      <c r="X1322" s="698"/>
      <c r="Y1322" s="698"/>
      <c r="Z1322" s="698"/>
      <c r="AA1322" s="708"/>
      <c r="AB1322" s="698"/>
    </row>
    <row r="1323" spans="1:28" s="715" customFormat="1" x14ac:dyDescent="0.2">
      <c r="A1323" s="698"/>
      <c r="B1323" s="697" t="s">
        <v>6975</v>
      </c>
      <c r="C1323" s="696"/>
      <c r="D1323" s="697"/>
      <c r="E1323" s="705"/>
      <c r="F1323" s="705"/>
      <c r="G1323" s="697"/>
      <c r="H1323" s="697"/>
      <c r="I1323" s="697"/>
      <c r="J1323" s="697"/>
      <c r="K1323" s="697"/>
      <c r="L1323" s="697" t="s">
        <v>6976</v>
      </c>
      <c r="M1323" s="705">
        <v>220</v>
      </c>
      <c r="N1323" s="697" t="s">
        <v>42</v>
      </c>
      <c r="O1323" s="696"/>
      <c r="P1323" s="696"/>
      <c r="Q1323" s="696"/>
      <c r="R1323" s="698"/>
      <c r="S1323" s="698"/>
      <c r="T1323" s="698"/>
      <c r="U1323" s="698"/>
      <c r="V1323" s="698"/>
      <c r="W1323" s="698"/>
      <c r="X1323" s="698"/>
      <c r="Y1323" s="698"/>
      <c r="Z1323" s="698"/>
      <c r="AA1323" s="708"/>
      <c r="AB1323" s="698"/>
    </row>
    <row r="1324" spans="1:28" x14ac:dyDescent="0.2">
      <c r="A1324" s="711"/>
      <c r="B1324" s="706"/>
      <c r="C1324" s="712"/>
      <c r="D1324" s="713"/>
      <c r="E1324" s="713"/>
      <c r="F1324" s="713"/>
      <c r="G1324" s="713"/>
      <c r="H1324" s="713"/>
      <c r="I1324" s="713"/>
      <c r="J1324" s="713"/>
      <c r="K1324" s="713"/>
      <c r="L1324" s="713"/>
      <c r="M1324" s="757"/>
      <c r="N1324" s="765"/>
      <c r="O1324" s="712"/>
      <c r="P1324" s="713"/>
      <c r="Q1324" s="713"/>
      <c r="R1324" s="713"/>
      <c r="S1324" s="713"/>
      <c r="T1324" s="713"/>
      <c r="U1324" s="713"/>
      <c r="V1324" s="713"/>
      <c r="W1324" s="713"/>
      <c r="X1324" s="714"/>
      <c r="Y1324" s="712"/>
      <c r="Z1324" s="714"/>
      <c r="AA1324" s="766"/>
      <c r="AB1324" s="711"/>
    </row>
    <row r="1325" spans="1:28" s="715" customFormat="1" x14ac:dyDescent="0.2">
      <c r="A1325" s="698">
        <v>97</v>
      </c>
      <c r="B1325" s="697" t="s">
        <v>6975</v>
      </c>
      <c r="C1325" s="696"/>
      <c r="D1325" s="697"/>
      <c r="E1325" s="696"/>
      <c r="F1325" s="696"/>
      <c r="G1325" s="697"/>
      <c r="H1325" s="697"/>
      <c r="I1325" s="697"/>
      <c r="J1325" s="697"/>
      <c r="K1325" s="697"/>
      <c r="L1325" s="697" t="s">
        <v>6977</v>
      </c>
      <c r="M1325" s="696">
        <v>140</v>
      </c>
      <c r="N1325" s="697" t="s">
        <v>42</v>
      </c>
      <c r="O1325" s="696" t="s">
        <v>6978</v>
      </c>
      <c r="P1325" s="696" t="s">
        <v>5158</v>
      </c>
      <c r="Q1325" s="696" t="s">
        <v>5195</v>
      </c>
      <c r="R1325" s="698"/>
      <c r="S1325" s="698"/>
      <c r="T1325" s="698"/>
      <c r="U1325" s="698"/>
      <c r="V1325" s="698"/>
      <c r="W1325" s="698"/>
      <c r="X1325" s="698"/>
      <c r="Y1325" s="698"/>
      <c r="Z1325" s="698"/>
      <c r="AA1325" s="708"/>
      <c r="AB1325" s="698"/>
    </row>
    <row r="1326" spans="1:28" s="715" customFormat="1" x14ac:dyDescent="0.2">
      <c r="A1326" s="698"/>
      <c r="B1326" s="697"/>
      <c r="C1326" s="696"/>
      <c r="D1326" s="697"/>
      <c r="E1326" s="696"/>
      <c r="F1326" s="696"/>
      <c r="G1326" s="697"/>
      <c r="H1326" s="697"/>
      <c r="I1326" s="697"/>
      <c r="J1326" s="697"/>
      <c r="K1326" s="697"/>
      <c r="L1326" s="697" t="s">
        <v>6979</v>
      </c>
      <c r="M1326" s="696">
        <v>1500</v>
      </c>
      <c r="N1326" s="697" t="s">
        <v>42</v>
      </c>
      <c r="O1326" s="696"/>
      <c r="P1326" s="696"/>
      <c r="Q1326" s="696"/>
      <c r="R1326" s="698"/>
      <c r="S1326" s="698"/>
      <c r="T1326" s="698"/>
      <c r="U1326" s="698"/>
      <c r="V1326" s="698"/>
      <c r="W1326" s="698"/>
      <c r="X1326" s="698"/>
      <c r="Y1326" s="698"/>
      <c r="Z1326" s="698"/>
      <c r="AA1326" s="708"/>
      <c r="AB1326" s="698"/>
    </row>
    <row r="1327" spans="1:28" x14ac:dyDescent="0.2">
      <c r="A1327" s="711"/>
      <c r="B1327" s="706"/>
      <c r="C1327" s="712"/>
      <c r="D1327" s="713"/>
      <c r="E1327" s="713"/>
      <c r="F1327" s="713"/>
      <c r="G1327" s="713"/>
      <c r="H1327" s="713"/>
      <c r="I1327" s="713"/>
      <c r="J1327" s="713"/>
      <c r="K1327" s="713"/>
      <c r="L1327" s="713"/>
      <c r="M1327" s="757"/>
      <c r="N1327" s="765"/>
      <c r="O1327" s="712"/>
      <c r="P1327" s="713"/>
      <c r="Q1327" s="713"/>
      <c r="R1327" s="713"/>
      <c r="S1327" s="713"/>
      <c r="T1327" s="713"/>
      <c r="U1327" s="713"/>
      <c r="V1327" s="713"/>
      <c r="W1327" s="713"/>
      <c r="X1327" s="714"/>
      <c r="Y1327" s="712"/>
      <c r="Z1327" s="714"/>
      <c r="AA1327" s="766"/>
      <c r="AB1327" s="711"/>
    </row>
    <row r="1328" spans="1:28" s="715" customFormat="1" x14ac:dyDescent="0.2">
      <c r="A1328" s="698">
        <v>95</v>
      </c>
      <c r="B1328" s="697" t="s">
        <v>6975</v>
      </c>
      <c r="C1328" s="696"/>
      <c r="D1328" s="697"/>
      <c r="E1328" s="696"/>
      <c r="F1328" s="696"/>
      <c r="G1328" s="697"/>
      <c r="H1328" s="697"/>
      <c r="I1328" s="697"/>
      <c r="J1328" s="697"/>
      <c r="K1328" s="697"/>
      <c r="L1328" s="697" t="s">
        <v>6980</v>
      </c>
      <c r="M1328" s="696">
        <v>2000</v>
      </c>
      <c r="N1328" s="697" t="s">
        <v>6981</v>
      </c>
      <c r="O1328" s="696" t="s">
        <v>6982</v>
      </c>
      <c r="P1328" s="696" t="s">
        <v>6983</v>
      </c>
      <c r="Q1328" s="696" t="s">
        <v>246</v>
      </c>
      <c r="R1328" s="698"/>
      <c r="S1328" s="698"/>
      <c r="T1328" s="698"/>
      <c r="U1328" s="698"/>
      <c r="V1328" s="698"/>
      <c r="W1328" s="698"/>
      <c r="X1328" s="698"/>
    </row>
    <row r="1329" spans="1:28" s="715" customFormat="1" x14ac:dyDescent="0.2">
      <c r="A1329" s="698"/>
      <c r="B1329" s="697"/>
      <c r="C1329" s="696"/>
      <c r="D1329" s="697"/>
      <c r="E1329" s="696"/>
      <c r="F1329" s="696"/>
      <c r="G1329" s="697"/>
      <c r="H1329" s="697"/>
      <c r="I1329" s="697"/>
      <c r="J1329" s="697"/>
      <c r="K1329" s="697"/>
      <c r="L1329" s="697" t="s">
        <v>6984</v>
      </c>
      <c r="M1329" s="696">
        <v>335</v>
      </c>
      <c r="N1329" s="697" t="s">
        <v>42</v>
      </c>
      <c r="O1329" s="696"/>
      <c r="P1329" s="696"/>
      <c r="Q1329" s="696"/>
      <c r="R1329" s="698"/>
      <c r="S1329" s="698"/>
      <c r="T1329" s="698"/>
      <c r="U1329" s="698"/>
      <c r="V1329" s="698"/>
      <c r="W1329" s="698"/>
      <c r="X1329" s="698"/>
    </row>
    <row r="1330" spans="1:28" x14ac:dyDescent="0.2">
      <c r="A1330" s="711"/>
      <c r="B1330" s="706"/>
      <c r="C1330" s="712"/>
      <c r="D1330" s="713"/>
      <c r="E1330" s="713"/>
      <c r="F1330" s="713"/>
      <c r="G1330" s="713"/>
      <c r="H1330" s="713"/>
      <c r="I1330" s="713"/>
      <c r="J1330" s="713"/>
      <c r="K1330" s="713"/>
      <c r="L1330" s="713"/>
      <c r="M1330" s="757"/>
      <c r="N1330" s="765"/>
      <c r="O1330" s="712"/>
      <c r="P1330" s="713"/>
      <c r="Q1330" s="713"/>
      <c r="R1330" s="713"/>
      <c r="S1330" s="713"/>
      <c r="T1330" s="713"/>
      <c r="U1330" s="713"/>
      <c r="V1330" s="713"/>
      <c r="W1330" s="713"/>
      <c r="X1330" s="714"/>
      <c r="Y1330" s="712"/>
      <c r="Z1330" s="714"/>
      <c r="AA1330" s="766"/>
      <c r="AB1330" s="711"/>
    </row>
    <row r="1331" spans="1:28" s="715" customFormat="1" x14ac:dyDescent="0.2">
      <c r="A1331" s="698">
        <v>98</v>
      </c>
      <c r="B1331" s="697" t="s">
        <v>6985</v>
      </c>
      <c r="C1331" s="696"/>
      <c r="D1331" s="697"/>
      <c r="E1331" s="696"/>
      <c r="F1331" s="696"/>
      <c r="G1331" s="697" t="s">
        <v>2315</v>
      </c>
      <c r="H1331" s="697"/>
      <c r="I1331" s="697"/>
      <c r="J1331" s="697"/>
      <c r="K1331" s="697"/>
      <c r="L1331" s="697" t="s">
        <v>6986</v>
      </c>
      <c r="M1331" s="696">
        <v>1790</v>
      </c>
      <c r="N1331" s="697" t="s">
        <v>6981</v>
      </c>
      <c r="O1331" s="696" t="s">
        <v>6987</v>
      </c>
      <c r="P1331" s="696" t="s">
        <v>5158</v>
      </c>
      <c r="Q1331" s="696" t="s">
        <v>5175</v>
      </c>
      <c r="R1331" s="698"/>
      <c r="S1331" s="698"/>
      <c r="T1331" s="698"/>
      <c r="U1331" s="698"/>
      <c r="V1331" s="698"/>
      <c r="W1331" s="698"/>
      <c r="X1331" s="698"/>
      <c r="Y1331" s="698"/>
      <c r="Z1331" s="698"/>
      <c r="AA1331" s="708"/>
      <c r="AB1331" s="698"/>
    </row>
    <row r="1332" spans="1:28" x14ac:dyDescent="0.2">
      <c r="A1332" s="711"/>
      <c r="B1332" s="706"/>
      <c r="C1332" s="712"/>
      <c r="D1332" s="713"/>
      <c r="E1332" s="713"/>
      <c r="F1332" s="713"/>
      <c r="G1332" s="713"/>
      <c r="H1332" s="713"/>
      <c r="I1332" s="713"/>
      <c r="J1332" s="713"/>
      <c r="K1332" s="713"/>
      <c r="L1332" s="713"/>
      <c r="M1332" s="757"/>
      <c r="N1332" s="765"/>
      <c r="O1332" s="712"/>
      <c r="P1332" s="713"/>
      <c r="Q1332" s="713"/>
      <c r="R1332" s="713"/>
      <c r="S1332" s="713"/>
      <c r="T1332" s="713"/>
      <c r="U1332" s="713"/>
      <c r="V1332" s="713"/>
      <c r="W1332" s="713"/>
      <c r="X1332" s="714"/>
      <c r="Y1332" s="712"/>
      <c r="Z1332" s="714"/>
      <c r="AA1332" s="766"/>
      <c r="AB1332" s="711"/>
    </row>
    <row r="1333" spans="1:28" s="715" customFormat="1" x14ac:dyDescent="0.2">
      <c r="A1333" s="698">
        <v>99</v>
      </c>
      <c r="B1333" s="697" t="s">
        <v>6985</v>
      </c>
      <c r="C1333" s="696"/>
      <c r="D1333" s="697"/>
      <c r="E1333" s="696"/>
      <c r="F1333" s="696"/>
      <c r="H1333" s="698"/>
      <c r="I1333" s="698"/>
      <c r="J1333" s="698"/>
      <c r="K1333" s="697"/>
      <c r="L1333" s="697" t="s">
        <v>6988</v>
      </c>
      <c r="M1333" s="696">
        <v>1200</v>
      </c>
      <c r="N1333" s="697" t="s">
        <v>51</v>
      </c>
      <c r="O1333" s="696" t="s">
        <v>6989</v>
      </c>
      <c r="P1333" s="696" t="s">
        <v>6983</v>
      </c>
      <c r="Q1333" s="696" t="s">
        <v>246</v>
      </c>
      <c r="R1333" s="698"/>
      <c r="S1333" s="698"/>
      <c r="T1333" s="698"/>
      <c r="U1333" s="698"/>
      <c r="V1333" s="698"/>
      <c r="W1333" s="698"/>
      <c r="X1333" s="698"/>
      <c r="Y1333" s="698"/>
      <c r="Z1333" s="698"/>
      <c r="AA1333" s="708"/>
      <c r="AB1333" s="698"/>
    </row>
    <row r="1334" spans="1:28" s="715" customFormat="1" x14ac:dyDescent="0.2">
      <c r="A1334" s="698"/>
      <c r="B1334" s="697"/>
      <c r="C1334" s="696"/>
      <c r="D1334" s="697"/>
      <c r="E1334" s="696"/>
      <c r="F1334" s="696"/>
      <c r="G1334" s="697"/>
      <c r="H1334" s="698"/>
      <c r="I1334" s="698"/>
      <c r="J1334" s="698"/>
      <c r="K1334" s="698"/>
      <c r="L1334" s="698"/>
      <c r="M1334" s="698"/>
      <c r="N1334" s="698"/>
      <c r="O1334" s="696"/>
      <c r="P1334" s="696"/>
      <c r="Q1334" s="696"/>
      <c r="R1334" s="698"/>
      <c r="S1334" s="698"/>
      <c r="T1334" s="698"/>
      <c r="U1334" s="698"/>
      <c r="V1334" s="698"/>
      <c r="W1334" s="698"/>
      <c r="X1334" s="698"/>
      <c r="Y1334" s="698"/>
      <c r="Z1334" s="698"/>
      <c r="AA1334" s="708"/>
      <c r="AB1334" s="698"/>
    </row>
    <row r="1335" spans="1:28" x14ac:dyDescent="0.2">
      <c r="A1335" s="711"/>
      <c r="B1335" s="706"/>
      <c r="C1335" s="712"/>
      <c r="D1335" s="713"/>
      <c r="E1335" s="713"/>
      <c r="F1335" s="713"/>
      <c r="G1335" s="713"/>
      <c r="H1335" s="713"/>
      <c r="I1335" s="713"/>
      <c r="J1335" s="713"/>
      <c r="K1335" s="713"/>
      <c r="L1335" s="713"/>
      <c r="M1335" s="757"/>
      <c r="N1335" s="765"/>
      <c r="O1335" s="712"/>
      <c r="P1335" s="713"/>
      <c r="Q1335" s="713"/>
      <c r="R1335" s="713"/>
      <c r="S1335" s="713"/>
      <c r="T1335" s="713"/>
      <c r="U1335" s="713"/>
      <c r="V1335" s="713"/>
      <c r="W1335" s="713"/>
      <c r="X1335" s="714"/>
      <c r="Y1335" s="712"/>
      <c r="Z1335" s="714"/>
      <c r="AA1335" s="766"/>
      <c r="AB1335" s="711"/>
    </row>
    <row r="1336" spans="1:28" s="715" customFormat="1" x14ac:dyDescent="0.2">
      <c r="A1336" s="698">
        <v>101</v>
      </c>
      <c r="B1336" s="697" t="s">
        <v>6990</v>
      </c>
      <c r="C1336" s="696"/>
      <c r="D1336" s="697"/>
      <c r="E1336" s="696"/>
      <c r="F1336" s="696"/>
      <c r="G1336" s="698"/>
      <c r="H1336" s="711"/>
      <c r="I1336" s="711"/>
      <c r="J1336" s="711"/>
      <c r="K1336" s="697" t="s">
        <v>2315</v>
      </c>
      <c r="L1336" s="697" t="s">
        <v>6990</v>
      </c>
      <c r="M1336" s="696">
        <v>870</v>
      </c>
      <c r="N1336" s="698" t="s">
        <v>5232</v>
      </c>
      <c r="O1336" s="696" t="s">
        <v>6991</v>
      </c>
      <c r="P1336" s="696"/>
      <c r="Q1336" s="696"/>
      <c r="R1336" s="698"/>
      <c r="S1336" s="698"/>
      <c r="T1336" s="698"/>
      <c r="U1336" s="698"/>
      <c r="V1336" s="698"/>
      <c r="W1336" s="698"/>
      <c r="X1336" s="698"/>
    </row>
    <row r="1337" spans="1:28" s="715" customFormat="1" x14ac:dyDescent="0.2">
      <c r="A1337" s="698"/>
      <c r="B1337" s="697" t="s">
        <v>6992</v>
      </c>
      <c r="C1337" s="696"/>
      <c r="D1337" s="697"/>
      <c r="E1337" s="696"/>
      <c r="F1337" s="696"/>
      <c r="G1337" s="698"/>
      <c r="H1337" s="711"/>
      <c r="I1337" s="711"/>
      <c r="J1337" s="711"/>
      <c r="K1337" s="711"/>
      <c r="L1337" s="697" t="s">
        <v>6992</v>
      </c>
      <c r="M1337" s="696">
        <v>870</v>
      </c>
      <c r="N1337" s="698" t="s">
        <v>5232</v>
      </c>
      <c r="O1337" s="696"/>
      <c r="P1337" s="696"/>
      <c r="Q1337" s="696"/>
      <c r="R1337" s="698"/>
      <c r="S1337" s="698"/>
      <c r="T1337" s="698"/>
      <c r="U1337" s="698"/>
      <c r="V1337" s="698"/>
      <c r="W1337" s="698"/>
      <c r="X1337" s="698"/>
    </row>
    <row r="1338" spans="1:28" x14ac:dyDescent="0.2">
      <c r="A1338" s="711"/>
      <c r="B1338" s="706"/>
      <c r="C1338" s="712"/>
      <c r="D1338" s="713"/>
      <c r="E1338" s="713"/>
      <c r="F1338" s="713"/>
      <c r="G1338" s="713"/>
      <c r="H1338" s="713"/>
      <c r="I1338" s="713"/>
      <c r="J1338" s="713"/>
      <c r="K1338" s="713"/>
      <c r="L1338" s="713"/>
      <c r="M1338" s="757"/>
      <c r="N1338" s="765"/>
      <c r="O1338" s="712"/>
      <c r="P1338" s="713"/>
      <c r="Q1338" s="713"/>
      <c r="R1338" s="713"/>
      <c r="S1338" s="713"/>
      <c r="T1338" s="713"/>
      <c r="U1338" s="713"/>
      <c r="V1338" s="713"/>
      <c r="W1338" s="713"/>
      <c r="X1338" s="714"/>
      <c r="Y1338" s="712"/>
      <c r="Z1338" s="714"/>
      <c r="AA1338" s="766"/>
      <c r="AB1338" s="711"/>
    </row>
    <row r="1339" spans="1:28" s="709" customFormat="1" ht="16.5" customHeight="1" x14ac:dyDescent="0.2">
      <c r="A1339" s="696">
        <v>120</v>
      </c>
      <c r="B1339" s="696" t="s">
        <v>6993</v>
      </c>
      <c r="C1339" s="696"/>
      <c r="D1339" s="696" t="s">
        <v>6994</v>
      </c>
      <c r="E1339" s="709">
        <v>215</v>
      </c>
      <c r="F1339" s="727"/>
      <c r="G1339" s="727" t="s">
        <v>5240</v>
      </c>
      <c r="H1339" s="727">
        <v>5</v>
      </c>
      <c r="I1339" s="727"/>
      <c r="J1339" s="696">
        <f>H1339+I1339</f>
        <v>5</v>
      </c>
      <c r="K1339" s="696"/>
      <c r="L1339" s="696" t="s">
        <v>6995</v>
      </c>
      <c r="M1339" s="696">
        <v>170</v>
      </c>
      <c r="N1339" s="696" t="s">
        <v>59</v>
      </c>
      <c r="O1339" s="696" t="s">
        <v>6996</v>
      </c>
      <c r="P1339" s="696" t="s">
        <v>5472</v>
      </c>
      <c r="Q1339" s="696" t="s">
        <v>5138</v>
      </c>
      <c r="R1339" s="696"/>
      <c r="S1339" s="696">
        <v>2000</v>
      </c>
      <c r="T1339" s="696">
        <v>300</v>
      </c>
      <c r="U1339" s="696" t="s">
        <v>6997</v>
      </c>
      <c r="V1339" s="696">
        <v>11</v>
      </c>
      <c r="W1339" s="696"/>
      <c r="X1339" s="696">
        <f>SUM(V1339:W1339)</f>
        <v>11</v>
      </c>
      <c r="Y1339" s="696"/>
      <c r="Z1339" s="696"/>
      <c r="AA1339" s="696"/>
      <c r="AB1339" s="696"/>
    </row>
    <row r="1340" spans="1:28" s="709" customFormat="1" x14ac:dyDescent="0.2">
      <c r="A1340" s="696"/>
      <c r="B1340" s="696" t="s">
        <v>6993</v>
      </c>
      <c r="C1340" s="696"/>
      <c r="E1340" s="729"/>
      <c r="F1340" s="729"/>
      <c r="G1340" s="729"/>
      <c r="H1340" s="729"/>
      <c r="I1340" s="729"/>
      <c r="J1340" s="729"/>
      <c r="K1340" s="696"/>
      <c r="L1340" s="729"/>
      <c r="M1340" s="729"/>
      <c r="N1340" s="729"/>
      <c r="O1340" s="696"/>
      <c r="P1340" s="696"/>
      <c r="Q1340" s="696"/>
      <c r="R1340" s="696"/>
      <c r="S1340" s="696"/>
      <c r="T1340" s="696"/>
      <c r="U1340" s="696"/>
      <c r="V1340" s="696"/>
      <c r="W1340" s="696"/>
      <c r="X1340" s="696"/>
      <c r="Y1340" s="696"/>
      <c r="Z1340" s="696"/>
      <c r="AA1340" s="696"/>
      <c r="AB1340" s="696"/>
    </row>
    <row r="1341" spans="1:28" s="709" customFormat="1" x14ac:dyDescent="0.2">
      <c r="A1341" s="696"/>
      <c r="B1341" s="696"/>
      <c r="C1341" s="721"/>
      <c r="D1341" s="730"/>
      <c r="E1341" s="696"/>
      <c r="F1341" s="696"/>
      <c r="G1341" s="721"/>
      <c r="H1341" s="703"/>
      <c r="I1341" s="721"/>
      <c r="J1341" s="730"/>
      <c r="K1341" s="703"/>
      <c r="L1341" s="721"/>
      <c r="M1341" s="721"/>
      <c r="N1341" s="696"/>
      <c r="O1341" s="696"/>
      <c r="P1341" s="696"/>
      <c r="Q1341" s="696"/>
      <c r="R1341" s="696"/>
      <c r="S1341" s="696"/>
      <c r="T1341" s="696"/>
      <c r="U1341" s="696"/>
      <c r="V1341" s="703"/>
      <c r="W1341" s="703"/>
      <c r="X1341" s="730"/>
      <c r="Y1341" s="721"/>
      <c r="Z1341" s="730"/>
      <c r="AA1341" s="696"/>
      <c r="AB1341" s="696"/>
    </row>
    <row r="1342" spans="1:28" s="719" customFormat="1" x14ac:dyDescent="0.2">
      <c r="A1342" s="696">
        <v>93</v>
      </c>
      <c r="B1342" s="696"/>
      <c r="C1342" s="696"/>
      <c r="D1342" s="696" t="s">
        <v>6998</v>
      </c>
      <c r="E1342" s="696">
        <v>2471</v>
      </c>
      <c r="F1342" s="696"/>
      <c r="G1342" s="696" t="s">
        <v>5240</v>
      </c>
      <c r="H1342" s="696">
        <v>39</v>
      </c>
      <c r="I1342" s="696"/>
      <c r="J1342" s="696">
        <v>39</v>
      </c>
      <c r="K1342" s="696"/>
      <c r="L1342" s="696" t="s">
        <v>6999</v>
      </c>
      <c r="M1342" s="696">
        <v>20</v>
      </c>
      <c r="N1342" s="696" t="s">
        <v>42</v>
      </c>
      <c r="O1342" s="696"/>
      <c r="P1342" s="696"/>
      <c r="Q1342" s="696"/>
      <c r="R1342" s="696"/>
      <c r="S1342" s="696"/>
      <c r="T1342" s="696"/>
      <c r="U1342" s="696"/>
      <c r="V1342" s="696"/>
      <c r="W1342" s="696"/>
      <c r="X1342" s="696"/>
      <c r="Y1342" s="696"/>
      <c r="Z1342" s="696"/>
      <c r="AA1342" s="696"/>
      <c r="AB1342" s="696"/>
    </row>
    <row r="1343" spans="1:28" x14ac:dyDescent="0.2">
      <c r="A1343" s="711"/>
      <c r="B1343" s="706"/>
      <c r="C1343" s="712"/>
      <c r="D1343" s="713"/>
      <c r="E1343" s="713"/>
      <c r="F1343" s="713"/>
      <c r="G1343" s="713"/>
      <c r="H1343" s="713"/>
      <c r="I1343" s="713"/>
      <c r="J1343" s="713"/>
      <c r="K1343" s="713"/>
      <c r="L1343" s="713"/>
      <c r="M1343" s="757"/>
      <c r="N1343" s="765"/>
      <c r="O1343" s="712"/>
      <c r="P1343" s="713"/>
      <c r="Q1343" s="713"/>
      <c r="R1343" s="713"/>
      <c r="S1343" s="713"/>
      <c r="T1343" s="713"/>
      <c r="U1343" s="713"/>
      <c r="V1343" s="713"/>
      <c r="W1343" s="713"/>
      <c r="X1343" s="714"/>
      <c r="Y1343" s="712"/>
      <c r="Z1343" s="714"/>
      <c r="AA1343" s="766"/>
      <c r="AB1343" s="711"/>
    </row>
    <row r="1344" spans="1:28" s="709" customFormat="1" x14ac:dyDescent="0.2">
      <c r="A1344" s="696">
        <v>187</v>
      </c>
      <c r="B1344" s="696"/>
      <c r="C1344" s="696"/>
      <c r="D1344" s="696"/>
      <c r="E1344" s="696"/>
      <c r="F1344" s="696"/>
      <c r="G1344" s="696"/>
      <c r="H1344" s="696"/>
      <c r="I1344" s="696"/>
      <c r="J1344" s="696"/>
      <c r="K1344" s="696"/>
      <c r="L1344" s="696"/>
      <c r="M1344" s="696"/>
      <c r="N1344" s="696"/>
      <c r="O1344" s="696" t="s">
        <v>7000</v>
      </c>
      <c r="P1344" s="696" t="s">
        <v>5472</v>
      </c>
      <c r="Q1344" s="696" t="s">
        <v>6966</v>
      </c>
      <c r="R1344" s="696"/>
      <c r="S1344" s="696"/>
      <c r="T1344" s="696"/>
      <c r="U1344" s="696" t="s">
        <v>2315</v>
      </c>
      <c r="V1344" s="696"/>
      <c r="W1344" s="696"/>
      <c r="X1344" s="696"/>
      <c r="Y1344" s="709" t="s">
        <v>7001</v>
      </c>
    </row>
    <row r="1345" spans="1:28" x14ac:dyDescent="0.2">
      <c r="A1345" s="711"/>
      <c r="B1345" s="706"/>
      <c r="C1345" s="712"/>
      <c r="D1345" s="713"/>
      <c r="E1345" s="713"/>
      <c r="F1345" s="713"/>
      <c r="G1345" s="713"/>
      <c r="H1345" s="713"/>
      <c r="I1345" s="713"/>
      <c r="J1345" s="713"/>
      <c r="K1345" s="713"/>
      <c r="L1345" s="713"/>
      <c r="M1345" s="757"/>
      <c r="N1345" s="765"/>
      <c r="O1345" s="712"/>
      <c r="P1345" s="713"/>
      <c r="Q1345" s="713"/>
      <c r="R1345" s="713"/>
      <c r="S1345" s="713"/>
      <c r="T1345" s="713"/>
      <c r="U1345" s="713"/>
      <c r="V1345" s="713"/>
      <c r="W1345" s="713"/>
      <c r="X1345" s="714"/>
      <c r="Y1345" s="712"/>
      <c r="Z1345" s="714"/>
      <c r="AA1345" s="766"/>
      <c r="AB1345" s="711"/>
    </row>
    <row r="1346" spans="1:28" s="709" customFormat="1" x14ac:dyDescent="0.2">
      <c r="A1346" s="696">
        <v>188</v>
      </c>
      <c r="B1346" s="696"/>
      <c r="C1346" s="696"/>
      <c r="D1346" s="696"/>
      <c r="E1346" s="696"/>
      <c r="F1346" s="696"/>
      <c r="G1346" s="696"/>
      <c r="H1346" s="696"/>
      <c r="I1346" s="696"/>
      <c r="J1346" s="696"/>
      <c r="K1346" s="696"/>
      <c r="L1346" s="729"/>
      <c r="M1346" s="729"/>
      <c r="N1346" s="729"/>
      <c r="O1346" s="696" t="s">
        <v>7002</v>
      </c>
      <c r="P1346" s="696" t="s">
        <v>5472</v>
      </c>
      <c r="Q1346" s="696" t="s">
        <v>6966</v>
      </c>
      <c r="R1346" s="696"/>
      <c r="S1346" s="696"/>
      <c r="T1346" s="696"/>
      <c r="U1346" s="696"/>
      <c r="V1346" s="696"/>
      <c r="W1346" s="696"/>
      <c r="X1346" s="696"/>
      <c r="Y1346" s="709" t="s">
        <v>7001</v>
      </c>
    </row>
    <row r="1347" spans="1:28" x14ac:dyDescent="0.2">
      <c r="A1347" s="711"/>
      <c r="B1347" s="706"/>
      <c r="C1347" s="712"/>
      <c r="D1347" s="713"/>
      <c r="E1347" s="713"/>
      <c r="F1347" s="713"/>
      <c r="G1347" s="713"/>
      <c r="H1347" s="713"/>
      <c r="I1347" s="713"/>
      <c r="J1347" s="713"/>
      <c r="K1347" s="713"/>
      <c r="L1347" s="713"/>
      <c r="M1347" s="757"/>
      <c r="N1347" s="765"/>
      <c r="O1347" s="712"/>
      <c r="P1347" s="713"/>
      <c r="Q1347" s="713"/>
      <c r="R1347" s="713"/>
      <c r="S1347" s="713"/>
      <c r="T1347" s="713"/>
      <c r="U1347" s="713"/>
      <c r="V1347" s="713"/>
      <c r="W1347" s="713"/>
      <c r="X1347" s="714"/>
      <c r="Y1347" s="712"/>
      <c r="Z1347" s="714"/>
      <c r="AA1347" s="766"/>
      <c r="AB1347" s="711"/>
    </row>
    <row r="1348" spans="1:28" s="709" customFormat="1" ht="25.5" x14ac:dyDescent="0.2">
      <c r="A1348" s="696">
        <v>189</v>
      </c>
      <c r="B1348" s="696"/>
      <c r="C1348" s="696"/>
      <c r="D1348" s="696" t="s">
        <v>7003</v>
      </c>
      <c r="E1348" s="696"/>
      <c r="F1348" s="696">
        <v>5</v>
      </c>
      <c r="G1348" s="696" t="s">
        <v>6957</v>
      </c>
      <c r="H1348" s="696"/>
      <c r="I1348" s="696"/>
      <c r="J1348" s="696"/>
      <c r="K1348" s="696"/>
      <c r="L1348" s="696"/>
      <c r="M1348" s="696"/>
      <c r="N1348" s="696"/>
      <c r="O1348" s="696" t="s">
        <v>7004</v>
      </c>
      <c r="P1348" s="696" t="s">
        <v>5133</v>
      </c>
      <c r="Q1348" s="696" t="s">
        <v>5138</v>
      </c>
      <c r="R1348" s="696"/>
      <c r="S1348" s="696">
        <v>2005</v>
      </c>
      <c r="T1348" s="696">
        <v>872</v>
      </c>
      <c r="U1348" s="728" t="s">
        <v>7005</v>
      </c>
      <c r="V1348" s="696">
        <v>15</v>
      </c>
      <c r="W1348" s="696">
        <v>11</v>
      </c>
      <c r="X1348" s="696">
        <f>SUM(V1348:W1348)</f>
        <v>26</v>
      </c>
    </row>
    <row r="1349" spans="1:28" x14ac:dyDescent="0.2">
      <c r="A1349" s="711"/>
      <c r="B1349" s="706"/>
      <c r="C1349" s="712"/>
      <c r="D1349" s="713"/>
      <c r="E1349" s="713"/>
      <c r="F1349" s="713"/>
      <c r="G1349" s="713"/>
      <c r="H1349" s="713"/>
      <c r="I1349" s="713"/>
      <c r="J1349" s="713"/>
      <c r="K1349" s="713"/>
      <c r="L1349" s="713"/>
      <c r="M1349" s="757"/>
      <c r="N1349" s="765"/>
      <c r="O1349" s="712"/>
      <c r="P1349" s="713"/>
      <c r="Q1349" s="713"/>
      <c r="R1349" s="713"/>
      <c r="S1349" s="713"/>
      <c r="T1349" s="713"/>
      <c r="U1349" s="713"/>
      <c r="V1349" s="713"/>
      <c r="W1349" s="713"/>
      <c r="X1349" s="714"/>
      <c r="Y1349" s="712"/>
      <c r="Z1349" s="714"/>
      <c r="AA1349" s="766"/>
      <c r="AB1349" s="711"/>
    </row>
    <row r="1350" spans="1:28" s="709" customFormat="1" ht="25.5" x14ac:dyDescent="0.2">
      <c r="A1350" s="696">
        <v>190</v>
      </c>
      <c r="B1350" s="696"/>
      <c r="C1350" s="696"/>
      <c r="D1350" s="696" t="s">
        <v>7003</v>
      </c>
      <c r="E1350" s="696"/>
      <c r="F1350" s="696">
        <v>5</v>
      </c>
      <c r="G1350" s="696" t="s">
        <v>6957</v>
      </c>
      <c r="H1350" s="696"/>
      <c r="I1350" s="696"/>
      <c r="J1350" s="696"/>
      <c r="K1350" s="696"/>
      <c r="L1350" s="696"/>
      <c r="M1350" s="696"/>
      <c r="N1350" s="696"/>
      <c r="O1350" s="696" t="s">
        <v>7006</v>
      </c>
      <c r="P1350" s="696" t="s">
        <v>5472</v>
      </c>
      <c r="Q1350" s="696" t="s">
        <v>2932</v>
      </c>
      <c r="R1350" s="696"/>
      <c r="S1350" s="696">
        <v>2013</v>
      </c>
      <c r="T1350" s="696">
        <v>308</v>
      </c>
      <c r="U1350" s="728" t="s">
        <v>7007</v>
      </c>
      <c r="V1350" s="696">
        <v>12</v>
      </c>
      <c r="W1350" s="696"/>
      <c r="X1350" s="696">
        <f>SUM(V1350:W1350)</f>
        <v>12</v>
      </c>
      <c r="Y1350" s="696"/>
      <c r="Z1350" s="696"/>
      <c r="AA1350" s="696"/>
      <c r="AB1350" s="696"/>
    </row>
    <row r="1351" spans="1:28" s="709" customFormat="1" x14ac:dyDescent="0.2">
      <c r="A1351" s="696"/>
      <c r="B1351" s="696"/>
      <c r="C1351" s="721"/>
      <c r="D1351" s="730"/>
      <c r="E1351" s="696"/>
      <c r="F1351" s="696"/>
      <c r="G1351" s="696"/>
      <c r="H1351" s="696"/>
      <c r="I1351" s="696"/>
      <c r="J1351" s="696"/>
      <c r="K1351" s="703"/>
      <c r="L1351" s="703"/>
      <c r="M1351" s="696"/>
      <c r="N1351" s="696"/>
      <c r="O1351" s="721"/>
      <c r="P1351" s="703"/>
      <c r="Q1351" s="703"/>
      <c r="R1351" s="703"/>
      <c r="S1351" s="730"/>
      <c r="T1351" s="696"/>
      <c r="U1351" s="696"/>
      <c r="V1351" s="696"/>
      <c r="W1351" s="696"/>
      <c r="X1351" s="696"/>
      <c r="Y1351" s="696"/>
      <c r="Z1351" s="696"/>
      <c r="AA1351" s="696"/>
      <c r="AB1351" s="696"/>
    </row>
    <row r="1352" spans="1:28" s="719" customFormat="1" x14ac:dyDescent="0.2">
      <c r="A1352" s="696">
        <v>21</v>
      </c>
      <c r="B1352" s="696" t="s">
        <v>6993</v>
      </c>
      <c r="C1352" s="696"/>
      <c r="D1352" s="696" t="s">
        <v>7008</v>
      </c>
      <c r="E1352" s="696">
        <v>3576</v>
      </c>
      <c r="F1352" s="696"/>
      <c r="G1352" s="696" t="s">
        <v>7009</v>
      </c>
      <c r="H1352" s="696">
        <v>55</v>
      </c>
      <c r="I1352" s="696"/>
      <c r="J1352" s="696">
        <f>SUM(H1352:I1352)</f>
        <v>55</v>
      </c>
      <c r="K1352" s="696"/>
      <c r="L1352" s="696"/>
      <c r="M1352" s="696"/>
      <c r="N1352" s="696"/>
      <c r="O1352" s="696"/>
      <c r="P1352" s="696"/>
      <c r="Q1352" s="696"/>
      <c r="R1352" s="696"/>
      <c r="S1352" s="696"/>
      <c r="T1352" s="696"/>
      <c r="U1352" s="696"/>
      <c r="V1352" s="696"/>
      <c r="W1352" s="696"/>
      <c r="X1352" s="696"/>
      <c r="Y1352" s="696"/>
      <c r="Z1352" s="696"/>
      <c r="AA1352" s="696"/>
      <c r="AB1352" s="696"/>
    </row>
    <row r="1353" spans="1:28" s="709" customFormat="1" x14ac:dyDescent="0.2">
      <c r="A1353" s="696"/>
      <c r="B1353" s="696"/>
      <c r="C1353" s="721"/>
      <c r="D1353" s="730"/>
      <c r="E1353" s="696"/>
      <c r="F1353" s="696"/>
      <c r="G1353" s="721"/>
      <c r="H1353" s="703"/>
      <c r="I1353" s="703"/>
      <c r="J1353" s="730"/>
      <c r="K1353" s="703"/>
      <c r="L1353" s="721"/>
      <c r="M1353" s="721"/>
      <c r="N1353" s="721"/>
      <c r="O1353" s="721"/>
      <c r="P1353" s="703"/>
      <c r="Q1353" s="703"/>
      <c r="R1353" s="703"/>
      <c r="S1353" s="703"/>
      <c r="T1353" s="703"/>
      <c r="U1353" s="703"/>
      <c r="V1353" s="703"/>
      <c r="W1353" s="703"/>
      <c r="X1353" s="730"/>
      <c r="Y1353" s="721"/>
      <c r="Z1353" s="730"/>
      <c r="AA1353" s="696"/>
      <c r="AB1353" s="696"/>
    </row>
    <row r="1354" spans="1:28" s="709" customFormat="1" ht="25.5" x14ac:dyDescent="0.2">
      <c r="A1354" s="696">
        <v>165</v>
      </c>
      <c r="B1354" s="696" t="s">
        <v>6993</v>
      </c>
      <c r="C1354" s="696">
        <v>2011</v>
      </c>
      <c r="D1354" s="696" t="s">
        <v>7010</v>
      </c>
      <c r="E1354" s="696"/>
      <c r="F1354" s="696">
        <v>10</v>
      </c>
      <c r="G1354" s="696" t="s">
        <v>7009</v>
      </c>
      <c r="H1354" s="696">
        <v>1</v>
      </c>
      <c r="I1354" s="696"/>
      <c r="J1354" s="696">
        <f>H1354+I1354</f>
        <v>1</v>
      </c>
      <c r="K1354" s="696"/>
      <c r="L1354" s="696"/>
      <c r="M1354" s="696"/>
      <c r="N1354" s="696"/>
      <c r="O1354" s="696" t="s">
        <v>7011</v>
      </c>
      <c r="P1354" s="696" t="s">
        <v>5472</v>
      </c>
      <c r="Q1354" s="696" t="s">
        <v>7012</v>
      </c>
      <c r="R1354" s="696" t="s">
        <v>7013</v>
      </c>
      <c r="S1354" s="696">
        <v>2011</v>
      </c>
      <c r="T1354" s="696">
        <v>1049</v>
      </c>
      <c r="U1354" s="728" t="s">
        <v>7014</v>
      </c>
      <c r="V1354" s="696">
        <v>34</v>
      </c>
      <c r="W1354" s="696"/>
      <c r="X1354" s="696">
        <f>SUM(V1354:W1354)</f>
        <v>34</v>
      </c>
      <c r="Y1354" s="696" t="s">
        <v>7015</v>
      </c>
      <c r="Z1354" s="696"/>
      <c r="AA1354" s="696"/>
      <c r="AB1354" s="696"/>
    </row>
    <row r="1355" spans="1:28" s="709" customFormat="1" x14ac:dyDescent="0.2">
      <c r="A1355" s="696"/>
      <c r="B1355" s="696"/>
      <c r="C1355" s="696"/>
      <c r="D1355" s="696"/>
      <c r="E1355" s="696"/>
      <c r="F1355" s="696"/>
      <c r="G1355" s="696"/>
      <c r="H1355" s="696"/>
      <c r="I1355" s="696"/>
      <c r="J1355" s="696"/>
      <c r="K1355" s="696"/>
      <c r="L1355" s="696"/>
      <c r="M1355" s="696"/>
      <c r="N1355" s="696"/>
      <c r="O1355" s="696"/>
      <c r="P1355" s="696"/>
      <c r="Q1355" s="696"/>
      <c r="R1355" s="696" t="s">
        <v>7016</v>
      </c>
      <c r="S1355" s="696">
        <v>1990</v>
      </c>
      <c r="T1355" s="696">
        <v>419</v>
      </c>
      <c r="U1355" s="696" t="s">
        <v>7017</v>
      </c>
      <c r="V1355" s="696">
        <v>2</v>
      </c>
      <c r="W1355" s="696"/>
      <c r="X1355" s="696">
        <f>SUM(V1355:W1355)</f>
        <v>2</v>
      </c>
      <c r="Y1355" s="696" t="s">
        <v>1092</v>
      </c>
      <c r="Z1355" s="696"/>
      <c r="AA1355" s="696"/>
      <c r="AB1355" s="696"/>
    </row>
    <row r="1356" spans="1:28" s="709" customFormat="1" x14ac:dyDescent="0.2">
      <c r="A1356" s="696"/>
      <c r="B1356" s="696"/>
      <c r="C1356" s="721"/>
      <c r="D1356" s="696"/>
      <c r="E1356" s="696"/>
      <c r="F1356" s="696"/>
      <c r="G1356" s="696"/>
      <c r="H1356" s="696"/>
      <c r="I1356" s="696"/>
      <c r="J1356" s="696"/>
      <c r="K1356" s="696"/>
      <c r="L1356" s="696"/>
      <c r="M1356" s="696"/>
      <c r="N1356" s="696"/>
      <c r="O1356" s="696"/>
      <c r="P1356" s="696"/>
      <c r="Q1356" s="696"/>
      <c r="R1356" s="696"/>
      <c r="S1356" s="696"/>
      <c r="T1356" s="696"/>
      <c r="U1356" s="696"/>
      <c r="V1356" s="696"/>
      <c r="W1356" s="696"/>
      <c r="X1356" s="696"/>
      <c r="Y1356" s="696"/>
      <c r="Z1356" s="696"/>
      <c r="AA1356" s="696"/>
      <c r="AB1356" s="696"/>
    </row>
    <row r="1357" spans="1:28" s="709" customFormat="1" x14ac:dyDescent="0.2">
      <c r="A1357" s="696">
        <v>166</v>
      </c>
      <c r="B1357" s="696" t="s">
        <v>6993</v>
      </c>
      <c r="C1357" s="696">
        <v>2011</v>
      </c>
      <c r="D1357" s="696" t="s">
        <v>7018</v>
      </c>
      <c r="F1357" s="696">
        <v>200</v>
      </c>
      <c r="G1357" s="696" t="s">
        <v>7019</v>
      </c>
      <c r="H1357" s="696">
        <v>4</v>
      </c>
      <c r="I1357" s="696"/>
      <c r="J1357" s="696">
        <f>H1357+I1357</f>
        <v>4</v>
      </c>
      <c r="K1357" s="696"/>
      <c r="L1357" s="696"/>
      <c r="M1357" s="696"/>
      <c r="N1357" s="696"/>
      <c r="O1357" s="696" t="s">
        <v>7020</v>
      </c>
      <c r="P1357" s="696" t="s">
        <v>5133</v>
      </c>
      <c r="Q1357" s="696" t="s">
        <v>7012</v>
      </c>
      <c r="R1357" s="696" t="s">
        <v>7021</v>
      </c>
      <c r="S1357" s="696">
        <v>1969</v>
      </c>
      <c r="T1357" s="696">
        <v>164</v>
      </c>
      <c r="U1357" s="696" t="s">
        <v>7022</v>
      </c>
      <c r="V1357" s="696">
        <v>3</v>
      </c>
      <c r="W1357" s="696">
        <v>2</v>
      </c>
      <c r="X1357" s="696">
        <f>SUM(V1357:W1357)</f>
        <v>5</v>
      </c>
      <c r="Y1357" s="696" t="s">
        <v>7023</v>
      </c>
      <c r="Z1357" s="696"/>
      <c r="AA1357" s="696"/>
      <c r="AB1357" s="696"/>
    </row>
    <row r="1358" spans="1:28" s="709" customFormat="1" x14ac:dyDescent="0.2">
      <c r="A1358" s="696"/>
      <c r="B1358" s="696"/>
      <c r="C1358" s="696"/>
      <c r="D1358" s="696"/>
      <c r="E1358" s="696"/>
      <c r="F1358" s="696"/>
      <c r="G1358" s="696"/>
      <c r="H1358" s="696"/>
      <c r="I1358" s="696"/>
      <c r="J1358" s="696"/>
      <c r="K1358" s="696"/>
      <c r="L1358" s="696"/>
      <c r="M1358" s="696"/>
      <c r="N1358" s="696"/>
      <c r="O1358" s="696"/>
      <c r="P1358" s="696"/>
      <c r="Q1358" s="696"/>
      <c r="R1358" s="696" t="s">
        <v>7024</v>
      </c>
      <c r="S1358" s="696">
        <v>1963</v>
      </c>
      <c r="T1358" s="696">
        <v>337</v>
      </c>
      <c r="U1358" s="696" t="s">
        <v>7025</v>
      </c>
      <c r="V1358" s="696">
        <v>7</v>
      </c>
      <c r="W1358" s="696">
        <v>5</v>
      </c>
      <c r="X1358" s="696">
        <f>SUM(V1358:W1358)</f>
        <v>12</v>
      </c>
      <c r="Y1358" s="696" t="s">
        <v>1092</v>
      </c>
      <c r="Z1358" s="696"/>
      <c r="AA1358" s="696"/>
      <c r="AB1358" s="696"/>
    </row>
    <row r="1359" spans="1:28" s="709" customFormat="1" x14ac:dyDescent="0.2">
      <c r="A1359" s="696"/>
      <c r="B1359" s="696"/>
      <c r="C1359" s="696"/>
      <c r="D1359" s="696"/>
      <c r="E1359" s="696"/>
      <c r="F1359" s="696"/>
      <c r="G1359" s="696"/>
      <c r="H1359" s="696"/>
      <c r="I1359" s="696"/>
      <c r="J1359" s="696"/>
      <c r="K1359" s="696"/>
      <c r="L1359" s="696"/>
      <c r="M1359" s="696"/>
      <c r="N1359" s="696"/>
      <c r="O1359" s="696"/>
      <c r="P1359" s="696"/>
      <c r="Q1359" s="696"/>
      <c r="R1359" s="696" t="s">
        <v>7026</v>
      </c>
      <c r="S1359" s="696">
        <v>1963</v>
      </c>
      <c r="T1359" s="696">
        <v>849</v>
      </c>
      <c r="U1359" s="696" t="s">
        <v>7027</v>
      </c>
      <c r="V1359" s="696">
        <v>16</v>
      </c>
      <c r="W1359" s="696">
        <v>8</v>
      </c>
      <c r="X1359" s="696">
        <f>SUM(V1359:W1359)</f>
        <v>24</v>
      </c>
      <c r="Y1359" s="696" t="s">
        <v>1075</v>
      </c>
      <c r="Z1359" s="696"/>
      <c r="AA1359" s="696"/>
      <c r="AB1359" s="696"/>
    </row>
    <row r="1360" spans="1:28" s="709" customFormat="1" x14ac:dyDescent="0.2">
      <c r="A1360" s="696"/>
      <c r="B1360" s="696"/>
      <c r="C1360" s="721"/>
      <c r="D1360" s="730"/>
      <c r="E1360" s="696"/>
      <c r="F1360" s="696"/>
      <c r="G1360" s="696"/>
      <c r="H1360" s="696"/>
      <c r="I1360" s="696"/>
      <c r="J1360" s="696"/>
      <c r="K1360" s="696"/>
      <c r="L1360" s="696"/>
      <c r="M1360" s="696"/>
      <c r="N1360" s="696"/>
      <c r="O1360" s="696"/>
      <c r="P1360" s="696"/>
      <c r="Q1360" s="696"/>
      <c r="R1360" s="696"/>
      <c r="S1360" s="696"/>
      <c r="T1360" s="696"/>
      <c r="U1360" s="696"/>
      <c r="V1360" s="696"/>
      <c r="W1360" s="696"/>
      <c r="X1360" s="696"/>
      <c r="Y1360" s="696"/>
      <c r="Z1360" s="696"/>
      <c r="AA1360" s="696"/>
      <c r="AB1360" s="696"/>
    </row>
    <row r="1361" spans="1:28" s="709" customFormat="1" ht="25.5" x14ac:dyDescent="0.2">
      <c r="A1361" s="696">
        <v>173</v>
      </c>
      <c r="B1361" s="696" t="s">
        <v>6993</v>
      </c>
      <c r="C1361" s="696">
        <v>2008</v>
      </c>
      <c r="D1361" s="696" t="s">
        <v>7028</v>
      </c>
      <c r="F1361" s="696">
        <v>511</v>
      </c>
      <c r="G1361" s="696" t="s">
        <v>5240</v>
      </c>
      <c r="H1361" s="696">
        <v>15</v>
      </c>
      <c r="I1361" s="696"/>
      <c r="J1361" s="696">
        <f>SUM(H1361:I1361)</f>
        <v>15</v>
      </c>
      <c r="K1361" s="696"/>
      <c r="L1361" s="696"/>
      <c r="M1361" s="696"/>
      <c r="N1361" s="696"/>
      <c r="O1361" s="696" t="s">
        <v>7029</v>
      </c>
      <c r="P1361" s="696" t="s">
        <v>5133</v>
      </c>
      <c r="Q1361" s="696" t="s">
        <v>7012</v>
      </c>
      <c r="R1361" s="696" t="s">
        <v>7030</v>
      </c>
      <c r="S1361" s="696">
        <v>2008</v>
      </c>
      <c r="T1361" s="729">
        <v>420</v>
      </c>
      <c r="U1361" s="728" t="s">
        <v>7031</v>
      </c>
      <c r="V1361" s="696">
        <v>0</v>
      </c>
      <c r="W1361" s="696">
        <v>18</v>
      </c>
      <c r="X1361" s="696">
        <f>SUM(V1361:W1361)</f>
        <v>18</v>
      </c>
      <c r="Y1361" s="696" t="s">
        <v>7032</v>
      </c>
      <c r="Z1361" s="696"/>
      <c r="AA1361" s="696"/>
      <c r="AB1361" s="696"/>
    </row>
    <row r="1362" spans="1:28" s="709" customFormat="1" ht="25.5" x14ac:dyDescent="0.2">
      <c r="A1362" s="696"/>
      <c r="B1362" s="696"/>
      <c r="C1362" s="696"/>
      <c r="E1362" s="696"/>
      <c r="F1362" s="696"/>
      <c r="G1362" s="696"/>
      <c r="H1362" s="696"/>
      <c r="I1362" s="696"/>
      <c r="J1362" s="696"/>
      <c r="K1362" s="696"/>
      <c r="L1362" s="696"/>
      <c r="M1362" s="696"/>
      <c r="N1362" s="696"/>
      <c r="O1362" s="696"/>
      <c r="P1362" s="696"/>
      <c r="Q1362" s="696"/>
      <c r="R1362" s="696" t="s">
        <v>7033</v>
      </c>
      <c r="S1362" s="696">
        <v>2008</v>
      </c>
      <c r="T1362" s="729">
        <v>596</v>
      </c>
      <c r="U1362" s="728" t="s">
        <v>7034</v>
      </c>
      <c r="V1362" s="696" t="s">
        <v>2315</v>
      </c>
      <c r="W1362" s="696">
        <v>24</v>
      </c>
      <c r="X1362" s="696">
        <f>SUM(V1362:W1362)</f>
        <v>24</v>
      </c>
      <c r="Y1362" s="696" t="s">
        <v>7032</v>
      </c>
      <c r="Z1362" s="696"/>
      <c r="AA1362" s="696"/>
      <c r="AB1362" s="696"/>
    </row>
    <row r="1363" spans="1:28" s="709" customFormat="1" ht="25.5" x14ac:dyDescent="0.2">
      <c r="A1363" s="696"/>
      <c r="B1363" s="696"/>
      <c r="C1363" s="696"/>
      <c r="D1363" s="696"/>
      <c r="E1363" s="696"/>
      <c r="F1363" s="696"/>
      <c r="G1363" s="696"/>
      <c r="H1363" s="696"/>
      <c r="I1363" s="696"/>
      <c r="J1363" s="696"/>
      <c r="K1363" s="696"/>
      <c r="L1363" s="696"/>
      <c r="M1363" s="696"/>
      <c r="N1363" s="696"/>
      <c r="O1363" s="696"/>
      <c r="P1363" s="696"/>
      <c r="Q1363" s="696"/>
      <c r="R1363" s="696" t="s">
        <v>7035</v>
      </c>
      <c r="S1363" s="696">
        <v>2008</v>
      </c>
      <c r="T1363" s="729">
        <v>1591</v>
      </c>
      <c r="U1363" s="728" t="s">
        <v>7036</v>
      </c>
      <c r="V1363" s="696">
        <v>28</v>
      </c>
      <c r="W1363" s="696"/>
      <c r="X1363" s="696">
        <f>SUM(V1363:W1363)</f>
        <v>28</v>
      </c>
      <c r="Y1363" s="696" t="s">
        <v>7037</v>
      </c>
      <c r="Z1363" s="696"/>
      <c r="AA1363" s="696"/>
      <c r="AB1363" s="696"/>
    </row>
    <row r="1364" spans="1:28" s="709" customFormat="1" x14ac:dyDescent="0.2">
      <c r="A1364" s="696"/>
      <c r="B1364" s="696"/>
      <c r="C1364" s="721"/>
      <c r="D1364" s="730"/>
      <c r="E1364" s="696"/>
      <c r="F1364" s="696"/>
      <c r="G1364" s="696"/>
      <c r="H1364" s="696"/>
      <c r="I1364" s="696"/>
      <c r="J1364" s="696"/>
      <c r="K1364" s="696"/>
      <c r="L1364" s="696"/>
      <c r="M1364" s="696"/>
      <c r="N1364" s="696"/>
      <c r="O1364" s="696"/>
      <c r="P1364" s="696"/>
      <c r="Q1364" s="696"/>
      <c r="R1364" s="696"/>
      <c r="S1364" s="696"/>
      <c r="T1364" s="696"/>
      <c r="U1364" s="696"/>
      <c r="V1364" s="696"/>
      <c r="W1364" s="696"/>
      <c r="X1364" s="696"/>
      <c r="Y1364" s="696"/>
      <c r="Z1364" s="696"/>
      <c r="AA1364" s="696"/>
      <c r="AB1364" s="696"/>
    </row>
    <row r="1365" spans="1:28" s="709" customFormat="1" ht="25.5" x14ac:dyDescent="0.2">
      <c r="A1365" s="696">
        <v>171</v>
      </c>
      <c r="B1365" s="696" t="s">
        <v>6993</v>
      </c>
      <c r="C1365" s="696">
        <v>2012</v>
      </c>
      <c r="D1365" s="696" t="s">
        <v>7038</v>
      </c>
      <c r="E1365" s="729"/>
      <c r="F1365" s="729"/>
      <c r="G1365" s="729"/>
      <c r="H1365" s="696"/>
      <c r="I1365" s="696"/>
      <c r="J1365" s="696"/>
      <c r="K1365" s="696"/>
      <c r="L1365" s="696" t="s">
        <v>7039</v>
      </c>
      <c r="M1365" s="696">
        <v>16</v>
      </c>
      <c r="N1365" s="696" t="s">
        <v>55</v>
      </c>
      <c r="O1365" s="696" t="s">
        <v>7040</v>
      </c>
      <c r="P1365" s="696" t="s">
        <v>5133</v>
      </c>
      <c r="Q1365" s="696" t="s">
        <v>7041</v>
      </c>
      <c r="R1365" s="696" t="s">
        <v>7030</v>
      </c>
      <c r="S1365" s="696">
        <v>2000</v>
      </c>
      <c r="T1365" s="696">
        <v>332</v>
      </c>
      <c r="U1365" s="728" t="s">
        <v>7042</v>
      </c>
      <c r="V1365" s="696">
        <v>1</v>
      </c>
      <c r="W1365" s="696">
        <v>11</v>
      </c>
      <c r="X1365" s="696">
        <f>SUM(V1365:W1365)</f>
        <v>12</v>
      </c>
      <c r="Y1365" s="696" t="s">
        <v>7043</v>
      </c>
      <c r="Z1365" s="696"/>
      <c r="AA1365" s="696"/>
      <c r="AB1365" s="696"/>
    </row>
    <row r="1366" spans="1:28" s="709" customFormat="1" ht="25.5" x14ac:dyDescent="0.2">
      <c r="A1366" s="696"/>
      <c r="B1366" s="696"/>
      <c r="C1366" s="696"/>
      <c r="D1366" s="696"/>
      <c r="E1366" s="696"/>
      <c r="F1366" s="696"/>
      <c r="G1366" s="696"/>
      <c r="H1366" s="696"/>
      <c r="I1366" s="696"/>
      <c r="J1366" s="696"/>
      <c r="K1366" s="696"/>
      <c r="L1366" s="696"/>
      <c r="M1366" s="696"/>
      <c r="N1366" s="696"/>
      <c r="O1366" s="696"/>
      <c r="P1366" s="696"/>
      <c r="Q1366" s="696"/>
      <c r="R1366" s="696" t="s">
        <v>7033</v>
      </c>
      <c r="S1366" s="696">
        <v>2000</v>
      </c>
      <c r="T1366" s="696">
        <v>275</v>
      </c>
      <c r="U1366" s="728" t="s">
        <v>7044</v>
      </c>
      <c r="V1366" s="696">
        <v>3</v>
      </c>
      <c r="W1366" s="696">
        <v>8</v>
      </c>
      <c r="X1366" s="696">
        <f>SUM(V1366:W1366)</f>
        <v>11</v>
      </c>
      <c r="Y1366" s="696" t="s">
        <v>7045</v>
      </c>
      <c r="Z1366" s="696"/>
      <c r="AA1366" s="696"/>
      <c r="AB1366" s="696"/>
    </row>
    <row r="1367" spans="1:28" s="709" customFormat="1" ht="38.25" x14ac:dyDescent="0.2">
      <c r="A1367" s="696"/>
      <c r="B1367" s="696"/>
      <c r="C1367" s="696"/>
      <c r="D1367" s="696"/>
      <c r="E1367" s="696"/>
      <c r="F1367" s="696"/>
      <c r="G1367" s="696"/>
      <c r="H1367" s="696"/>
      <c r="I1367" s="696"/>
      <c r="J1367" s="696"/>
      <c r="K1367" s="696"/>
      <c r="L1367" s="696"/>
      <c r="M1367" s="696"/>
      <c r="N1367" s="696"/>
      <c r="O1367" s="696"/>
      <c r="P1367" s="696"/>
      <c r="Q1367" s="696"/>
      <c r="R1367" s="696" t="s">
        <v>7046</v>
      </c>
      <c r="S1367" s="696">
        <v>2000</v>
      </c>
      <c r="T1367" s="696">
        <v>796</v>
      </c>
      <c r="U1367" s="728" t="s">
        <v>7047</v>
      </c>
      <c r="V1367" s="696">
        <v>12</v>
      </c>
      <c r="W1367" s="696">
        <v>7</v>
      </c>
      <c r="X1367" s="696">
        <f>SUM(V1367:W1367)</f>
        <v>19</v>
      </c>
      <c r="Y1367" s="696" t="s">
        <v>7048</v>
      </c>
    </row>
    <row r="1368" spans="1:28" s="709" customFormat="1" x14ac:dyDescent="0.2">
      <c r="A1368" s="696"/>
      <c r="B1368" s="696"/>
      <c r="C1368" s="721"/>
      <c r="D1368" s="703"/>
      <c r="E1368" s="703"/>
      <c r="F1368" s="703"/>
      <c r="G1368" s="703"/>
      <c r="H1368" s="703"/>
      <c r="I1368" s="703"/>
      <c r="J1368" s="703"/>
      <c r="K1368" s="703"/>
      <c r="L1368" s="703"/>
      <c r="M1368" s="696"/>
      <c r="N1368" s="696"/>
      <c r="O1368" s="696"/>
      <c r="P1368" s="696"/>
      <c r="Q1368" s="696"/>
      <c r="R1368" s="696"/>
      <c r="S1368" s="696"/>
      <c r="T1368" s="696"/>
      <c r="U1368" s="696"/>
      <c r="V1368" s="696"/>
      <c r="W1368" s="696"/>
      <c r="X1368" s="696"/>
      <c r="Y1368" s="696"/>
      <c r="Z1368" s="696"/>
      <c r="AA1368" s="696"/>
      <c r="AB1368" s="696"/>
    </row>
    <row r="1369" spans="1:28" s="709" customFormat="1" x14ac:dyDescent="0.2">
      <c r="A1369" s="696">
        <v>21</v>
      </c>
      <c r="B1369" s="696" t="s">
        <v>6993</v>
      </c>
      <c r="C1369" s="696">
        <v>2013</v>
      </c>
      <c r="D1369" s="696" t="s">
        <v>7049</v>
      </c>
      <c r="E1369" s="696">
        <v>8661</v>
      </c>
      <c r="F1369" s="696"/>
      <c r="G1369" s="696" t="s">
        <v>7050</v>
      </c>
      <c r="H1369" s="696">
        <v>172</v>
      </c>
      <c r="I1369" s="696"/>
      <c r="J1369" s="696">
        <f>SUM(H1369:I1369)</f>
        <v>172</v>
      </c>
      <c r="K1369" s="703"/>
      <c r="L1369" s="703"/>
      <c r="M1369" s="696">
        <v>215</v>
      </c>
      <c r="N1369" s="696"/>
      <c r="O1369" s="696" t="s">
        <v>7051</v>
      </c>
      <c r="P1369" s="696"/>
      <c r="Q1369" s="696"/>
      <c r="R1369" s="696"/>
      <c r="S1369" s="696"/>
      <c r="T1369" s="696"/>
      <c r="U1369" s="696"/>
      <c r="V1369" s="696"/>
      <c r="W1369" s="696"/>
      <c r="X1369" s="696"/>
      <c r="Y1369" s="696"/>
      <c r="Z1369" s="696"/>
      <c r="AA1369" s="696"/>
      <c r="AB1369" s="696"/>
    </row>
    <row r="1370" spans="1:28" s="709" customFormat="1" x14ac:dyDescent="0.2">
      <c r="A1370" s="696"/>
      <c r="B1370" s="696"/>
      <c r="C1370" s="721"/>
      <c r="D1370" s="703"/>
      <c r="E1370" s="703"/>
      <c r="F1370" s="703"/>
      <c r="G1370" s="703"/>
      <c r="H1370" s="703"/>
      <c r="I1370" s="703"/>
      <c r="J1370" s="703"/>
      <c r="K1370" s="703"/>
      <c r="L1370" s="703"/>
      <c r="M1370" s="696"/>
      <c r="N1370" s="696"/>
      <c r="O1370" s="696" t="s">
        <v>7052</v>
      </c>
      <c r="P1370" s="696"/>
      <c r="Q1370" s="696"/>
      <c r="R1370" s="696"/>
      <c r="S1370" s="696"/>
      <c r="T1370" s="696"/>
      <c r="U1370" s="696"/>
      <c r="V1370" s="696"/>
      <c r="W1370" s="696"/>
      <c r="X1370" s="696"/>
      <c r="Y1370" s="696"/>
      <c r="Z1370" s="696"/>
      <c r="AA1370" s="696"/>
      <c r="AB1370" s="696"/>
    </row>
    <row r="1371" spans="1:28" s="709" customFormat="1" x14ac:dyDescent="0.2">
      <c r="A1371" s="696"/>
      <c r="B1371" s="696"/>
      <c r="C1371" s="721"/>
      <c r="D1371" s="703"/>
      <c r="E1371" s="703"/>
      <c r="F1371" s="703"/>
      <c r="G1371" s="703"/>
      <c r="H1371" s="703"/>
      <c r="I1371" s="703"/>
      <c r="J1371" s="703"/>
      <c r="K1371" s="703"/>
      <c r="L1371" s="703"/>
      <c r="M1371" s="696"/>
      <c r="N1371" s="696"/>
      <c r="O1371" s="696"/>
      <c r="P1371" s="696"/>
      <c r="Q1371" s="696"/>
      <c r="R1371" s="696"/>
      <c r="S1371" s="696"/>
      <c r="T1371" s="696"/>
      <c r="U1371" s="696"/>
      <c r="V1371" s="696"/>
      <c r="W1371" s="696"/>
      <c r="X1371" s="696"/>
      <c r="Y1371" s="696"/>
      <c r="Z1371" s="696"/>
      <c r="AA1371" s="696"/>
      <c r="AB1371" s="696"/>
    </row>
    <row r="1372" spans="1:28" s="709" customFormat="1" x14ac:dyDescent="0.2">
      <c r="A1372" s="696">
        <v>201</v>
      </c>
      <c r="B1372" s="696" t="s">
        <v>7053</v>
      </c>
      <c r="C1372" s="696">
        <v>2013</v>
      </c>
      <c r="D1372" s="696" t="s">
        <v>7054</v>
      </c>
      <c r="E1372" s="729"/>
      <c r="F1372" s="696">
        <v>16</v>
      </c>
      <c r="G1372" s="696" t="s">
        <v>7055</v>
      </c>
      <c r="H1372" s="696">
        <v>1</v>
      </c>
      <c r="I1372" s="696"/>
      <c r="J1372" s="696">
        <f>SUM(H1372:I1372)</f>
        <v>1</v>
      </c>
      <c r="K1372" s="696"/>
      <c r="L1372" s="729"/>
      <c r="M1372" s="696"/>
      <c r="N1372" s="696"/>
      <c r="O1372" s="696" t="s">
        <v>7056</v>
      </c>
      <c r="P1372" s="696" t="s">
        <v>5133</v>
      </c>
      <c r="Q1372" s="696" t="s">
        <v>7057</v>
      </c>
      <c r="R1372" s="696"/>
      <c r="S1372" s="696"/>
      <c r="T1372" s="696"/>
      <c r="U1372" s="728"/>
      <c r="V1372" s="696"/>
      <c r="W1372" s="696"/>
      <c r="X1372" s="696"/>
      <c r="Y1372" s="721"/>
      <c r="Z1372" s="730"/>
      <c r="AA1372" s="696"/>
      <c r="AB1372" s="696"/>
    </row>
    <row r="1373" spans="1:28" s="709" customFormat="1" x14ac:dyDescent="0.2">
      <c r="B1373" s="696" t="s">
        <v>7058</v>
      </c>
      <c r="C1373" s="696">
        <v>2013</v>
      </c>
      <c r="D1373" s="696" t="s">
        <v>7054</v>
      </c>
      <c r="E1373" s="729"/>
      <c r="F1373" s="696">
        <v>16</v>
      </c>
      <c r="G1373" s="696" t="s">
        <v>7055</v>
      </c>
      <c r="H1373" s="696">
        <v>1</v>
      </c>
      <c r="I1373" s="696"/>
      <c r="J1373" s="696">
        <f>SUM(H1373:I1373)</f>
        <v>1</v>
      </c>
      <c r="K1373" s="696"/>
      <c r="L1373" s="729"/>
      <c r="M1373" s="729"/>
      <c r="N1373" s="729"/>
      <c r="O1373" s="729"/>
      <c r="P1373" s="729"/>
      <c r="Q1373" s="729"/>
      <c r="R1373" s="729"/>
      <c r="S1373" s="729"/>
      <c r="T1373" s="729"/>
    </row>
    <row r="1374" spans="1:28" s="709" customFormat="1" ht="15.6" customHeight="1" x14ac:dyDescent="0.2">
      <c r="A1374" s="696"/>
      <c r="B1374" s="696"/>
      <c r="C1374" s="721"/>
      <c r="D1374" s="730"/>
      <c r="E1374" s="696"/>
      <c r="F1374" s="696"/>
      <c r="G1374" s="696"/>
      <c r="H1374" s="696"/>
      <c r="I1374" s="696"/>
      <c r="J1374" s="696"/>
      <c r="K1374" s="696"/>
      <c r="L1374" s="696"/>
      <c r="M1374" s="696"/>
      <c r="N1374" s="696"/>
      <c r="O1374" s="696"/>
      <c r="P1374" s="696"/>
      <c r="Q1374" s="696"/>
      <c r="R1374" s="696"/>
      <c r="S1374" s="696"/>
      <c r="T1374" s="696"/>
      <c r="U1374" s="696"/>
      <c r="V1374" s="696"/>
      <c r="W1374" s="696"/>
      <c r="X1374" s="696"/>
      <c r="Y1374" s="696"/>
      <c r="Z1374" s="696"/>
      <c r="AA1374" s="696"/>
      <c r="AB1374" s="696"/>
    </row>
    <row r="1375" spans="1:28" s="709" customFormat="1" x14ac:dyDescent="0.2">
      <c r="A1375" s="696">
        <v>167</v>
      </c>
      <c r="B1375" s="696" t="s">
        <v>6993</v>
      </c>
      <c r="C1375" s="696">
        <v>2013</v>
      </c>
      <c r="D1375" s="696" t="s">
        <v>7059</v>
      </c>
      <c r="E1375" s="729"/>
      <c r="F1375" s="696">
        <v>628</v>
      </c>
      <c r="G1375" s="696" t="s">
        <v>7060</v>
      </c>
      <c r="H1375" s="696">
        <v>14</v>
      </c>
      <c r="I1375" s="696"/>
      <c r="J1375" s="696">
        <f>SUM(H1375:I1375)</f>
        <v>14</v>
      </c>
      <c r="K1375" s="696"/>
      <c r="L1375" s="696"/>
      <c r="M1375" s="696"/>
      <c r="N1375" s="696"/>
      <c r="O1375" s="696" t="s">
        <v>7061</v>
      </c>
      <c r="P1375" s="696" t="s">
        <v>5133</v>
      </c>
      <c r="Q1375" s="696" t="s">
        <v>7012</v>
      </c>
      <c r="R1375" s="696"/>
      <c r="S1375" s="696"/>
      <c r="T1375" s="696"/>
      <c r="U1375" s="696"/>
      <c r="V1375" s="696"/>
      <c r="W1375" s="696"/>
      <c r="X1375" s="696"/>
      <c r="Y1375" s="696" t="s">
        <v>7001</v>
      </c>
      <c r="Z1375" s="696"/>
      <c r="AA1375" s="696"/>
      <c r="AB1375" s="696"/>
    </row>
    <row r="1376" spans="1:28" s="709" customFormat="1" x14ac:dyDescent="0.2">
      <c r="A1376" s="696"/>
      <c r="B1376" s="696"/>
      <c r="C1376" s="696"/>
      <c r="D1376" s="696"/>
      <c r="E1376" s="696"/>
      <c r="F1376" s="696"/>
      <c r="G1376" s="696"/>
      <c r="H1376" s="696"/>
      <c r="I1376" s="696"/>
      <c r="J1376" s="696"/>
      <c r="K1376" s="696"/>
      <c r="L1376" s="696"/>
      <c r="M1376" s="696"/>
      <c r="N1376" s="696"/>
      <c r="O1376" s="696"/>
      <c r="P1376" s="696"/>
      <c r="Q1376" s="696"/>
      <c r="R1376" s="696"/>
      <c r="S1376" s="696"/>
      <c r="T1376" s="696"/>
      <c r="U1376" s="696"/>
      <c r="V1376" s="696"/>
      <c r="W1376" s="696"/>
      <c r="X1376" s="696"/>
      <c r="Y1376" s="696"/>
      <c r="Z1376" s="696"/>
      <c r="AA1376" s="696"/>
      <c r="AB1376" s="696"/>
    </row>
    <row r="1377" spans="1:28" s="709" customFormat="1" ht="15.6" customHeight="1" x14ac:dyDescent="0.2">
      <c r="A1377" s="696"/>
      <c r="B1377" s="696"/>
      <c r="C1377" s="721"/>
      <c r="D1377" s="730"/>
      <c r="E1377" s="696"/>
      <c r="F1377" s="696"/>
      <c r="G1377" s="696"/>
      <c r="H1377" s="696"/>
      <c r="I1377" s="696"/>
      <c r="J1377" s="696"/>
      <c r="K1377" s="696"/>
      <c r="L1377" s="696"/>
      <c r="M1377" s="696"/>
      <c r="N1377" s="696"/>
      <c r="O1377" s="696"/>
      <c r="P1377" s="696"/>
      <c r="Q1377" s="696"/>
      <c r="R1377" s="696"/>
      <c r="S1377" s="696"/>
      <c r="T1377" s="696"/>
      <c r="U1377" s="696"/>
      <c r="V1377" s="696"/>
      <c r="W1377" s="696"/>
      <c r="X1377" s="696"/>
      <c r="Y1377" s="696"/>
      <c r="Z1377" s="696"/>
      <c r="AA1377" s="696"/>
      <c r="AB1377" s="696"/>
    </row>
    <row r="1378" spans="1:28" s="709" customFormat="1" ht="27" customHeight="1" x14ac:dyDescent="0.2">
      <c r="A1378" s="696">
        <v>210</v>
      </c>
      <c r="B1378" s="696" t="s">
        <v>7058</v>
      </c>
      <c r="C1378" s="696">
        <v>2015</v>
      </c>
      <c r="D1378" s="696" t="s">
        <v>7062</v>
      </c>
      <c r="E1378" s="696"/>
      <c r="F1378" s="696">
        <v>290</v>
      </c>
      <c r="G1378" s="696" t="s">
        <v>5240</v>
      </c>
      <c r="H1378" s="696">
        <v>6</v>
      </c>
      <c r="I1378" s="696"/>
      <c r="J1378" s="696">
        <f>SUM(H1378:I1378)</f>
        <v>6</v>
      </c>
      <c r="K1378" s="696"/>
      <c r="L1378" s="696"/>
      <c r="M1378" s="696"/>
      <c r="N1378" s="696"/>
      <c r="O1378" s="696" t="s">
        <v>7063</v>
      </c>
      <c r="P1378" s="696" t="s">
        <v>7064</v>
      </c>
      <c r="Q1378" s="696" t="s">
        <v>7041</v>
      </c>
      <c r="R1378" s="696"/>
      <c r="S1378" s="696"/>
      <c r="T1378" s="696"/>
      <c r="U1378" s="728"/>
      <c r="V1378" s="696">
        <v>25</v>
      </c>
      <c r="W1378" s="696">
        <v>0</v>
      </c>
      <c r="X1378" s="696">
        <f>SUM(V1378:W1378)</f>
        <v>25</v>
      </c>
      <c r="Y1378" s="696" t="s">
        <v>7065</v>
      </c>
      <c r="Z1378" s="696"/>
      <c r="AA1378" s="696"/>
      <c r="AB1378" s="696"/>
    </row>
    <row r="1379" spans="1:28" s="709" customFormat="1" ht="15.6" customHeight="1" x14ac:dyDescent="0.2">
      <c r="A1379" s="696"/>
      <c r="B1379" s="696"/>
      <c r="C1379" s="721"/>
      <c r="D1379" s="730"/>
      <c r="E1379" s="696"/>
      <c r="F1379" s="696"/>
      <c r="G1379" s="696"/>
      <c r="H1379" s="696"/>
      <c r="I1379" s="696"/>
      <c r="J1379" s="696"/>
      <c r="K1379" s="696"/>
      <c r="L1379" s="696"/>
      <c r="M1379" s="696"/>
      <c r="N1379" s="696"/>
      <c r="O1379" s="696"/>
      <c r="P1379" s="696"/>
      <c r="Q1379" s="696"/>
      <c r="R1379" s="696"/>
      <c r="S1379" s="696"/>
      <c r="T1379" s="696"/>
      <c r="U1379" s="696"/>
      <c r="V1379" s="696"/>
      <c r="W1379" s="696"/>
      <c r="X1379" s="696"/>
      <c r="Y1379" s="696"/>
      <c r="Z1379" s="696"/>
      <c r="AA1379" s="696"/>
      <c r="AB1379" s="696"/>
    </row>
    <row r="1380" spans="1:28" s="709" customFormat="1" ht="15.6" customHeight="1" x14ac:dyDescent="0.2">
      <c r="A1380" s="696" t="s">
        <v>2315</v>
      </c>
      <c r="B1380" s="696" t="s">
        <v>6993</v>
      </c>
      <c r="C1380" s="721">
        <v>2012</v>
      </c>
      <c r="D1380" s="696" t="s">
        <v>7059</v>
      </c>
      <c r="E1380" s="696" t="s">
        <v>7066</v>
      </c>
      <c r="F1380" s="696">
        <v>17</v>
      </c>
      <c r="G1380" s="696" t="s">
        <v>7060</v>
      </c>
      <c r="H1380" s="696"/>
      <c r="I1380" s="696"/>
      <c r="J1380" s="696"/>
      <c r="K1380" s="703"/>
      <c r="L1380" s="703"/>
      <c r="M1380" s="696"/>
      <c r="N1380" s="696"/>
      <c r="O1380" s="696" t="s">
        <v>7067</v>
      </c>
      <c r="P1380" s="696" t="s">
        <v>7068</v>
      </c>
      <c r="Q1380" s="696" t="s">
        <v>7069</v>
      </c>
      <c r="R1380" s="696"/>
      <c r="S1380" s="696"/>
      <c r="T1380" s="696"/>
      <c r="U1380" s="696"/>
      <c r="V1380" s="696"/>
      <c r="W1380" s="696"/>
      <c r="X1380" s="696"/>
      <c r="Y1380" s="696" t="s">
        <v>7001</v>
      </c>
      <c r="Z1380" s="696"/>
      <c r="AA1380" s="696"/>
      <c r="AB1380" s="696"/>
    </row>
    <row r="1381" spans="1:28" s="709" customFormat="1" ht="15.6" customHeight="1" x14ac:dyDescent="0.2">
      <c r="A1381" s="696"/>
      <c r="B1381" s="696"/>
      <c r="C1381" s="721"/>
      <c r="D1381" s="730"/>
      <c r="E1381" s="696"/>
      <c r="F1381" s="696"/>
      <c r="G1381" s="696"/>
      <c r="H1381" s="696"/>
      <c r="I1381" s="696"/>
      <c r="J1381" s="696"/>
      <c r="K1381" s="703"/>
      <c r="L1381" s="703"/>
      <c r="M1381" s="696"/>
      <c r="N1381" s="696"/>
      <c r="O1381" s="696"/>
      <c r="P1381" s="696"/>
      <c r="Q1381" s="696"/>
      <c r="R1381" s="696"/>
      <c r="S1381" s="696"/>
      <c r="T1381" s="696"/>
      <c r="U1381" s="696"/>
      <c r="V1381" s="696"/>
      <c r="W1381" s="696"/>
      <c r="X1381" s="696"/>
      <c r="Y1381" s="696"/>
      <c r="Z1381" s="696"/>
      <c r="AA1381" s="696"/>
      <c r="AB1381" s="696"/>
    </row>
    <row r="1382" spans="1:28" s="709" customFormat="1" ht="15.6" customHeight="1" x14ac:dyDescent="0.2">
      <c r="A1382" s="696">
        <v>178</v>
      </c>
      <c r="B1382" s="696" t="s">
        <v>6993</v>
      </c>
      <c r="C1382" s="721">
        <v>2012</v>
      </c>
      <c r="D1382" s="696" t="s">
        <v>7070</v>
      </c>
      <c r="E1382" s="729"/>
      <c r="F1382" s="696">
        <v>990</v>
      </c>
      <c r="G1382" s="696" t="s">
        <v>7060</v>
      </c>
      <c r="H1382" s="696">
        <v>21</v>
      </c>
      <c r="I1382" s="696"/>
      <c r="J1382" s="696">
        <f>SUM(H1382:I1382)</f>
        <v>21</v>
      </c>
      <c r="K1382" s="703"/>
      <c r="L1382" s="703"/>
      <c r="M1382" s="696"/>
      <c r="N1382" s="696"/>
      <c r="O1382" s="696" t="s">
        <v>7071</v>
      </c>
      <c r="P1382" s="696" t="s">
        <v>7068</v>
      </c>
      <c r="Q1382" s="696" t="s">
        <v>7072</v>
      </c>
      <c r="R1382" s="696"/>
      <c r="S1382" s="696"/>
      <c r="T1382" s="696"/>
      <c r="U1382" s="696"/>
      <c r="V1382" s="696"/>
      <c r="W1382" s="696"/>
      <c r="X1382" s="696"/>
      <c r="Y1382" s="696" t="s">
        <v>7001</v>
      </c>
      <c r="Z1382" s="696"/>
      <c r="AA1382" s="696"/>
      <c r="AB1382" s="696"/>
    </row>
    <row r="1383" spans="1:28" s="709" customFormat="1" ht="15.6" customHeight="1" x14ac:dyDescent="0.2">
      <c r="A1383" s="696"/>
      <c r="B1383" s="696"/>
      <c r="C1383" s="721"/>
      <c r="D1383" s="730"/>
      <c r="E1383" s="696"/>
      <c r="F1383" s="696"/>
      <c r="G1383" s="696"/>
      <c r="H1383" s="696"/>
      <c r="I1383" s="696"/>
      <c r="J1383" s="696"/>
      <c r="K1383" s="696"/>
      <c r="L1383" s="696"/>
      <c r="M1383" s="696"/>
      <c r="N1383" s="696"/>
      <c r="O1383" s="696"/>
      <c r="P1383" s="696"/>
      <c r="Q1383" s="696"/>
      <c r="R1383" s="696"/>
      <c r="S1383" s="696"/>
      <c r="T1383" s="696"/>
      <c r="U1383" s="696"/>
      <c r="V1383" s="696"/>
      <c r="W1383" s="696"/>
      <c r="X1383" s="696"/>
      <c r="Y1383" s="696"/>
      <c r="Z1383" s="696"/>
      <c r="AA1383" s="696"/>
      <c r="AB1383" s="696"/>
    </row>
    <row r="1384" spans="1:28" s="709" customFormat="1" x14ac:dyDescent="0.2">
      <c r="A1384" s="696">
        <v>21</v>
      </c>
      <c r="B1384" s="696" t="s">
        <v>7058</v>
      </c>
      <c r="C1384" s="696">
        <v>2013</v>
      </c>
      <c r="D1384" s="696" t="s">
        <v>7073</v>
      </c>
      <c r="E1384" s="696">
        <v>8630</v>
      </c>
      <c r="F1384" s="696"/>
      <c r="G1384" s="696" t="s">
        <v>7050</v>
      </c>
      <c r="H1384" s="696">
        <v>172</v>
      </c>
      <c r="I1384" s="696"/>
      <c r="J1384" s="696">
        <f>SUM(H1384:I1384)</f>
        <v>172</v>
      </c>
      <c r="K1384" s="703"/>
      <c r="L1384" s="703"/>
      <c r="M1384" s="696">
        <v>215</v>
      </c>
      <c r="N1384" s="696"/>
      <c r="O1384" s="696" t="s">
        <v>7074</v>
      </c>
      <c r="P1384" s="696"/>
      <c r="Q1384" s="696"/>
      <c r="R1384" s="696"/>
      <c r="S1384" s="696"/>
      <c r="T1384" s="696"/>
      <c r="U1384" s="696"/>
      <c r="V1384" s="696"/>
      <c r="W1384" s="696"/>
      <c r="X1384" s="696"/>
      <c r="Y1384" s="696"/>
      <c r="Z1384" s="696"/>
      <c r="AA1384" s="696"/>
      <c r="AB1384" s="696"/>
    </row>
    <row r="1385" spans="1:28" s="709" customFormat="1" ht="15.6" customHeight="1" x14ac:dyDescent="0.2">
      <c r="A1385" s="696"/>
      <c r="B1385" s="696"/>
      <c r="C1385" s="721"/>
      <c r="D1385" s="730"/>
      <c r="E1385" s="696"/>
      <c r="F1385" s="696"/>
      <c r="G1385" s="696"/>
      <c r="H1385" s="696"/>
      <c r="I1385" s="696"/>
      <c r="J1385" s="696"/>
      <c r="K1385" s="696"/>
      <c r="L1385" s="696"/>
      <c r="M1385" s="696"/>
      <c r="N1385" s="696"/>
      <c r="O1385" s="696"/>
      <c r="P1385" s="696"/>
      <c r="Q1385" s="696"/>
      <c r="R1385" s="696"/>
      <c r="S1385" s="696"/>
      <c r="T1385" s="696"/>
      <c r="U1385" s="696"/>
      <c r="V1385" s="696"/>
      <c r="W1385" s="696"/>
      <c r="X1385" s="696"/>
      <c r="Y1385" s="696"/>
      <c r="Z1385" s="696"/>
      <c r="AA1385" s="696"/>
      <c r="AB1385" s="696"/>
    </row>
    <row r="1386" spans="1:28" s="709" customFormat="1" x14ac:dyDescent="0.2">
      <c r="A1386" s="696">
        <v>177</v>
      </c>
      <c r="B1386" s="696" t="s">
        <v>7058</v>
      </c>
      <c r="C1386" s="696">
        <v>2012</v>
      </c>
      <c r="D1386" s="696" t="s">
        <v>7075</v>
      </c>
      <c r="E1386" s="729"/>
      <c r="F1386" s="696">
        <v>241</v>
      </c>
      <c r="G1386" s="696" t="s">
        <v>7060</v>
      </c>
      <c r="H1386" s="696">
        <v>7</v>
      </c>
      <c r="I1386" s="696"/>
      <c r="J1386" s="696">
        <f>SUM(H1386:I1386)</f>
        <v>7</v>
      </c>
      <c r="K1386" s="696"/>
      <c r="L1386" s="696"/>
      <c r="M1386" s="696"/>
      <c r="N1386" s="696"/>
      <c r="O1386" s="696" t="s">
        <v>7076</v>
      </c>
      <c r="P1386" s="696" t="s">
        <v>5133</v>
      </c>
      <c r="Q1386" s="696" t="s">
        <v>7041</v>
      </c>
      <c r="R1386" s="696" t="s">
        <v>7030</v>
      </c>
      <c r="S1386" s="696">
        <v>2015</v>
      </c>
      <c r="T1386" s="696">
        <v>682</v>
      </c>
      <c r="U1386" s="696" t="s">
        <v>7077</v>
      </c>
      <c r="V1386" s="696">
        <v>23</v>
      </c>
      <c r="W1386" s="696"/>
      <c r="X1386" s="696">
        <f>SUM(V1386:W1386)</f>
        <v>23</v>
      </c>
      <c r="Y1386" s="696"/>
      <c r="Z1386" s="696"/>
      <c r="AA1386" s="696"/>
      <c r="AB1386" s="696"/>
    </row>
    <row r="1387" spans="1:28" s="709" customFormat="1" x14ac:dyDescent="0.2">
      <c r="A1387" s="696"/>
      <c r="B1387" s="696"/>
      <c r="C1387" s="696"/>
      <c r="D1387" s="696"/>
      <c r="E1387" s="729"/>
      <c r="F1387" s="696"/>
      <c r="G1387" s="696"/>
      <c r="H1387" s="696"/>
      <c r="I1387" s="696"/>
      <c r="J1387" s="696"/>
      <c r="K1387" s="696"/>
      <c r="L1387" s="696"/>
      <c r="M1387" s="696"/>
      <c r="N1387" s="696"/>
      <c r="O1387" s="729"/>
      <c r="P1387" s="729"/>
      <c r="Q1387" s="729"/>
      <c r="R1387" s="696" t="s">
        <v>7078</v>
      </c>
      <c r="S1387" s="696">
        <v>2015</v>
      </c>
      <c r="T1387" s="696">
        <v>672</v>
      </c>
      <c r="U1387" s="696" t="s">
        <v>7077</v>
      </c>
      <c r="V1387" s="696">
        <v>24</v>
      </c>
      <c r="W1387" s="696"/>
      <c r="X1387" s="696">
        <f>SUM(V1387:W1387)</f>
        <v>24</v>
      </c>
      <c r="Y1387" s="696"/>
      <c r="Z1387" s="696"/>
      <c r="AA1387" s="696"/>
      <c r="AB1387" s="696"/>
    </row>
    <row r="1388" spans="1:28" s="709" customFormat="1" ht="15.6" customHeight="1" x14ac:dyDescent="0.2">
      <c r="A1388" s="696"/>
      <c r="B1388" s="696"/>
      <c r="C1388" s="721"/>
      <c r="D1388" s="730"/>
      <c r="E1388" s="696"/>
      <c r="F1388" s="696"/>
      <c r="G1388" s="696"/>
      <c r="H1388" s="696"/>
      <c r="I1388" s="696"/>
      <c r="J1388" s="696"/>
      <c r="K1388" s="696"/>
      <c r="L1388" s="696"/>
      <c r="M1388" s="696"/>
      <c r="N1388" s="696"/>
      <c r="O1388" s="696"/>
      <c r="P1388" s="696"/>
      <c r="Q1388" s="696"/>
      <c r="R1388" s="696"/>
      <c r="S1388" s="696"/>
      <c r="T1388" s="696"/>
      <c r="U1388" s="696"/>
      <c r="V1388" s="696"/>
      <c r="W1388" s="696"/>
      <c r="X1388" s="696"/>
      <c r="Y1388" s="696"/>
      <c r="Z1388" s="696"/>
      <c r="AA1388" s="696"/>
      <c r="AB1388" s="696"/>
    </row>
    <row r="1389" spans="1:28" s="709" customFormat="1" x14ac:dyDescent="0.2">
      <c r="A1389" s="696">
        <v>209</v>
      </c>
      <c r="B1389" s="696" t="s">
        <v>7058</v>
      </c>
      <c r="C1389" s="696">
        <v>2012</v>
      </c>
      <c r="D1389" s="696" t="s">
        <v>7079</v>
      </c>
      <c r="E1389" s="729"/>
      <c r="F1389" s="696">
        <v>10</v>
      </c>
      <c r="G1389" s="696" t="s">
        <v>7060</v>
      </c>
      <c r="H1389" s="696">
        <v>1</v>
      </c>
      <c r="I1389" s="696"/>
      <c r="J1389" s="696">
        <f>SUM(H1389:I1389)</f>
        <v>1</v>
      </c>
      <c r="K1389" s="696"/>
      <c r="L1389" s="696"/>
      <c r="M1389" s="696"/>
      <c r="N1389" s="696"/>
      <c r="O1389" s="696" t="s">
        <v>7080</v>
      </c>
      <c r="P1389" s="696" t="s">
        <v>5243</v>
      </c>
      <c r="Q1389" s="696" t="s">
        <v>7081</v>
      </c>
      <c r="R1389" s="696"/>
      <c r="S1389" s="696"/>
      <c r="T1389" s="696"/>
      <c r="U1389" s="696"/>
      <c r="V1389" s="696"/>
      <c r="W1389" s="696"/>
      <c r="X1389" s="696"/>
      <c r="Y1389" s="696" t="s">
        <v>7082</v>
      </c>
      <c r="Z1389" s="696"/>
      <c r="AA1389" s="696"/>
      <c r="AB1389" s="696"/>
    </row>
    <row r="1390" spans="1:28" s="709" customFormat="1" x14ac:dyDescent="0.2">
      <c r="A1390" s="696"/>
      <c r="B1390" s="696"/>
      <c r="C1390" s="696"/>
      <c r="D1390" s="696"/>
      <c r="E1390" s="729"/>
      <c r="F1390" s="696"/>
      <c r="G1390" s="696"/>
      <c r="H1390" s="696"/>
      <c r="I1390" s="696"/>
      <c r="J1390" s="696"/>
      <c r="K1390" s="696"/>
      <c r="L1390" s="696"/>
      <c r="M1390" s="696"/>
      <c r="N1390" s="696"/>
      <c r="O1390" s="729"/>
      <c r="P1390" s="729"/>
      <c r="Q1390" s="729"/>
      <c r="R1390" s="696"/>
      <c r="S1390" s="696"/>
      <c r="T1390" s="696"/>
      <c r="U1390" s="696"/>
      <c r="V1390" s="696"/>
      <c r="W1390" s="696"/>
      <c r="X1390" s="696"/>
      <c r="Y1390" s="696"/>
      <c r="Z1390" s="696"/>
      <c r="AA1390" s="696"/>
      <c r="AB1390" s="696"/>
    </row>
    <row r="1391" spans="1:28" s="709" customFormat="1" ht="15.6" customHeight="1" x14ac:dyDescent="0.2">
      <c r="A1391" s="696"/>
      <c r="B1391" s="696"/>
      <c r="C1391" s="721"/>
      <c r="D1391" s="730"/>
      <c r="E1391" s="696"/>
      <c r="F1391" s="696"/>
      <c r="G1391" s="696"/>
      <c r="H1391" s="696"/>
      <c r="I1391" s="696"/>
      <c r="J1391" s="696"/>
      <c r="K1391" s="696"/>
      <c r="L1391" s="696"/>
      <c r="M1391" s="696"/>
      <c r="N1391" s="696"/>
      <c r="O1391" s="696"/>
      <c r="P1391" s="696"/>
      <c r="Q1391" s="696"/>
      <c r="R1391" s="696"/>
      <c r="S1391" s="696"/>
      <c r="T1391" s="696"/>
      <c r="U1391" s="696"/>
      <c r="V1391" s="696"/>
      <c r="W1391" s="696"/>
      <c r="X1391" s="696"/>
      <c r="Y1391" s="696"/>
      <c r="Z1391" s="696"/>
      <c r="AA1391" s="696"/>
      <c r="AB1391" s="696"/>
    </row>
    <row r="1392" spans="1:28" s="709" customFormat="1" ht="25.5" x14ac:dyDescent="0.2">
      <c r="A1392" s="696">
        <v>180</v>
      </c>
      <c r="B1392" s="696" t="s">
        <v>7058</v>
      </c>
      <c r="C1392" s="696">
        <v>2012</v>
      </c>
      <c r="D1392" s="696" t="s">
        <v>7083</v>
      </c>
      <c r="E1392" s="729"/>
      <c r="F1392" s="696">
        <v>239</v>
      </c>
      <c r="G1392" s="696" t="s">
        <v>7060</v>
      </c>
      <c r="H1392" s="696">
        <v>10</v>
      </c>
      <c r="I1392" s="696"/>
      <c r="J1392" s="696">
        <f>SUM(H1392:I1392)</f>
        <v>10</v>
      </c>
      <c r="K1392" s="696"/>
      <c r="L1392" s="696"/>
      <c r="M1392" s="696"/>
      <c r="N1392" s="696"/>
      <c r="O1392" s="696" t="s">
        <v>7084</v>
      </c>
      <c r="P1392" s="696" t="s">
        <v>5133</v>
      </c>
      <c r="Q1392" s="696" t="s">
        <v>7012</v>
      </c>
      <c r="R1392" s="696" t="s">
        <v>7030</v>
      </c>
      <c r="S1392" s="696">
        <v>2012</v>
      </c>
      <c r="T1392" s="696">
        <v>411</v>
      </c>
      <c r="U1392" s="728" t="s">
        <v>7085</v>
      </c>
      <c r="V1392" s="696">
        <v>17</v>
      </c>
      <c r="W1392" s="696"/>
      <c r="X1392" s="696">
        <f>SUM(V1392:W1392)</f>
        <v>17</v>
      </c>
      <c r="Y1392" s="696"/>
      <c r="Z1392" s="696"/>
      <c r="AA1392" s="696"/>
      <c r="AB1392" s="696"/>
    </row>
    <row r="1393" spans="1:28" s="709" customFormat="1" ht="25.5" x14ac:dyDescent="0.2">
      <c r="A1393" s="696"/>
      <c r="B1393" s="696"/>
      <c r="C1393" s="696"/>
      <c r="D1393" s="696"/>
      <c r="E1393" s="696"/>
      <c r="F1393" s="696"/>
      <c r="G1393" s="696"/>
      <c r="H1393" s="696"/>
      <c r="I1393" s="696"/>
      <c r="J1393" s="696"/>
      <c r="K1393" s="696"/>
      <c r="L1393" s="696"/>
      <c r="M1393" s="696"/>
      <c r="N1393" s="696"/>
      <c r="O1393" s="696"/>
      <c r="P1393" s="696"/>
      <c r="Q1393" s="696"/>
      <c r="R1393" s="696" t="s">
        <v>7078</v>
      </c>
      <c r="S1393" s="696">
        <v>2012</v>
      </c>
      <c r="T1393" s="696">
        <v>651</v>
      </c>
      <c r="U1393" s="728" t="s">
        <v>7086</v>
      </c>
      <c r="V1393" s="696">
        <v>15</v>
      </c>
      <c r="W1393" s="696"/>
      <c r="X1393" s="696">
        <f>SUM(V1393:W1393)</f>
        <v>15</v>
      </c>
      <c r="Y1393" s="696"/>
      <c r="Z1393" s="696"/>
      <c r="AA1393" s="696"/>
      <c r="AB1393" s="696"/>
    </row>
    <row r="1394" spans="1:28" s="709" customFormat="1" ht="25.5" x14ac:dyDescent="0.2">
      <c r="A1394" s="696"/>
      <c r="B1394" s="696"/>
      <c r="C1394" s="696"/>
      <c r="D1394" s="696"/>
      <c r="E1394" s="696"/>
      <c r="F1394" s="696"/>
      <c r="G1394" s="696"/>
      <c r="H1394" s="696"/>
      <c r="I1394" s="696"/>
      <c r="J1394" s="696"/>
      <c r="K1394" s="696"/>
      <c r="L1394" s="696"/>
      <c r="M1394" s="696"/>
      <c r="N1394" s="696"/>
      <c r="O1394" s="696"/>
      <c r="P1394" s="696"/>
      <c r="Q1394" s="696"/>
      <c r="R1394" s="696" t="s">
        <v>7087</v>
      </c>
      <c r="S1394" s="696">
        <v>2012</v>
      </c>
      <c r="T1394" s="696">
        <v>761</v>
      </c>
      <c r="U1394" s="728" t="s">
        <v>7088</v>
      </c>
      <c r="V1394" s="696">
        <v>17</v>
      </c>
      <c r="W1394" s="696"/>
      <c r="X1394" s="696">
        <f>SUM(V1394:W1394)</f>
        <v>17</v>
      </c>
      <c r="Y1394" s="696"/>
      <c r="Z1394" s="696"/>
      <c r="AA1394" s="696"/>
      <c r="AB1394" s="696"/>
    </row>
    <row r="1395" spans="1:28" s="709" customFormat="1" ht="15.6" customHeight="1" x14ac:dyDescent="0.2">
      <c r="A1395" s="696"/>
      <c r="B1395" s="696"/>
      <c r="C1395" s="721"/>
      <c r="D1395" s="730"/>
      <c r="E1395" s="696"/>
      <c r="F1395" s="696"/>
      <c r="G1395" s="696"/>
      <c r="H1395" s="696"/>
      <c r="I1395" s="696"/>
      <c r="J1395" s="696"/>
      <c r="K1395" s="696"/>
      <c r="L1395" s="696"/>
      <c r="M1395" s="696"/>
      <c r="N1395" s="696"/>
      <c r="O1395" s="696"/>
      <c r="P1395" s="696"/>
      <c r="Q1395" s="696"/>
      <c r="R1395" s="696"/>
      <c r="S1395" s="696"/>
      <c r="T1395" s="696"/>
      <c r="U1395" s="696"/>
      <c r="V1395" s="696"/>
      <c r="W1395" s="696"/>
      <c r="X1395" s="696"/>
      <c r="Y1395" s="696"/>
      <c r="Z1395" s="696"/>
      <c r="AA1395" s="696"/>
      <c r="AB1395" s="696"/>
    </row>
    <row r="1396" spans="1:28" s="709" customFormat="1" ht="25.5" x14ac:dyDescent="0.2">
      <c r="A1396" s="696">
        <v>172</v>
      </c>
      <c r="B1396" s="696" t="s">
        <v>7058</v>
      </c>
      <c r="C1396" s="696">
        <v>2014</v>
      </c>
      <c r="D1396" s="696" t="s">
        <v>7089</v>
      </c>
      <c r="E1396" s="696"/>
      <c r="F1396" s="696">
        <v>944</v>
      </c>
      <c r="G1396" s="696" t="s">
        <v>5240</v>
      </c>
      <c r="H1396" s="696">
        <v>30</v>
      </c>
      <c r="I1396" s="696"/>
      <c r="J1396" s="696">
        <f>SUM(H1396:I1396)</f>
        <v>30</v>
      </c>
      <c r="K1396" s="696"/>
      <c r="L1396" s="696"/>
      <c r="M1396" s="696"/>
      <c r="N1396" s="696"/>
      <c r="O1396" s="696" t="s">
        <v>7090</v>
      </c>
      <c r="P1396" s="696" t="s">
        <v>7064</v>
      </c>
      <c r="Q1396" s="696" t="s">
        <v>7012</v>
      </c>
      <c r="R1396" s="696" t="s">
        <v>7030</v>
      </c>
      <c r="S1396" s="696">
        <v>2014</v>
      </c>
      <c r="T1396" s="696">
        <v>679</v>
      </c>
      <c r="U1396" s="728" t="s">
        <v>7091</v>
      </c>
      <c r="V1396" s="696">
        <v>23</v>
      </c>
      <c r="W1396" s="696"/>
      <c r="X1396" s="696">
        <f>SUM(V1396:W1396)</f>
        <v>23</v>
      </c>
      <c r="Y1396" s="696" t="s">
        <v>7092</v>
      </c>
      <c r="Z1396" s="696"/>
      <c r="AA1396" s="696"/>
      <c r="AB1396" s="696"/>
    </row>
    <row r="1397" spans="1:28" s="709" customFormat="1" ht="25.5" x14ac:dyDescent="0.2">
      <c r="A1397" s="696"/>
      <c r="B1397" s="696"/>
      <c r="C1397" s="696"/>
      <c r="D1397" s="696"/>
      <c r="E1397" s="696"/>
      <c r="F1397" s="696"/>
      <c r="G1397" s="696"/>
      <c r="H1397" s="696"/>
      <c r="I1397" s="696"/>
      <c r="J1397" s="696"/>
      <c r="K1397" s="696"/>
      <c r="L1397" s="696"/>
      <c r="M1397" s="696"/>
      <c r="N1397" s="696"/>
      <c r="O1397" s="729"/>
      <c r="P1397" s="729"/>
      <c r="Q1397" s="729"/>
      <c r="R1397" s="696" t="s">
        <v>7078</v>
      </c>
      <c r="S1397" s="696">
        <v>2014</v>
      </c>
      <c r="T1397" s="696">
        <v>697</v>
      </c>
      <c r="U1397" s="728" t="s">
        <v>7091</v>
      </c>
      <c r="V1397" s="696">
        <v>11</v>
      </c>
      <c r="W1397" s="696" t="s">
        <v>2315</v>
      </c>
      <c r="X1397" s="696">
        <f>SUM(V1397:W1397)</f>
        <v>11</v>
      </c>
      <c r="Y1397" s="696"/>
      <c r="Z1397" s="696"/>
      <c r="AA1397" s="696"/>
      <c r="AB1397" s="696"/>
    </row>
    <row r="1398" spans="1:28" s="709" customFormat="1" x14ac:dyDescent="0.2">
      <c r="A1398" s="696"/>
      <c r="B1398" s="696"/>
      <c r="C1398" s="721"/>
      <c r="D1398" s="730"/>
      <c r="E1398" s="696"/>
      <c r="F1398" s="696"/>
      <c r="G1398" s="696"/>
      <c r="H1398" s="696"/>
      <c r="I1398" s="696"/>
      <c r="J1398" s="696"/>
      <c r="K1398" s="696"/>
      <c r="L1398" s="696"/>
      <c r="M1398" s="696"/>
      <c r="N1398" s="696"/>
      <c r="O1398" s="696"/>
      <c r="P1398" s="696"/>
      <c r="Q1398" s="696"/>
      <c r="R1398" s="696" t="s">
        <v>7087</v>
      </c>
      <c r="S1398" s="696">
        <v>2014</v>
      </c>
      <c r="T1398" s="696">
        <v>248</v>
      </c>
      <c r="U1398" s="728" t="s">
        <v>7093</v>
      </c>
      <c r="V1398" s="696">
        <v>9</v>
      </c>
      <c r="W1398" s="696"/>
      <c r="X1398" s="696">
        <f>SUM(V1398:W1398)</f>
        <v>9</v>
      </c>
      <c r="Y1398" s="696"/>
      <c r="Z1398" s="696"/>
      <c r="AA1398" s="696"/>
      <c r="AB1398" s="696"/>
    </row>
    <row r="1399" spans="1:28" s="709" customFormat="1" x14ac:dyDescent="0.2">
      <c r="A1399" s="696"/>
      <c r="B1399" s="696"/>
      <c r="C1399" s="721"/>
      <c r="D1399" s="730"/>
      <c r="E1399" s="696"/>
      <c r="F1399" s="696"/>
      <c r="G1399" s="696"/>
      <c r="H1399" s="696"/>
      <c r="I1399" s="696"/>
      <c r="J1399" s="696"/>
      <c r="K1399" s="696"/>
      <c r="L1399" s="696"/>
      <c r="M1399" s="696"/>
      <c r="N1399" s="696"/>
      <c r="O1399" s="696"/>
      <c r="P1399" s="696"/>
      <c r="Q1399" s="696"/>
      <c r="R1399" s="696" t="s">
        <v>7094</v>
      </c>
      <c r="S1399" s="696">
        <v>2014</v>
      </c>
      <c r="T1399" s="696">
        <v>209</v>
      </c>
      <c r="U1399" s="728" t="s">
        <v>7095</v>
      </c>
      <c r="V1399" s="696">
        <v>8</v>
      </c>
      <c r="W1399" s="696"/>
      <c r="X1399" s="696">
        <f>SUM(V1399:W1399)</f>
        <v>8</v>
      </c>
      <c r="Y1399" s="696"/>
      <c r="Z1399" s="696"/>
      <c r="AA1399" s="696"/>
      <c r="AB1399" s="696"/>
    </row>
    <row r="1400" spans="1:28" s="709" customFormat="1" ht="15.6" customHeight="1" x14ac:dyDescent="0.2">
      <c r="A1400" s="696"/>
      <c r="B1400" s="696"/>
      <c r="C1400" s="721"/>
      <c r="D1400" s="730"/>
      <c r="E1400" s="696"/>
      <c r="F1400" s="696"/>
      <c r="G1400" s="696"/>
      <c r="H1400" s="696"/>
      <c r="I1400" s="696"/>
      <c r="J1400" s="696"/>
      <c r="K1400" s="696"/>
      <c r="L1400" s="696"/>
      <c r="M1400" s="696"/>
      <c r="N1400" s="696"/>
      <c r="O1400" s="696"/>
      <c r="P1400" s="696"/>
      <c r="Q1400" s="696"/>
      <c r="R1400" s="696"/>
      <c r="S1400" s="696"/>
      <c r="T1400" s="696"/>
      <c r="U1400" s="696"/>
      <c r="V1400" s="696"/>
      <c r="W1400" s="696"/>
      <c r="X1400" s="696"/>
      <c r="Y1400" s="696"/>
      <c r="Z1400" s="696"/>
      <c r="AA1400" s="696"/>
      <c r="AB1400" s="696"/>
    </row>
    <row r="1401" spans="1:28" s="709" customFormat="1" ht="25.5" x14ac:dyDescent="0.2">
      <c r="A1401" s="696">
        <v>175</v>
      </c>
      <c r="B1401" s="696" t="s">
        <v>7058</v>
      </c>
      <c r="C1401" s="696">
        <v>2015</v>
      </c>
      <c r="D1401" s="696" t="s">
        <v>7096</v>
      </c>
      <c r="E1401" s="696"/>
      <c r="F1401" s="696">
        <v>131</v>
      </c>
      <c r="G1401" s="696" t="s">
        <v>5240</v>
      </c>
      <c r="H1401" s="696">
        <v>7</v>
      </c>
      <c r="I1401" s="696"/>
      <c r="J1401" s="696">
        <f>SUM(H1401:I1401)</f>
        <v>7</v>
      </c>
      <c r="K1401" s="696"/>
      <c r="L1401" s="696"/>
      <c r="M1401" s="696"/>
      <c r="N1401" s="696"/>
      <c r="O1401" s="696" t="s">
        <v>7097</v>
      </c>
      <c r="P1401" s="696" t="s">
        <v>7064</v>
      </c>
      <c r="Q1401" s="696" t="s">
        <v>7012</v>
      </c>
      <c r="R1401" s="696" t="s">
        <v>7033</v>
      </c>
      <c r="S1401" s="696">
        <v>2015</v>
      </c>
      <c r="T1401" s="696">
        <v>619</v>
      </c>
      <c r="U1401" s="728" t="s">
        <v>7098</v>
      </c>
      <c r="V1401" s="696">
        <v>17</v>
      </c>
      <c r="W1401" s="696"/>
      <c r="X1401" s="696">
        <f>SUM(V1401:W1401)</f>
        <v>17</v>
      </c>
      <c r="Y1401" s="696" t="s">
        <v>7092</v>
      </c>
      <c r="Z1401" s="696"/>
      <c r="AA1401" s="696"/>
      <c r="AB1401" s="696"/>
    </row>
    <row r="1402" spans="1:28" s="709" customFormat="1" ht="25.5" x14ac:dyDescent="0.2">
      <c r="A1402" s="696"/>
      <c r="B1402" s="696"/>
      <c r="C1402" s="696"/>
      <c r="D1402" s="696"/>
      <c r="E1402" s="696"/>
      <c r="F1402" s="696"/>
      <c r="G1402" s="696"/>
      <c r="H1402" s="696"/>
      <c r="I1402" s="696"/>
      <c r="J1402" s="696"/>
      <c r="K1402" s="696"/>
      <c r="L1402" s="696"/>
      <c r="M1402" s="696"/>
      <c r="N1402" s="696"/>
      <c r="O1402" s="696"/>
      <c r="P1402" s="696"/>
      <c r="Q1402" s="696"/>
      <c r="R1402" s="696" t="s">
        <v>7087</v>
      </c>
      <c r="S1402" s="696">
        <v>2015</v>
      </c>
      <c r="T1402" s="696">
        <v>281</v>
      </c>
      <c r="U1402" s="728" t="s">
        <v>7099</v>
      </c>
      <c r="V1402" s="696">
        <v>7</v>
      </c>
      <c r="W1402" s="696" t="s">
        <v>2315</v>
      </c>
      <c r="X1402" s="696">
        <f>SUM(V1402:W1402)</f>
        <v>7</v>
      </c>
      <c r="Y1402" s="696"/>
      <c r="Z1402" s="696"/>
      <c r="AA1402" s="696"/>
      <c r="AB1402" s="696"/>
    </row>
    <row r="1403" spans="1:28" s="709" customFormat="1" x14ac:dyDescent="0.2">
      <c r="A1403" s="696"/>
      <c r="B1403" s="696"/>
      <c r="C1403" s="696"/>
      <c r="D1403" s="696"/>
      <c r="E1403" s="696"/>
      <c r="F1403" s="696"/>
      <c r="G1403" s="696"/>
      <c r="H1403" s="696"/>
      <c r="I1403" s="696"/>
      <c r="J1403" s="696"/>
      <c r="K1403" s="696"/>
      <c r="L1403" s="696"/>
      <c r="M1403" s="696"/>
      <c r="N1403" s="696"/>
      <c r="O1403" s="696"/>
      <c r="P1403" s="696"/>
      <c r="Q1403" s="696"/>
      <c r="R1403" s="696"/>
      <c r="S1403" s="696"/>
      <c r="T1403" s="696"/>
      <c r="U1403" s="728"/>
      <c r="V1403" s="696"/>
      <c r="W1403" s="696"/>
      <c r="X1403" s="696"/>
      <c r="Y1403" s="696"/>
      <c r="Z1403" s="696"/>
      <c r="AA1403" s="696"/>
      <c r="AB1403" s="696"/>
    </row>
    <row r="1404" spans="1:28" s="709" customFormat="1" ht="25.5" x14ac:dyDescent="0.2">
      <c r="A1404" s="696">
        <v>169</v>
      </c>
      <c r="B1404" s="696" t="s">
        <v>7058</v>
      </c>
      <c r="C1404" s="696">
        <v>1981</v>
      </c>
      <c r="D1404" s="696" t="s">
        <v>7100</v>
      </c>
      <c r="E1404" s="696"/>
      <c r="F1404" s="696">
        <v>210</v>
      </c>
      <c r="G1404" s="696" t="s">
        <v>7060</v>
      </c>
      <c r="H1404" s="696">
        <v>7</v>
      </c>
      <c r="I1404" s="696"/>
      <c r="J1404" s="696">
        <f>SUM(H1404:I1404)</f>
        <v>7</v>
      </c>
      <c r="K1404" s="696"/>
      <c r="L1404" s="696"/>
      <c r="M1404" s="696"/>
      <c r="N1404" s="696"/>
      <c r="O1404" s="696" t="s">
        <v>7101</v>
      </c>
      <c r="P1404" s="696" t="s">
        <v>7102</v>
      </c>
      <c r="Q1404" s="696" t="s">
        <v>7012</v>
      </c>
      <c r="R1404" s="696" t="s">
        <v>7030</v>
      </c>
      <c r="S1404" s="696">
        <v>2015</v>
      </c>
      <c r="T1404" s="696">
        <v>1488</v>
      </c>
      <c r="U1404" s="728" t="s">
        <v>7103</v>
      </c>
      <c r="V1404" s="696">
        <v>1</v>
      </c>
      <c r="W1404" s="696">
        <v>56</v>
      </c>
      <c r="X1404" s="696">
        <f>SUM(V1404:W1404)</f>
        <v>57</v>
      </c>
      <c r="Y1404" s="696" t="s">
        <v>7104</v>
      </c>
      <c r="Z1404" s="696"/>
      <c r="AA1404" s="696"/>
      <c r="AB1404" s="696"/>
    </row>
    <row r="1405" spans="1:28" s="709" customFormat="1" ht="25.5" x14ac:dyDescent="0.2">
      <c r="A1405" s="696"/>
      <c r="B1405" s="696"/>
      <c r="C1405" s="696"/>
      <c r="D1405" s="696"/>
      <c r="E1405" s="696"/>
      <c r="F1405" s="696"/>
      <c r="G1405" s="696"/>
      <c r="H1405" s="696"/>
      <c r="I1405" s="696"/>
      <c r="J1405" s="696"/>
      <c r="K1405" s="696"/>
      <c r="L1405" s="696"/>
      <c r="M1405" s="696"/>
      <c r="N1405" s="696"/>
      <c r="O1405" s="696"/>
      <c r="P1405" s="696"/>
      <c r="Q1405" s="696"/>
      <c r="R1405" s="696" t="s">
        <v>7033</v>
      </c>
      <c r="S1405" s="696">
        <v>2015</v>
      </c>
      <c r="T1405" s="696">
        <v>621</v>
      </c>
      <c r="U1405" s="728" t="s">
        <v>7105</v>
      </c>
      <c r="V1405" s="696">
        <v>23</v>
      </c>
      <c r="W1405" s="696"/>
      <c r="X1405" s="696">
        <f>SUM(V1405:W1405)</f>
        <v>23</v>
      </c>
      <c r="Y1405" s="696"/>
      <c r="Z1405" s="696"/>
      <c r="AA1405" s="696"/>
      <c r="AB1405" s="696"/>
    </row>
    <row r="1406" spans="1:28" s="709" customFormat="1" ht="25.5" x14ac:dyDescent="0.2">
      <c r="A1406" s="696"/>
      <c r="B1406" s="696"/>
      <c r="C1406" s="696"/>
      <c r="D1406" s="696"/>
      <c r="E1406" s="696"/>
      <c r="F1406" s="696"/>
      <c r="G1406" s="696"/>
      <c r="H1406" s="696"/>
      <c r="I1406" s="696"/>
      <c r="J1406" s="696"/>
      <c r="K1406" s="696"/>
      <c r="L1406" s="696"/>
      <c r="M1406" s="696"/>
      <c r="N1406" s="696"/>
      <c r="O1406" s="696"/>
      <c r="P1406" s="696"/>
      <c r="Q1406" s="696"/>
      <c r="R1406" s="696" t="s">
        <v>7035</v>
      </c>
      <c r="S1406" s="696">
        <v>2015</v>
      </c>
      <c r="T1406" s="696">
        <v>741</v>
      </c>
      <c r="U1406" s="728" t="s">
        <v>7106</v>
      </c>
      <c r="V1406" s="696">
        <v>29</v>
      </c>
      <c r="W1406" s="696"/>
      <c r="X1406" s="696">
        <f>SUM(V1406:W1406)</f>
        <v>29</v>
      </c>
      <c r="Y1406" s="696"/>
      <c r="Z1406" s="696"/>
      <c r="AA1406" s="696"/>
      <c r="AB1406" s="696"/>
    </row>
    <row r="1407" spans="1:28" s="709" customFormat="1" x14ac:dyDescent="0.2">
      <c r="A1407" s="696"/>
      <c r="B1407" s="696"/>
      <c r="C1407" s="696"/>
      <c r="D1407" s="696"/>
      <c r="E1407" s="696"/>
      <c r="F1407" s="696"/>
      <c r="G1407" s="696"/>
      <c r="H1407" s="696"/>
      <c r="I1407" s="696"/>
      <c r="J1407" s="696"/>
      <c r="K1407" s="696"/>
      <c r="L1407" s="696"/>
      <c r="M1407" s="696"/>
      <c r="N1407" s="696"/>
      <c r="O1407" s="696"/>
      <c r="P1407" s="696"/>
      <c r="Q1407" s="696"/>
      <c r="R1407" s="696"/>
      <c r="S1407" s="696"/>
      <c r="T1407" s="696"/>
      <c r="U1407" s="728"/>
      <c r="V1407" s="696"/>
      <c r="W1407" s="696"/>
      <c r="X1407" s="696"/>
      <c r="Y1407" s="696"/>
      <c r="Z1407" s="696"/>
      <c r="AA1407" s="696"/>
      <c r="AB1407" s="696"/>
    </row>
    <row r="1408" spans="1:28" s="709" customFormat="1" ht="25.5" x14ac:dyDescent="0.2">
      <c r="A1408" s="696">
        <v>199</v>
      </c>
      <c r="B1408" s="696" t="s">
        <v>7058</v>
      </c>
      <c r="C1408" s="696">
        <v>2015</v>
      </c>
      <c r="D1408" s="696" t="s">
        <v>7107</v>
      </c>
      <c r="E1408" s="696"/>
      <c r="F1408" s="696">
        <v>73</v>
      </c>
      <c r="G1408" s="696" t="s">
        <v>5240</v>
      </c>
      <c r="H1408" s="696">
        <v>3</v>
      </c>
      <c r="I1408" s="696"/>
      <c r="J1408" s="696">
        <f>SUM(H1408:I1408)</f>
        <v>3</v>
      </c>
      <c r="K1408" s="696"/>
      <c r="L1408" s="696"/>
      <c r="M1408" s="696"/>
      <c r="N1408" s="696"/>
      <c r="O1408" s="696" t="s">
        <v>7108</v>
      </c>
      <c r="P1408" s="696" t="s">
        <v>7064</v>
      </c>
      <c r="Q1408" s="696" t="s">
        <v>7109</v>
      </c>
      <c r="R1408" s="696" t="s">
        <v>7033</v>
      </c>
      <c r="S1408" s="696">
        <v>2015</v>
      </c>
      <c r="T1408" s="696">
        <v>769</v>
      </c>
      <c r="U1408" s="728" t="s">
        <v>7110</v>
      </c>
      <c r="V1408" s="696">
        <v>30</v>
      </c>
      <c r="W1408" s="696"/>
      <c r="X1408" s="696">
        <f>SUM(V1408:W1408)</f>
        <v>30</v>
      </c>
      <c r="Y1408" s="696" t="s">
        <v>7092</v>
      </c>
      <c r="Z1408" s="696"/>
      <c r="AA1408" s="696"/>
      <c r="AB1408" s="696"/>
    </row>
    <row r="1409" spans="1:28" s="709" customFormat="1" ht="25.5" x14ac:dyDescent="0.2">
      <c r="A1409" s="696"/>
      <c r="B1409" s="696"/>
      <c r="C1409" s="696"/>
      <c r="D1409" s="696"/>
      <c r="E1409" s="696"/>
      <c r="F1409" s="696"/>
      <c r="G1409" s="696"/>
      <c r="H1409" s="696"/>
      <c r="I1409" s="696"/>
      <c r="J1409" s="696"/>
      <c r="K1409" s="696"/>
      <c r="L1409" s="696"/>
      <c r="M1409" s="696"/>
      <c r="N1409" s="696"/>
      <c r="O1409" s="696"/>
      <c r="P1409" s="696"/>
      <c r="Q1409" s="696"/>
      <c r="R1409" s="696" t="s">
        <v>7111</v>
      </c>
      <c r="S1409" s="696">
        <v>2015</v>
      </c>
      <c r="T1409" s="696">
        <v>559</v>
      </c>
      <c r="U1409" s="728" t="s">
        <v>7110</v>
      </c>
      <c r="V1409" s="696">
        <v>22</v>
      </c>
      <c r="W1409" s="696" t="s">
        <v>2315</v>
      </c>
      <c r="X1409" s="696">
        <f>SUM(V1409:W1409)</f>
        <v>22</v>
      </c>
      <c r="Y1409" s="696"/>
      <c r="Z1409" s="696"/>
      <c r="AA1409" s="696"/>
      <c r="AB1409" s="696"/>
    </row>
    <row r="1410" spans="1:28" s="709" customFormat="1" ht="15.6" customHeight="1" x14ac:dyDescent="0.2">
      <c r="A1410" s="696"/>
      <c r="B1410" s="696"/>
      <c r="C1410" s="721"/>
      <c r="D1410" s="730"/>
      <c r="E1410" s="696"/>
      <c r="F1410" s="696"/>
      <c r="G1410" s="696"/>
      <c r="H1410" s="696"/>
      <c r="I1410" s="696"/>
      <c r="J1410" s="696"/>
      <c r="K1410" s="696"/>
      <c r="L1410" s="696"/>
      <c r="M1410" s="696"/>
      <c r="N1410" s="696"/>
      <c r="O1410" s="696"/>
      <c r="P1410" s="696"/>
      <c r="Q1410" s="696"/>
      <c r="R1410" s="696"/>
      <c r="S1410" s="696"/>
      <c r="T1410" s="696"/>
      <c r="U1410" s="696"/>
      <c r="V1410" s="696"/>
      <c r="W1410" s="696"/>
      <c r="X1410" s="696"/>
      <c r="Y1410" s="696"/>
      <c r="Z1410" s="696"/>
      <c r="AA1410" s="696"/>
      <c r="AB1410" s="696"/>
    </row>
    <row r="1411" spans="1:28" s="709" customFormat="1" ht="25.5" x14ac:dyDescent="0.2">
      <c r="A1411" s="696">
        <v>170</v>
      </c>
      <c r="B1411" s="696" t="s">
        <v>7058</v>
      </c>
      <c r="C1411" s="696">
        <v>2015</v>
      </c>
      <c r="D1411" s="696" t="s">
        <v>7112</v>
      </c>
      <c r="E1411" s="696"/>
      <c r="F1411" s="696">
        <v>54</v>
      </c>
      <c r="G1411" s="696" t="s">
        <v>5240</v>
      </c>
      <c r="H1411" s="696">
        <v>2</v>
      </c>
      <c r="I1411" s="696"/>
      <c r="J1411" s="696">
        <f>SUM(H1411:I1411)</f>
        <v>2</v>
      </c>
      <c r="K1411" s="696"/>
      <c r="L1411" s="696"/>
      <c r="M1411" s="696"/>
      <c r="N1411" s="696"/>
      <c r="O1411" s="696" t="s">
        <v>7113</v>
      </c>
      <c r="P1411" s="696" t="s">
        <v>7064</v>
      </c>
      <c r="Q1411" s="696" t="s">
        <v>7012</v>
      </c>
      <c r="R1411" s="696" t="s">
        <v>7030</v>
      </c>
      <c r="S1411" s="696">
        <v>2015</v>
      </c>
      <c r="T1411" s="696">
        <v>628</v>
      </c>
      <c r="U1411" s="728" t="s">
        <v>7114</v>
      </c>
      <c r="V1411" s="696">
        <v>25</v>
      </c>
      <c r="W1411" s="696">
        <v>0</v>
      </c>
      <c r="X1411" s="696">
        <f>SUM(V1411:W1411)</f>
        <v>25</v>
      </c>
      <c r="Y1411" s="696" t="s">
        <v>7065</v>
      </c>
      <c r="Z1411" s="696"/>
      <c r="AA1411" s="696"/>
      <c r="AB1411" s="696"/>
    </row>
    <row r="1412" spans="1:28" s="709" customFormat="1" ht="25.5" x14ac:dyDescent="0.2">
      <c r="A1412" s="696"/>
      <c r="B1412" s="696"/>
      <c r="C1412" s="696"/>
      <c r="D1412" s="696"/>
      <c r="E1412" s="696"/>
      <c r="F1412" s="696"/>
      <c r="G1412" s="696"/>
      <c r="H1412" s="696"/>
      <c r="I1412" s="696"/>
      <c r="J1412" s="696"/>
      <c r="K1412" s="696"/>
      <c r="L1412" s="696"/>
      <c r="M1412" s="696"/>
      <c r="N1412" s="696"/>
      <c r="O1412" s="696"/>
      <c r="P1412" s="696"/>
      <c r="Q1412" s="696"/>
      <c r="R1412" s="696" t="s">
        <v>7033</v>
      </c>
      <c r="S1412" s="696">
        <v>2015</v>
      </c>
      <c r="T1412" s="696">
        <v>503</v>
      </c>
      <c r="U1412" s="728" t="s">
        <v>7115</v>
      </c>
      <c r="V1412" s="696">
        <v>19</v>
      </c>
      <c r="W1412" s="696">
        <v>0</v>
      </c>
      <c r="X1412" s="696">
        <f>SUM(V1412:W1412)</f>
        <v>19</v>
      </c>
      <c r="Y1412" s="696"/>
      <c r="Z1412" s="696"/>
      <c r="AA1412" s="696"/>
      <c r="AB1412" s="696"/>
    </row>
    <row r="1413" spans="1:28" s="709" customFormat="1" ht="25.5" x14ac:dyDescent="0.2">
      <c r="A1413" s="696"/>
      <c r="B1413" s="696"/>
      <c r="C1413" s="696"/>
      <c r="D1413" s="696"/>
      <c r="E1413" s="696"/>
      <c r="F1413" s="696"/>
      <c r="G1413" s="696"/>
      <c r="H1413" s="696"/>
      <c r="I1413" s="696"/>
      <c r="J1413" s="696"/>
      <c r="K1413" s="696"/>
      <c r="L1413" s="696"/>
      <c r="M1413" s="696"/>
      <c r="N1413" s="696"/>
      <c r="O1413" s="696"/>
      <c r="P1413" s="696"/>
      <c r="Q1413" s="696"/>
      <c r="R1413" s="696" t="s">
        <v>7021</v>
      </c>
      <c r="S1413" s="696">
        <v>2015</v>
      </c>
      <c r="T1413" s="696">
        <v>538</v>
      </c>
      <c r="U1413" s="728" t="s">
        <v>7116</v>
      </c>
      <c r="V1413" s="696">
        <v>20</v>
      </c>
      <c r="W1413" s="696">
        <v>0</v>
      </c>
      <c r="X1413" s="696">
        <f>SUM(V1413:W1413)</f>
        <v>20</v>
      </c>
      <c r="Y1413" s="696"/>
      <c r="Z1413" s="696"/>
      <c r="AA1413" s="696"/>
      <c r="AB1413" s="696"/>
    </row>
    <row r="1414" spans="1:28" s="709" customFormat="1" ht="15.6" customHeight="1" x14ac:dyDescent="0.2">
      <c r="A1414" s="696"/>
      <c r="B1414" s="696"/>
      <c r="C1414" s="721"/>
      <c r="D1414" s="730"/>
      <c r="E1414" s="696"/>
      <c r="F1414" s="696"/>
      <c r="G1414" s="696"/>
      <c r="H1414" s="696"/>
      <c r="I1414" s="696"/>
      <c r="J1414" s="696"/>
      <c r="K1414" s="696"/>
      <c r="L1414" s="696"/>
      <c r="M1414" s="696"/>
      <c r="N1414" s="696"/>
      <c r="O1414" s="696"/>
      <c r="P1414" s="696"/>
      <c r="Q1414" s="696"/>
      <c r="R1414" s="696"/>
      <c r="S1414" s="696"/>
      <c r="T1414" s="696"/>
      <c r="U1414" s="696"/>
      <c r="V1414" s="696"/>
      <c r="W1414" s="696"/>
      <c r="X1414" s="696"/>
      <c r="Y1414" s="696"/>
      <c r="Z1414" s="696"/>
      <c r="AA1414" s="696"/>
      <c r="AB1414" s="696"/>
    </row>
    <row r="1415" spans="1:28" s="709" customFormat="1" ht="25.5" x14ac:dyDescent="0.2">
      <c r="A1415" s="696">
        <v>168</v>
      </c>
      <c r="B1415" s="696" t="s">
        <v>7058</v>
      </c>
      <c r="C1415" s="696">
        <v>2015</v>
      </c>
      <c r="D1415" s="696" t="s">
        <v>7117</v>
      </c>
      <c r="E1415" s="696">
        <v>442</v>
      </c>
      <c r="G1415" s="696" t="s">
        <v>5240</v>
      </c>
      <c r="H1415" s="696">
        <v>12</v>
      </c>
      <c r="I1415" s="696"/>
      <c r="J1415" s="696">
        <f>SUM(H1415:I1415)</f>
        <v>12</v>
      </c>
      <c r="K1415" s="696"/>
      <c r="L1415" s="696"/>
      <c r="M1415" s="696"/>
      <c r="N1415" s="696"/>
      <c r="O1415" s="696" t="s">
        <v>7118</v>
      </c>
      <c r="P1415" s="696" t="s">
        <v>7064</v>
      </c>
      <c r="Q1415" s="696" t="s">
        <v>7012</v>
      </c>
      <c r="R1415" s="696" t="s">
        <v>7030</v>
      </c>
      <c r="S1415" s="696">
        <v>2015</v>
      </c>
      <c r="T1415" s="696">
        <v>289</v>
      </c>
      <c r="U1415" s="728" t="s">
        <v>7119</v>
      </c>
      <c r="V1415" s="696">
        <v>10</v>
      </c>
      <c r="W1415" s="696"/>
      <c r="X1415" s="696">
        <f>SUM(V1415:W1415)</f>
        <v>10</v>
      </c>
      <c r="Y1415" s="696" t="s">
        <v>7092</v>
      </c>
      <c r="Z1415" s="696"/>
      <c r="AA1415" s="696"/>
      <c r="AB1415" s="696"/>
    </row>
    <row r="1416" spans="1:28" s="709" customFormat="1" ht="25.5" x14ac:dyDescent="0.2">
      <c r="A1416" s="696"/>
      <c r="B1416" s="696"/>
      <c r="C1416" s="696"/>
      <c r="D1416" s="696"/>
      <c r="E1416" s="696"/>
      <c r="F1416" s="696"/>
      <c r="G1416" s="696"/>
      <c r="H1416" s="696"/>
      <c r="I1416" s="696"/>
      <c r="J1416" s="696"/>
      <c r="K1416" s="696"/>
      <c r="L1416" s="696"/>
      <c r="M1416" s="696"/>
      <c r="N1416" s="696"/>
      <c r="O1416" s="696"/>
      <c r="P1416" s="696"/>
      <c r="Q1416" s="696"/>
      <c r="R1416" s="696" t="s">
        <v>7078</v>
      </c>
      <c r="S1416" s="696">
        <v>2015</v>
      </c>
      <c r="T1416" s="696">
        <v>584</v>
      </c>
      <c r="U1416" s="728" t="s">
        <v>7119</v>
      </c>
      <c r="V1416" s="696">
        <v>19</v>
      </c>
      <c r="W1416" s="696" t="s">
        <v>2315</v>
      </c>
      <c r="X1416" s="696">
        <f>SUM(V1416:W1416)</f>
        <v>19</v>
      </c>
      <c r="Y1416" s="696"/>
      <c r="Z1416" s="696"/>
      <c r="AA1416" s="696"/>
      <c r="AB1416" s="696"/>
    </row>
    <row r="1417" spans="1:28" s="709" customFormat="1" ht="25.5" x14ac:dyDescent="0.2">
      <c r="A1417" s="696"/>
      <c r="B1417" s="696"/>
      <c r="C1417" s="721"/>
      <c r="D1417" s="730"/>
      <c r="E1417" s="696"/>
      <c r="F1417" s="696"/>
      <c r="G1417" s="696"/>
      <c r="H1417" s="696"/>
      <c r="I1417" s="696"/>
      <c r="J1417" s="696"/>
      <c r="K1417" s="696"/>
      <c r="L1417" s="696"/>
      <c r="M1417" s="696"/>
      <c r="N1417" s="696"/>
      <c r="O1417" s="696"/>
      <c r="P1417" s="696"/>
      <c r="Q1417" s="696"/>
      <c r="R1417" s="696" t="s">
        <v>7087</v>
      </c>
      <c r="S1417" s="696">
        <v>2015</v>
      </c>
      <c r="T1417" s="696">
        <v>242</v>
      </c>
      <c r="U1417" s="728" t="s">
        <v>7120</v>
      </c>
      <c r="V1417" s="696">
        <v>4</v>
      </c>
      <c r="W1417" s="696"/>
      <c r="X1417" s="696">
        <f>SUM(V1417:W1417)</f>
        <v>4</v>
      </c>
      <c r="Y1417" s="696"/>
      <c r="Z1417" s="696"/>
      <c r="AA1417" s="696"/>
      <c r="AB1417" s="696"/>
    </row>
    <row r="1418" spans="1:28" s="709" customFormat="1" ht="25.5" x14ac:dyDescent="0.2">
      <c r="A1418" s="696"/>
      <c r="B1418" s="696"/>
      <c r="C1418" s="721"/>
      <c r="D1418" s="730"/>
      <c r="E1418" s="696"/>
      <c r="F1418" s="696"/>
      <c r="G1418" s="696"/>
      <c r="H1418" s="696"/>
      <c r="I1418" s="696"/>
      <c r="J1418" s="696"/>
      <c r="K1418" s="696"/>
      <c r="L1418" s="696"/>
      <c r="M1418" s="696"/>
      <c r="N1418" s="696"/>
      <c r="O1418" s="696"/>
      <c r="P1418" s="696"/>
      <c r="Q1418" s="696"/>
      <c r="R1418" s="696" t="s">
        <v>7094</v>
      </c>
      <c r="S1418" s="696">
        <v>2015</v>
      </c>
      <c r="T1418" s="696">
        <v>288</v>
      </c>
      <c r="U1418" s="728" t="s">
        <v>7120</v>
      </c>
      <c r="V1418" s="696">
        <v>5</v>
      </c>
      <c r="W1418" s="696"/>
      <c r="X1418" s="696">
        <f>SUM(V1418:W1418)</f>
        <v>5</v>
      </c>
      <c r="Y1418" s="696"/>
      <c r="Z1418" s="696"/>
      <c r="AA1418" s="696"/>
      <c r="AB1418" s="696"/>
    </row>
    <row r="1419" spans="1:28" s="709" customFormat="1" ht="15.6" customHeight="1" x14ac:dyDescent="0.2">
      <c r="A1419" s="696"/>
      <c r="B1419" s="696"/>
      <c r="C1419" s="721"/>
      <c r="D1419" s="730"/>
      <c r="E1419" s="696"/>
      <c r="F1419" s="696"/>
      <c r="G1419" s="696"/>
      <c r="H1419" s="696"/>
      <c r="I1419" s="696"/>
      <c r="J1419" s="696"/>
      <c r="K1419" s="696"/>
      <c r="L1419" s="696"/>
      <c r="M1419" s="696"/>
      <c r="N1419" s="696"/>
      <c r="O1419" s="696"/>
      <c r="P1419" s="696"/>
      <c r="Q1419" s="696"/>
      <c r="R1419" s="696"/>
      <c r="S1419" s="696"/>
      <c r="T1419" s="696"/>
      <c r="U1419" s="696"/>
      <c r="V1419" s="696"/>
      <c r="W1419" s="696"/>
      <c r="X1419" s="696"/>
      <c r="Y1419" s="696"/>
      <c r="Z1419" s="696"/>
      <c r="AA1419" s="696"/>
      <c r="AB1419" s="696"/>
    </row>
    <row r="1420" spans="1:28" s="709" customFormat="1" ht="25.5" customHeight="1" x14ac:dyDescent="0.2">
      <c r="A1420" s="696">
        <v>198</v>
      </c>
      <c r="B1420" s="696" t="s">
        <v>7058</v>
      </c>
      <c r="C1420" s="696">
        <v>2015</v>
      </c>
      <c r="D1420" s="696" t="s">
        <v>7121</v>
      </c>
      <c r="E1420" s="696">
        <v>728</v>
      </c>
      <c r="F1420" s="696" t="s">
        <v>2315</v>
      </c>
      <c r="G1420" s="696" t="s">
        <v>5240</v>
      </c>
      <c r="H1420" s="696">
        <v>20</v>
      </c>
      <c r="I1420" s="696"/>
      <c r="J1420" s="696">
        <f>SUM(H1420:I1420)</f>
        <v>20</v>
      </c>
      <c r="K1420" s="696"/>
      <c r="L1420" s="696"/>
      <c r="M1420" s="696"/>
      <c r="N1420" s="696"/>
      <c r="O1420" s="696" t="s">
        <v>7122</v>
      </c>
      <c r="P1420" s="696" t="s">
        <v>7064</v>
      </c>
      <c r="Q1420" s="696" t="s">
        <v>7012</v>
      </c>
      <c r="R1420" s="696" t="s">
        <v>7030</v>
      </c>
      <c r="S1420" s="696">
        <v>2014</v>
      </c>
      <c r="T1420" s="696">
        <v>1124</v>
      </c>
      <c r="U1420" s="728" t="s">
        <v>7123</v>
      </c>
      <c r="V1420" s="696">
        <v>38</v>
      </c>
      <c r="W1420" s="696">
        <v>0</v>
      </c>
      <c r="X1420" s="696">
        <f>SUM(V1420:W1420)</f>
        <v>38</v>
      </c>
      <c r="Y1420" s="696" t="s">
        <v>7065</v>
      </c>
      <c r="Z1420" s="696"/>
      <c r="AA1420" s="696"/>
      <c r="AB1420" s="696"/>
    </row>
    <row r="1421" spans="1:28" s="709" customFormat="1" ht="25.5" x14ac:dyDescent="0.2">
      <c r="A1421" s="696"/>
      <c r="B1421" s="696"/>
      <c r="C1421" s="696"/>
      <c r="D1421" s="696"/>
      <c r="E1421" s="696"/>
      <c r="F1421" s="696"/>
      <c r="G1421" s="696"/>
      <c r="H1421" s="696"/>
      <c r="I1421" s="696"/>
      <c r="J1421" s="696"/>
      <c r="K1421" s="696"/>
      <c r="L1421" s="696"/>
      <c r="M1421" s="696"/>
      <c r="N1421" s="696"/>
      <c r="O1421" s="696"/>
      <c r="P1421" s="696"/>
      <c r="Q1421" s="696"/>
      <c r="R1421" s="696" t="s">
        <v>7033</v>
      </c>
      <c r="S1421" s="696">
        <v>2014</v>
      </c>
      <c r="T1421" s="696">
        <v>756</v>
      </c>
      <c r="U1421" s="728" t="s">
        <v>7123</v>
      </c>
      <c r="V1421" s="696">
        <v>26</v>
      </c>
      <c r="W1421" s="696">
        <v>0</v>
      </c>
      <c r="X1421" s="696">
        <f>SUM(V1421:W1421)</f>
        <v>26</v>
      </c>
    </row>
    <row r="1422" spans="1:28" s="709" customFormat="1" x14ac:dyDescent="0.2">
      <c r="A1422" s="696"/>
      <c r="B1422" s="696"/>
      <c r="C1422" s="721"/>
      <c r="D1422" s="730"/>
      <c r="E1422" s="696"/>
      <c r="F1422" s="696"/>
      <c r="G1422" s="696"/>
      <c r="H1422" s="696"/>
      <c r="I1422" s="696"/>
      <c r="J1422" s="696"/>
      <c r="K1422" s="696"/>
      <c r="L1422" s="696"/>
      <c r="M1422" s="696"/>
      <c r="N1422" s="696"/>
      <c r="O1422" s="696"/>
      <c r="P1422" s="696"/>
      <c r="Q1422" s="696"/>
      <c r="R1422" s="696" t="s">
        <v>7046</v>
      </c>
      <c r="S1422" s="696">
        <v>2014</v>
      </c>
      <c r="T1422" s="696">
        <v>104</v>
      </c>
      <c r="U1422" s="696" t="s">
        <v>7124</v>
      </c>
      <c r="V1422" s="696">
        <v>4</v>
      </c>
      <c r="W1422" s="696"/>
      <c r="X1422" s="696">
        <f>SUM(V1422:W1422)</f>
        <v>4</v>
      </c>
    </row>
    <row r="1423" spans="1:28" s="709" customFormat="1" ht="15.6" customHeight="1" x14ac:dyDescent="0.2">
      <c r="A1423" s="696"/>
      <c r="B1423" s="696"/>
      <c r="C1423" s="721"/>
      <c r="D1423" s="730"/>
      <c r="E1423" s="696"/>
      <c r="F1423" s="696"/>
      <c r="G1423" s="696"/>
      <c r="H1423" s="696"/>
      <c r="I1423" s="696"/>
      <c r="J1423" s="696"/>
      <c r="K1423" s="696"/>
      <c r="L1423" s="696"/>
      <c r="M1423" s="696"/>
      <c r="N1423" s="696"/>
      <c r="O1423" s="696"/>
      <c r="P1423" s="696"/>
      <c r="Q1423" s="696"/>
      <c r="R1423" s="696"/>
      <c r="S1423" s="696"/>
      <c r="T1423" s="696"/>
      <c r="U1423" s="696"/>
      <c r="V1423" s="696"/>
      <c r="W1423" s="696"/>
      <c r="X1423" s="696"/>
      <c r="Y1423" s="696"/>
      <c r="Z1423" s="696"/>
      <c r="AA1423" s="696"/>
      <c r="AB1423" s="696"/>
    </row>
    <row r="1424" spans="1:28" s="709" customFormat="1" ht="27" customHeight="1" x14ac:dyDescent="0.2">
      <c r="A1424" s="696">
        <v>174</v>
      </c>
      <c r="B1424" s="696" t="s">
        <v>7058</v>
      </c>
      <c r="C1424" s="696">
        <v>2015</v>
      </c>
      <c r="D1424" s="696" t="s">
        <v>7125</v>
      </c>
      <c r="E1424" s="696"/>
      <c r="F1424" s="696">
        <v>16</v>
      </c>
      <c r="G1424" s="696" t="s">
        <v>5240</v>
      </c>
      <c r="H1424" s="696">
        <v>1</v>
      </c>
      <c r="I1424" s="696"/>
      <c r="J1424" s="696">
        <f>SUM(H1424:I1424)</f>
        <v>1</v>
      </c>
      <c r="K1424" s="696"/>
      <c r="L1424" s="696"/>
      <c r="M1424" s="696"/>
      <c r="N1424" s="696"/>
      <c r="O1424" s="696" t="s">
        <v>7126</v>
      </c>
      <c r="P1424" s="696" t="s">
        <v>7064</v>
      </c>
      <c r="Q1424" s="696" t="s">
        <v>7012</v>
      </c>
      <c r="R1424" s="696" t="s">
        <v>7033</v>
      </c>
      <c r="S1424" s="696">
        <v>2015</v>
      </c>
      <c r="T1424" s="696">
        <v>644</v>
      </c>
      <c r="U1424" s="728" t="s">
        <v>7123</v>
      </c>
      <c r="V1424" s="696">
        <v>25</v>
      </c>
      <c r="W1424" s="696">
        <v>0</v>
      </c>
      <c r="X1424" s="696">
        <f>SUM(V1424:W1424)</f>
        <v>25</v>
      </c>
      <c r="Y1424" s="696" t="s">
        <v>7065</v>
      </c>
      <c r="Z1424" s="696"/>
      <c r="AA1424" s="696"/>
      <c r="AB1424" s="696"/>
    </row>
    <row r="1425" spans="1:28" s="709" customFormat="1" ht="25.5" customHeight="1" x14ac:dyDescent="0.2">
      <c r="A1425" s="696"/>
      <c r="B1425" s="696"/>
      <c r="C1425" s="696"/>
      <c r="D1425" s="696"/>
      <c r="E1425" s="696"/>
      <c r="F1425" s="696"/>
      <c r="G1425" s="696"/>
      <c r="H1425" s="696"/>
      <c r="I1425" s="696"/>
      <c r="J1425" s="696"/>
      <c r="K1425" s="696"/>
      <c r="L1425" s="696"/>
      <c r="M1425" s="696"/>
      <c r="N1425" s="696"/>
      <c r="O1425" s="696"/>
      <c r="P1425" s="696"/>
      <c r="Q1425" s="696"/>
      <c r="R1425" s="696" t="s">
        <v>7046</v>
      </c>
      <c r="S1425" s="696">
        <v>2015</v>
      </c>
      <c r="T1425" s="696">
        <v>636</v>
      </c>
      <c r="U1425" s="728" t="s">
        <v>7127</v>
      </c>
      <c r="V1425" s="696">
        <v>11</v>
      </c>
      <c r="W1425" s="696">
        <v>0</v>
      </c>
      <c r="X1425" s="696">
        <f>SUM(V1425:W1425)</f>
        <v>11</v>
      </c>
    </row>
    <row r="1426" spans="1:28" s="709" customFormat="1" ht="15.6" customHeight="1" x14ac:dyDescent="0.2">
      <c r="A1426" s="696"/>
      <c r="B1426" s="696"/>
      <c r="C1426" s="721"/>
      <c r="D1426" s="730"/>
      <c r="E1426" s="696"/>
      <c r="F1426" s="696"/>
      <c r="G1426" s="696"/>
      <c r="H1426" s="696"/>
      <c r="I1426" s="696"/>
      <c r="J1426" s="696"/>
      <c r="K1426" s="696"/>
      <c r="L1426" s="696"/>
      <c r="M1426" s="696"/>
      <c r="N1426" s="696"/>
      <c r="O1426" s="696"/>
      <c r="P1426" s="696"/>
      <c r="Q1426" s="696"/>
      <c r="R1426" s="696"/>
      <c r="S1426" s="696"/>
      <c r="T1426" s="696"/>
      <c r="U1426" s="696"/>
      <c r="V1426" s="696"/>
      <c r="W1426" s="696"/>
      <c r="X1426" s="696"/>
      <c r="Y1426" s="696"/>
      <c r="Z1426" s="696"/>
      <c r="AA1426" s="696"/>
      <c r="AB1426" s="696"/>
    </row>
    <row r="1427" spans="1:28" s="709" customFormat="1" ht="15.6" customHeight="1" x14ac:dyDescent="0.2">
      <c r="A1427" s="696">
        <v>208</v>
      </c>
      <c r="B1427" s="696" t="s">
        <v>7058</v>
      </c>
      <c r="C1427" s="721">
        <v>2016</v>
      </c>
      <c r="D1427" s="696" t="s">
        <v>7128</v>
      </c>
      <c r="F1427" s="696">
        <v>790</v>
      </c>
      <c r="G1427" s="696" t="s">
        <v>5240</v>
      </c>
      <c r="H1427" s="696">
        <v>18</v>
      </c>
      <c r="I1427" s="696"/>
      <c r="J1427" s="696">
        <f>SUM(H1427:I1427)</f>
        <v>18</v>
      </c>
      <c r="K1427" s="696"/>
      <c r="L1427" s="696"/>
      <c r="M1427" s="696"/>
      <c r="N1427" s="696"/>
      <c r="O1427" s="696" t="s">
        <v>7129</v>
      </c>
      <c r="P1427" s="696" t="s">
        <v>7064</v>
      </c>
      <c r="Q1427" s="696" t="s">
        <v>7041</v>
      </c>
      <c r="R1427" s="696"/>
      <c r="S1427" s="696"/>
      <c r="T1427" s="696"/>
      <c r="U1427" s="696"/>
      <c r="V1427" s="696"/>
      <c r="W1427" s="696"/>
      <c r="X1427" s="696"/>
      <c r="Y1427" s="696" t="s">
        <v>7001</v>
      </c>
      <c r="Z1427" s="696"/>
      <c r="AA1427" s="696"/>
      <c r="AB1427" s="696"/>
    </row>
    <row r="1428" spans="1:28" s="709" customFormat="1" ht="15.6" customHeight="1" x14ac:dyDescent="0.2">
      <c r="A1428" s="696"/>
      <c r="B1428" s="696"/>
      <c r="C1428" s="721"/>
      <c r="D1428" s="730"/>
      <c r="E1428" s="696"/>
      <c r="F1428" s="696"/>
      <c r="G1428" s="696"/>
      <c r="H1428" s="696"/>
      <c r="I1428" s="696"/>
      <c r="J1428" s="696"/>
      <c r="K1428" s="696"/>
      <c r="L1428" s="696"/>
      <c r="M1428" s="696"/>
      <c r="N1428" s="696"/>
      <c r="O1428" s="696"/>
      <c r="P1428" s="696"/>
      <c r="Q1428" s="696"/>
      <c r="R1428" s="696"/>
      <c r="S1428" s="696"/>
      <c r="T1428" s="696"/>
      <c r="U1428" s="696"/>
      <c r="V1428" s="696"/>
      <c r="W1428" s="696"/>
      <c r="X1428" s="696"/>
      <c r="Y1428" s="696"/>
      <c r="Z1428" s="696"/>
      <c r="AA1428" s="696"/>
      <c r="AB1428" s="696"/>
    </row>
    <row r="1429" spans="1:28" s="709" customFormat="1" ht="15.6" customHeight="1" x14ac:dyDescent="0.2">
      <c r="A1429" s="696"/>
      <c r="B1429" s="696"/>
      <c r="C1429" s="721"/>
      <c r="D1429" s="730"/>
      <c r="E1429" s="696"/>
      <c r="F1429" s="696"/>
      <c r="G1429" s="696"/>
      <c r="H1429" s="696"/>
      <c r="I1429" s="696"/>
      <c r="J1429" s="696"/>
      <c r="K1429" s="696"/>
      <c r="L1429" s="696"/>
      <c r="M1429" s="696"/>
      <c r="N1429" s="696"/>
      <c r="O1429" s="696"/>
      <c r="P1429" s="696"/>
      <c r="Q1429" s="696"/>
      <c r="R1429" s="696"/>
      <c r="S1429" s="696"/>
      <c r="T1429" s="696"/>
      <c r="U1429" s="696"/>
      <c r="V1429" s="696"/>
      <c r="W1429" s="696"/>
      <c r="X1429" s="696"/>
      <c r="Y1429" s="696"/>
      <c r="Z1429" s="696"/>
      <c r="AA1429" s="696"/>
      <c r="AB1429" s="696"/>
    </row>
    <row r="1430" spans="1:28" s="709" customFormat="1" ht="15.6" customHeight="1" x14ac:dyDescent="0.2">
      <c r="A1430" s="696">
        <v>179</v>
      </c>
      <c r="B1430" s="696" t="s">
        <v>7058</v>
      </c>
      <c r="C1430" s="696">
        <v>2012</v>
      </c>
      <c r="D1430" s="696" t="s">
        <v>7130</v>
      </c>
      <c r="E1430" s="696"/>
      <c r="F1430" s="696">
        <v>20</v>
      </c>
      <c r="G1430" s="696" t="s">
        <v>5240</v>
      </c>
      <c r="H1430" s="696">
        <v>1</v>
      </c>
      <c r="I1430" s="696"/>
      <c r="J1430" s="696">
        <f>SUM(H1430:I1430)</f>
        <v>1</v>
      </c>
      <c r="K1430" s="696"/>
      <c r="L1430" s="696"/>
      <c r="M1430" s="696"/>
      <c r="N1430" s="696"/>
      <c r="O1430" s="696" t="s">
        <v>7131</v>
      </c>
      <c r="P1430" s="696" t="s">
        <v>5243</v>
      </c>
      <c r="Q1430" s="696" t="s">
        <v>7132</v>
      </c>
      <c r="R1430" s="696"/>
      <c r="S1430" s="696"/>
      <c r="T1430" s="696"/>
      <c r="U1430" s="696"/>
      <c r="V1430" s="696"/>
      <c r="W1430" s="696"/>
      <c r="X1430" s="696"/>
      <c r="Y1430" s="696" t="s">
        <v>7001</v>
      </c>
      <c r="Z1430" s="696"/>
      <c r="AA1430" s="696"/>
      <c r="AB1430" s="696"/>
    </row>
    <row r="1431" spans="1:28" s="709" customFormat="1" ht="15.6" customHeight="1" x14ac:dyDescent="0.2">
      <c r="A1431" s="696"/>
      <c r="B1431" s="696"/>
      <c r="C1431" s="721"/>
      <c r="D1431" s="730"/>
      <c r="E1431" s="696"/>
      <c r="F1431" s="696"/>
      <c r="G1431" s="696"/>
      <c r="H1431" s="696"/>
      <c r="I1431" s="696"/>
      <c r="J1431" s="696"/>
      <c r="K1431" s="696"/>
      <c r="L1431" s="696"/>
      <c r="M1431" s="696"/>
      <c r="N1431" s="696"/>
      <c r="O1431" s="696"/>
      <c r="P1431" s="696"/>
      <c r="Q1431" s="696"/>
      <c r="R1431" s="696"/>
      <c r="S1431" s="696"/>
      <c r="T1431" s="696"/>
      <c r="U1431" s="696"/>
      <c r="V1431" s="696"/>
      <c r="W1431" s="696"/>
      <c r="X1431" s="696"/>
      <c r="Y1431" s="696"/>
      <c r="Z1431" s="696"/>
      <c r="AA1431" s="696"/>
      <c r="AB1431" s="696"/>
    </row>
    <row r="1432" spans="1:28" s="709" customFormat="1" x14ac:dyDescent="0.2">
      <c r="A1432" s="696">
        <v>73</v>
      </c>
      <c r="B1432" s="696" t="s">
        <v>7058</v>
      </c>
      <c r="C1432" s="696">
        <v>2013</v>
      </c>
      <c r="D1432" s="696" t="s">
        <v>7133</v>
      </c>
      <c r="E1432" s="696">
        <v>2705</v>
      </c>
      <c r="F1432" s="696"/>
      <c r="G1432" s="696" t="s">
        <v>7050</v>
      </c>
      <c r="H1432" s="696">
        <v>56</v>
      </c>
      <c r="I1432" s="696"/>
      <c r="J1432" s="696">
        <f>SUM(H1432:I1432)</f>
        <v>56</v>
      </c>
      <c r="K1432" s="696"/>
      <c r="L1432" s="696" t="s">
        <v>7134</v>
      </c>
      <c r="M1432" s="696">
        <v>180</v>
      </c>
      <c r="N1432" s="696" t="s">
        <v>59</v>
      </c>
      <c r="O1432" s="729"/>
      <c r="P1432" s="729"/>
      <c r="Q1432" s="729"/>
      <c r="R1432" s="729"/>
      <c r="S1432" s="729"/>
      <c r="T1432" s="729"/>
      <c r="U1432" s="729"/>
      <c r="V1432" s="729"/>
      <c r="W1432" s="729"/>
      <c r="X1432" s="729"/>
      <c r="Y1432" s="729"/>
      <c r="Z1432" s="729"/>
      <c r="AA1432" s="729"/>
      <c r="AB1432" s="696"/>
    </row>
    <row r="1433" spans="1:28" s="709" customFormat="1" ht="15.6" customHeight="1" x14ac:dyDescent="0.2">
      <c r="A1433" s="696"/>
      <c r="B1433" s="696"/>
      <c r="C1433" s="721"/>
      <c r="D1433" s="730"/>
      <c r="E1433" s="696"/>
      <c r="F1433" s="696"/>
      <c r="G1433" s="696"/>
      <c r="H1433" s="696"/>
      <c r="I1433" s="696"/>
      <c r="J1433" s="696"/>
      <c r="K1433" s="696"/>
      <c r="L1433" s="696"/>
      <c r="M1433" s="696"/>
      <c r="N1433" s="696"/>
      <c r="O1433" s="696"/>
      <c r="P1433" s="696"/>
      <c r="Q1433" s="696"/>
      <c r="R1433" s="696"/>
      <c r="S1433" s="696"/>
      <c r="T1433" s="696"/>
      <c r="U1433" s="696"/>
      <c r="V1433" s="696"/>
      <c r="W1433" s="696"/>
      <c r="X1433" s="696"/>
      <c r="Y1433" s="696"/>
      <c r="Z1433" s="696"/>
      <c r="AA1433" s="696"/>
      <c r="AB1433" s="696"/>
    </row>
    <row r="1434" spans="1:28" s="709" customFormat="1" ht="51" x14ac:dyDescent="0.2">
      <c r="A1434" s="696">
        <v>193</v>
      </c>
      <c r="B1434" s="696"/>
      <c r="C1434" s="696">
        <v>2014</v>
      </c>
      <c r="D1434" s="696" t="s">
        <v>7135</v>
      </c>
      <c r="E1434" s="696"/>
      <c r="F1434" s="696">
        <v>245</v>
      </c>
      <c r="G1434" s="696" t="s">
        <v>5240</v>
      </c>
      <c r="H1434" s="696">
        <v>1</v>
      </c>
      <c r="I1434" s="696"/>
      <c r="J1434" s="696">
        <f>SUM(H1434:I1434)</f>
        <v>1</v>
      </c>
      <c r="K1434" s="696"/>
      <c r="L1434" s="696"/>
      <c r="M1434" s="696"/>
      <c r="N1434" s="696"/>
      <c r="O1434" s="696" t="s">
        <v>7136</v>
      </c>
      <c r="P1434" s="696" t="s">
        <v>5472</v>
      </c>
      <c r="Q1434" s="696" t="s">
        <v>5138</v>
      </c>
      <c r="R1434" s="696" t="s">
        <v>7137</v>
      </c>
      <c r="S1434" s="696">
        <v>1981</v>
      </c>
      <c r="T1434" s="696">
        <v>737</v>
      </c>
      <c r="U1434" s="728" t="s">
        <v>7138</v>
      </c>
      <c r="V1434" s="696">
        <v>12</v>
      </c>
      <c r="W1434" s="696">
        <v>3</v>
      </c>
      <c r="X1434" s="696">
        <f>SUM(V1434:W1434)</f>
        <v>15</v>
      </c>
      <c r="Y1434" s="696"/>
      <c r="Z1434" s="696"/>
      <c r="AA1434" s="696"/>
      <c r="AB1434" s="696"/>
    </row>
    <row r="1435" spans="1:28" s="709" customFormat="1" ht="15.6" customHeight="1" x14ac:dyDescent="0.2">
      <c r="A1435" s="696"/>
      <c r="B1435" s="696"/>
      <c r="C1435" s="721"/>
      <c r="D1435" s="730"/>
      <c r="E1435" s="696"/>
      <c r="F1435" s="696"/>
      <c r="G1435" s="696"/>
      <c r="H1435" s="696"/>
      <c r="I1435" s="696"/>
      <c r="J1435" s="696"/>
      <c r="K1435" s="696"/>
      <c r="L1435" s="696"/>
      <c r="M1435" s="696"/>
      <c r="N1435" s="696"/>
      <c r="O1435" s="696"/>
      <c r="P1435" s="696"/>
      <c r="Q1435" s="696"/>
      <c r="R1435" s="696"/>
      <c r="S1435" s="696"/>
      <c r="T1435" s="696"/>
      <c r="U1435" s="696"/>
      <c r="V1435" s="696"/>
      <c r="W1435" s="696"/>
      <c r="X1435" s="696"/>
      <c r="Y1435" s="696"/>
      <c r="Z1435" s="696"/>
      <c r="AA1435" s="696"/>
      <c r="AB1435" s="696"/>
    </row>
    <row r="1436" spans="1:28" s="709" customFormat="1" x14ac:dyDescent="0.2">
      <c r="A1436" s="696">
        <v>202</v>
      </c>
      <c r="B1436" s="696"/>
      <c r="C1436" s="696">
        <v>2014</v>
      </c>
      <c r="D1436" s="696" t="s">
        <v>7139</v>
      </c>
      <c r="E1436" s="696"/>
      <c r="F1436" s="696">
        <v>750</v>
      </c>
      <c r="G1436" s="696" t="s">
        <v>7140</v>
      </c>
      <c r="H1436" s="696">
        <v>13</v>
      </c>
      <c r="I1436" s="696"/>
      <c r="J1436" s="696">
        <f>SUM(H1436:I1436)</f>
        <v>13</v>
      </c>
      <c r="K1436" s="696"/>
      <c r="L1436" s="696" t="s">
        <v>7141</v>
      </c>
      <c r="M1436" s="696">
        <v>30</v>
      </c>
      <c r="N1436" s="696" t="s">
        <v>44</v>
      </c>
      <c r="O1436" s="696" t="s">
        <v>7142</v>
      </c>
      <c r="P1436" s="696" t="s">
        <v>5472</v>
      </c>
      <c r="Q1436" s="696" t="s">
        <v>6966</v>
      </c>
      <c r="R1436" s="696"/>
      <c r="S1436" s="696"/>
      <c r="T1436" s="696"/>
      <c r="U1436" s="696"/>
      <c r="V1436" s="696"/>
      <c r="W1436" s="696"/>
      <c r="X1436" s="696"/>
      <c r="Y1436" s="696" t="s">
        <v>7001</v>
      </c>
      <c r="Z1436" s="696"/>
      <c r="AA1436" s="696"/>
      <c r="AB1436" s="696"/>
    </row>
    <row r="1437" spans="1:28" s="709" customFormat="1" ht="15.6" customHeight="1" x14ac:dyDescent="0.2">
      <c r="A1437" s="696"/>
      <c r="B1437" s="696"/>
      <c r="C1437" s="721"/>
      <c r="D1437" s="730"/>
      <c r="E1437" s="696"/>
      <c r="F1437" s="696"/>
      <c r="G1437" s="696"/>
      <c r="H1437" s="696"/>
      <c r="I1437" s="696"/>
      <c r="J1437" s="696"/>
      <c r="K1437" s="696"/>
      <c r="L1437" s="696"/>
      <c r="M1437" s="696"/>
      <c r="N1437" s="696"/>
      <c r="O1437" s="696"/>
      <c r="P1437" s="696"/>
      <c r="Q1437" s="696"/>
      <c r="R1437" s="696"/>
      <c r="S1437" s="696"/>
      <c r="T1437" s="696"/>
      <c r="U1437" s="696"/>
      <c r="V1437" s="696"/>
      <c r="W1437" s="696"/>
      <c r="X1437" s="696"/>
      <c r="Y1437" s="696"/>
      <c r="Z1437" s="696"/>
      <c r="AA1437" s="696"/>
      <c r="AB1437" s="696"/>
    </row>
    <row r="1438" spans="1:28" s="709" customFormat="1" x14ac:dyDescent="0.2">
      <c r="A1438" s="696">
        <v>73</v>
      </c>
      <c r="B1438" s="696" t="s">
        <v>7058</v>
      </c>
      <c r="C1438" s="696">
        <v>2013</v>
      </c>
      <c r="D1438" s="696" t="s">
        <v>7143</v>
      </c>
      <c r="E1438" s="696">
        <v>2232</v>
      </c>
      <c r="F1438" s="696"/>
      <c r="G1438" s="696" t="s">
        <v>7050</v>
      </c>
      <c r="H1438" s="696">
        <v>48</v>
      </c>
      <c r="I1438" s="696"/>
      <c r="J1438" s="696">
        <f>SUM(H1438:I1438)</f>
        <v>48</v>
      </c>
      <c r="K1438" s="696"/>
      <c r="L1438" s="696" t="s">
        <v>7134</v>
      </c>
      <c r="M1438" s="696">
        <v>180</v>
      </c>
      <c r="N1438" s="696" t="s">
        <v>59</v>
      </c>
      <c r="Z1438" s="696"/>
      <c r="AA1438" s="696"/>
      <c r="AB1438" s="696"/>
    </row>
    <row r="1439" spans="1:28" s="709" customFormat="1" ht="15.6" customHeight="1" x14ac:dyDescent="0.2">
      <c r="A1439" s="696"/>
      <c r="B1439" s="696"/>
      <c r="C1439" s="721"/>
      <c r="D1439" s="730"/>
      <c r="E1439" s="696"/>
      <c r="F1439" s="696"/>
      <c r="G1439" s="696"/>
      <c r="H1439" s="696"/>
      <c r="I1439" s="696"/>
      <c r="J1439" s="696"/>
      <c r="K1439" s="696"/>
      <c r="L1439" s="696"/>
      <c r="M1439" s="696"/>
      <c r="N1439" s="696"/>
      <c r="O1439" s="696"/>
      <c r="P1439" s="696"/>
      <c r="Q1439" s="696"/>
      <c r="R1439" s="696"/>
      <c r="S1439" s="696"/>
      <c r="T1439" s="696"/>
      <c r="U1439" s="696"/>
      <c r="V1439" s="696"/>
      <c r="W1439" s="696"/>
      <c r="X1439" s="696"/>
      <c r="Y1439" s="696"/>
      <c r="Z1439" s="696"/>
      <c r="AA1439" s="696"/>
      <c r="AB1439" s="696"/>
    </row>
    <row r="1440" spans="1:28" s="709" customFormat="1" x14ac:dyDescent="0.2">
      <c r="A1440" s="696">
        <v>192</v>
      </c>
      <c r="B1440" s="696"/>
      <c r="C1440" s="696">
        <v>2014</v>
      </c>
      <c r="D1440" s="696" t="s">
        <v>7144</v>
      </c>
      <c r="E1440" s="696"/>
      <c r="F1440" s="696">
        <v>12</v>
      </c>
      <c r="G1440" s="696" t="s">
        <v>5240</v>
      </c>
      <c r="H1440" s="696">
        <v>1</v>
      </c>
      <c r="I1440" s="696"/>
      <c r="J1440" s="696">
        <f>SUM(H1440:I1440)</f>
        <v>1</v>
      </c>
      <c r="K1440" s="730"/>
      <c r="L1440" s="696"/>
      <c r="M1440" s="696"/>
      <c r="N1440" s="696"/>
      <c r="O1440" s="696" t="s">
        <v>7145</v>
      </c>
      <c r="P1440" s="696" t="s">
        <v>5472</v>
      </c>
      <c r="Q1440" s="696" t="s">
        <v>6909</v>
      </c>
      <c r="R1440" s="696" t="s">
        <v>7146</v>
      </c>
      <c r="Y1440" s="696" t="s">
        <v>7001</v>
      </c>
      <c r="Z1440" s="730"/>
      <c r="AA1440" s="696"/>
      <c r="AB1440" s="696"/>
    </row>
    <row r="1441" spans="1:28" s="709" customFormat="1" x14ac:dyDescent="0.2">
      <c r="A1441" s="696"/>
      <c r="B1441" s="696"/>
      <c r="C1441" s="721"/>
      <c r="D1441" s="730"/>
      <c r="E1441" s="696"/>
      <c r="F1441" s="696"/>
      <c r="G1441" s="721"/>
      <c r="H1441" s="703"/>
      <c r="I1441" s="703"/>
      <c r="J1441" s="730"/>
      <c r="K1441" s="730"/>
      <c r="L1441" s="696"/>
      <c r="M1441" s="696"/>
      <c r="N1441" s="696"/>
      <c r="O1441" s="696"/>
      <c r="P1441" s="696"/>
      <c r="Q1441" s="696"/>
      <c r="R1441" s="696"/>
      <c r="S1441" s="696"/>
      <c r="T1441" s="696"/>
      <c r="U1441" s="696"/>
      <c r="V1441" s="696"/>
      <c r="W1441" s="696"/>
      <c r="X1441" s="696"/>
      <c r="Y1441" s="721"/>
      <c r="Z1441" s="730"/>
      <c r="AA1441" s="696"/>
      <c r="AB1441" s="696"/>
    </row>
    <row r="1442" spans="1:28" s="709" customFormat="1" ht="30.75" customHeight="1" x14ac:dyDescent="0.2">
      <c r="A1442" s="696">
        <v>22.23</v>
      </c>
      <c r="B1442" s="696" t="s">
        <v>7147</v>
      </c>
      <c r="C1442" s="696">
        <v>2013</v>
      </c>
      <c r="D1442" s="728" t="s">
        <v>7148</v>
      </c>
      <c r="E1442" s="696">
        <v>9337</v>
      </c>
      <c r="F1442" s="696"/>
      <c r="G1442" s="696" t="s">
        <v>7050</v>
      </c>
      <c r="H1442" s="696">
        <v>222</v>
      </c>
      <c r="I1442" s="696"/>
      <c r="J1442" s="696">
        <f>SUM(H1442:I1442)</f>
        <v>222</v>
      </c>
      <c r="K1442" s="696"/>
      <c r="L1442" s="696" t="s">
        <v>7134</v>
      </c>
      <c r="M1442" s="696">
        <v>815</v>
      </c>
      <c r="N1442" s="696" t="s">
        <v>54</v>
      </c>
      <c r="O1442" s="696"/>
      <c r="P1442" s="696"/>
      <c r="Q1442" s="696"/>
      <c r="R1442" s="696"/>
      <c r="S1442" s="696"/>
      <c r="T1442" s="696"/>
      <c r="U1442" s="696"/>
      <c r="V1442" s="696"/>
      <c r="W1442" s="696"/>
      <c r="X1442" s="696"/>
      <c r="Y1442" s="696"/>
      <c r="Z1442" s="696"/>
      <c r="AA1442" s="696"/>
      <c r="AB1442" s="696"/>
    </row>
    <row r="1443" spans="1:28" s="709" customFormat="1" ht="30.75" customHeight="1" x14ac:dyDescent="0.2">
      <c r="A1443" s="696"/>
      <c r="B1443" s="696"/>
      <c r="C1443" s="696"/>
      <c r="D1443" s="728"/>
      <c r="E1443" s="696"/>
      <c r="F1443" s="696"/>
      <c r="G1443" s="696"/>
      <c r="H1443" s="696"/>
      <c r="I1443" s="696"/>
      <c r="J1443" s="696"/>
      <c r="K1443" s="696"/>
      <c r="L1443" s="728" t="s">
        <v>7149</v>
      </c>
      <c r="M1443" s="696">
        <v>146</v>
      </c>
      <c r="N1443" s="728" t="s">
        <v>7150</v>
      </c>
      <c r="O1443" s="696"/>
      <c r="P1443" s="696"/>
      <c r="Q1443" s="696"/>
      <c r="R1443" s="696"/>
      <c r="S1443" s="696"/>
      <c r="T1443" s="696"/>
      <c r="U1443" s="696"/>
      <c r="V1443" s="696"/>
      <c r="W1443" s="696"/>
      <c r="X1443" s="696"/>
      <c r="Y1443" s="696"/>
      <c r="Z1443" s="696"/>
      <c r="AA1443" s="696"/>
      <c r="AB1443" s="696"/>
    </row>
    <row r="1444" spans="1:28" s="709" customFormat="1" ht="30.75" customHeight="1" x14ac:dyDescent="0.2">
      <c r="A1444" s="696"/>
      <c r="B1444" s="696"/>
      <c r="C1444" s="696"/>
      <c r="D1444" s="728"/>
      <c r="E1444" s="696"/>
      <c r="F1444" s="696"/>
      <c r="G1444" s="696"/>
      <c r="H1444" s="696"/>
      <c r="I1444" s="696"/>
      <c r="J1444" s="696"/>
      <c r="K1444" s="696"/>
      <c r="L1444" s="728" t="s">
        <v>7151</v>
      </c>
      <c r="M1444" s="696">
        <v>570</v>
      </c>
      <c r="N1444" s="728" t="s">
        <v>7152</v>
      </c>
      <c r="O1444" s="696"/>
      <c r="P1444" s="696"/>
      <c r="Q1444" s="696"/>
      <c r="R1444" s="696"/>
      <c r="S1444" s="696"/>
      <c r="T1444" s="696"/>
      <c r="U1444" s="696"/>
      <c r="V1444" s="696"/>
      <c r="W1444" s="696"/>
      <c r="X1444" s="696"/>
      <c r="Y1444" s="696"/>
      <c r="Z1444" s="696"/>
      <c r="AA1444" s="696"/>
      <c r="AB1444" s="696"/>
    </row>
    <row r="1445" spans="1:28" s="709" customFormat="1" x14ac:dyDescent="0.2">
      <c r="A1445" s="696"/>
      <c r="B1445" s="696"/>
      <c r="C1445" s="721"/>
      <c r="D1445" s="730"/>
      <c r="E1445" s="696"/>
      <c r="F1445" s="696"/>
      <c r="G1445" s="721"/>
      <c r="H1445" s="703"/>
      <c r="I1445" s="703"/>
      <c r="J1445" s="730"/>
      <c r="K1445" s="730"/>
      <c r="L1445" s="696"/>
      <c r="M1445" s="696"/>
      <c r="N1445" s="696"/>
      <c r="O1445" s="696"/>
      <c r="P1445" s="696"/>
      <c r="Q1445" s="696"/>
      <c r="R1445" s="696"/>
      <c r="S1445" s="696"/>
      <c r="T1445" s="696"/>
      <c r="U1445" s="696"/>
      <c r="V1445" s="696"/>
      <c r="W1445" s="696"/>
      <c r="X1445" s="696"/>
      <c r="Y1445" s="721"/>
      <c r="Z1445" s="730"/>
      <c r="AA1445" s="696"/>
      <c r="AB1445" s="696"/>
    </row>
    <row r="1446" spans="1:28" s="709" customFormat="1" x14ac:dyDescent="0.2">
      <c r="A1446" s="696">
        <v>181</v>
      </c>
      <c r="B1446" s="696"/>
      <c r="C1446" s="696"/>
      <c r="D1446" s="696" t="s">
        <v>7153</v>
      </c>
      <c r="E1446" s="696"/>
      <c r="F1446" s="696">
        <v>466</v>
      </c>
      <c r="G1446" s="696" t="s">
        <v>7050</v>
      </c>
      <c r="H1446" s="696">
        <v>10</v>
      </c>
      <c r="I1446" s="696"/>
      <c r="J1446" s="696">
        <f>SUM(H1446:I1446)</f>
        <v>10</v>
      </c>
      <c r="K1446" s="696"/>
      <c r="L1446" s="696"/>
      <c r="M1446" s="696"/>
      <c r="N1446" s="696"/>
      <c r="O1446" s="696" t="s">
        <v>7154</v>
      </c>
      <c r="P1446" s="696" t="s">
        <v>5472</v>
      </c>
      <c r="Q1446" s="696" t="s">
        <v>5138</v>
      </c>
      <c r="R1446" s="696" t="s">
        <v>7033</v>
      </c>
      <c r="S1446" s="696">
        <v>2015</v>
      </c>
      <c r="T1446" s="696">
        <v>454</v>
      </c>
      <c r="U1446" s="728" t="s">
        <v>7155</v>
      </c>
      <c r="V1446" s="696">
        <v>16</v>
      </c>
      <c r="W1446" s="696">
        <v>0</v>
      </c>
      <c r="X1446" s="696">
        <f>SUM(V1446:W1446)</f>
        <v>16</v>
      </c>
      <c r="Y1446" s="696" t="s">
        <v>7156</v>
      </c>
      <c r="Z1446" s="696"/>
      <c r="AA1446" s="696"/>
      <c r="AB1446" s="696"/>
    </row>
    <row r="1447" spans="1:28" s="709" customFormat="1" x14ac:dyDescent="0.2">
      <c r="A1447" s="696"/>
      <c r="B1447" s="696"/>
      <c r="C1447" s="696"/>
      <c r="D1447" s="728"/>
      <c r="E1447" s="696"/>
      <c r="F1447" s="696"/>
      <c r="G1447" s="696"/>
      <c r="H1447" s="696"/>
      <c r="I1447" s="696"/>
      <c r="J1447" s="696"/>
      <c r="K1447" s="696"/>
      <c r="L1447" s="696"/>
      <c r="M1447" s="696"/>
      <c r="N1447" s="696"/>
      <c r="O1447" s="696"/>
      <c r="P1447" s="696"/>
      <c r="Q1447" s="696"/>
      <c r="R1447" s="696" t="s">
        <v>7021</v>
      </c>
      <c r="S1447" s="696">
        <v>2012</v>
      </c>
      <c r="T1447" s="696">
        <v>485</v>
      </c>
      <c r="U1447" s="728" t="s">
        <v>7157</v>
      </c>
      <c r="V1447" s="696">
        <v>19</v>
      </c>
      <c r="W1447" s="696">
        <v>0</v>
      </c>
      <c r="X1447" s="696">
        <f>SUM(V1447:W1447)</f>
        <v>19</v>
      </c>
      <c r="Y1447" s="696" t="s">
        <v>7156</v>
      </c>
      <c r="Z1447" s="696"/>
      <c r="AA1447" s="696"/>
      <c r="AB1447" s="696"/>
    </row>
    <row r="1448" spans="1:28" s="709" customFormat="1" ht="38.25" x14ac:dyDescent="0.2">
      <c r="A1448" s="696"/>
      <c r="B1448" s="696"/>
      <c r="C1448" s="696"/>
      <c r="D1448" s="728"/>
      <c r="E1448" s="696"/>
      <c r="F1448" s="696"/>
      <c r="G1448" s="696"/>
      <c r="H1448" s="696"/>
      <c r="I1448" s="696"/>
      <c r="J1448" s="696"/>
      <c r="K1448" s="696"/>
      <c r="L1448" s="696"/>
      <c r="M1448" s="696"/>
      <c r="N1448" s="696"/>
      <c r="O1448" s="696"/>
      <c r="P1448" s="696"/>
      <c r="Q1448" s="696"/>
      <c r="R1448" s="696" t="s">
        <v>7030</v>
      </c>
      <c r="S1448" s="696">
        <v>1971</v>
      </c>
      <c r="T1448" s="696">
        <v>1478</v>
      </c>
      <c r="U1448" s="728" t="s">
        <v>7158</v>
      </c>
      <c r="V1448" s="696">
        <v>44</v>
      </c>
      <c r="W1448" s="696">
        <v>6</v>
      </c>
      <c r="X1448" s="696">
        <f>SUM(V1448:W1448)</f>
        <v>50</v>
      </c>
      <c r="Y1448" s="696" t="s">
        <v>7159</v>
      </c>
      <c r="Z1448" s="696"/>
      <c r="AA1448" s="696"/>
      <c r="AB1448" s="696"/>
    </row>
    <row r="1449" spans="1:28" s="709" customFormat="1" x14ac:dyDescent="0.2">
      <c r="A1449" s="696"/>
      <c r="B1449" s="696"/>
      <c r="C1449" s="721"/>
      <c r="D1449" s="730"/>
      <c r="E1449" s="696"/>
      <c r="F1449" s="696"/>
      <c r="G1449" s="721"/>
      <c r="H1449" s="703"/>
      <c r="I1449" s="703"/>
      <c r="J1449" s="730"/>
      <c r="K1449" s="730"/>
      <c r="L1449" s="696"/>
      <c r="M1449" s="696"/>
      <c r="N1449" s="696"/>
      <c r="O1449" s="696"/>
      <c r="P1449" s="696"/>
      <c r="Q1449" s="696"/>
      <c r="R1449" s="696"/>
      <c r="S1449" s="696"/>
      <c r="T1449" s="696"/>
      <c r="U1449" s="696"/>
      <c r="V1449" s="696"/>
      <c r="W1449" s="696"/>
      <c r="X1449" s="696"/>
      <c r="Y1449" s="721"/>
      <c r="Z1449" s="730"/>
      <c r="AA1449" s="696"/>
      <c r="AB1449" s="696"/>
    </row>
    <row r="1450" spans="1:28" s="709" customFormat="1" x14ac:dyDescent="0.2">
      <c r="A1450" s="696">
        <v>182</v>
      </c>
      <c r="B1450" s="696" t="s">
        <v>7147</v>
      </c>
      <c r="C1450" s="696">
        <v>2014</v>
      </c>
      <c r="D1450" s="696" t="s">
        <v>7160</v>
      </c>
      <c r="E1450" s="696"/>
      <c r="F1450" s="696">
        <v>185</v>
      </c>
      <c r="G1450" s="696" t="s">
        <v>7050</v>
      </c>
      <c r="H1450" s="696">
        <v>5</v>
      </c>
      <c r="I1450" s="696"/>
      <c r="J1450" s="696">
        <f>SUM(H1450:I1450)</f>
        <v>5</v>
      </c>
      <c r="K1450" s="696"/>
      <c r="L1450" s="696"/>
      <c r="M1450" s="696">
        <v>500</v>
      </c>
      <c r="N1450" s="696" t="s">
        <v>44</v>
      </c>
      <c r="O1450" s="696" t="s">
        <v>7161</v>
      </c>
      <c r="P1450" s="696" t="s">
        <v>5133</v>
      </c>
      <c r="Q1450" s="696" t="s">
        <v>5138</v>
      </c>
      <c r="R1450" s="696"/>
      <c r="S1450" s="696"/>
      <c r="T1450" s="696"/>
      <c r="U1450" s="696"/>
      <c r="V1450" s="696"/>
      <c r="W1450" s="696"/>
      <c r="X1450" s="696"/>
      <c r="Y1450" s="696" t="s">
        <v>7001</v>
      </c>
      <c r="Z1450" s="696"/>
      <c r="AA1450" s="696"/>
      <c r="AB1450" s="696"/>
    </row>
    <row r="1451" spans="1:28" s="709" customFormat="1" x14ac:dyDescent="0.2">
      <c r="A1451" s="696"/>
      <c r="B1451" s="696"/>
      <c r="C1451" s="696"/>
      <c r="D1451" s="728"/>
      <c r="E1451" s="696"/>
      <c r="F1451" s="696"/>
      <c r="G1451" s="696"/>
      <c r="H1451" s="696"/>
      <c r="I1451" s="696"/>
      <c r="J1451" s="696"/>
      <c r="K1451" s="696"/>
      <c r="L1451" s="696"/>
      <c r="M1451" s="696"/>
      <c r="N1451" s="696"/>
      <c r="O1451" s="696"/>
      <c r="P1451" s="696"/>
      <c r="Q1451" s="696"/>
      <c r="R1451" s="696"/>
      <c r="S1451" s="696"/>
      <c r="T1451" s="696"/>
      <c r="U1451" s="696"/>
      <c r="V1451" s="696"/>
      <c r="W1451" s="696"/>
      <c r="X1451" s="696"/>
      <c r="Y1451" s="696"/>
      <c r="Z1451" s="696"/>
      <c r="AA1451" s="696"/>
      <c r="AB1451" s="696"/>
    </row>
    <row r="1452" spans="1:28" s="709" customFormat="1" x14ac:dyDescent="0.2">
      <c r="A1452" s="696"/>
      <c r="B1452" s="696"/>
      <c r="C1452" s="696"/>
      <c r="D1452" s="696"/>
      <c r="E1452" s="696"/>
      <c r="F1452" s="696"/>
      <c r="G1452" s="721"/>
      <c r="H1452" s="703"/>
      <c r="I1452" s="703"/>
      <c r="J1452" s="730"/>
      <c r="K1452" s="730"/>
      <c r="L1452" s="696"/>
      <c r="M1452" s="696"/>
      <c r="N1452" s="696"/>
      <c r="O1452" s="696"/>
      <c r="P1452" s="696"/>
      <c r="Q1452" s="696"/>
      <c r="R1452" s="696"/>
      <c r="S1452" s="696"/>
      <c r="T1452" s="696"/>
      <c r="U1452" s="696"/>
      <c r="V1452" s="696"/>
      <c r="W1452" s="696"/>
      <c r="X1452" s="696"/>
      <c r="Y1452" s="721"/>
      <c r="Z1452" s="730"/>
      <c r="AA1452" s="696"/>
      <c r="AB1452" s="696"/>
    </row>
    <row r="1453" spans="1:28" s="709" customFormat="1" x14ac:dyDescent="0.2">
      <c r="A1453" s="696">
        <v>183</v>
      </c>
      <c r="B1453" s="696" t="s">
        <v>7147</v>
      </c>
      <c r="C1453" s="696">
        <v>2014</v>
      </c>
      <c r="D1453" s="728" t="s">
        <v>7162</v>
      </c>
      <c r="F1453" s="696">
        <v>5</v>
      </c>
      <c r="G1453" s="696" t="s">
        <v>5240</v>
      </c>
      <c r="H1453" s="696">
        <v>0</v>
      </c>
      <c r="I1453" s="696"/>
      <c r="J1453" s="696">
        <f>SUM(H1453:I1453)</f>
        <v>0</v>
      </c>
      <c r="K1453" s="696"/>
      <c r="L1453" s="696"/>
      <c r="M1453" s="696"/>
      <c r="N1453" s="696"/>
      <c r="O1453" s="696" t="s">
        <v>7163</v>
      </c>
      <c r="P1453" s="696" t="s">
        <v>5133</v>
      </c>
      <c r="Q1453" s="696" t="s">
        <v>5195</v>
      </c>
      <c r="R1453" s="696" t="s">
        <v>7030</v>
      </c>
      <c r="S1453" s="696">
        <v>2010</v>
      </c>
      <c r="T1453" s="709">
        <v>1176</v>
      </c>
      <c r="U1453" s="728" t="s">
        <v>7164</v>
      </c>
      <c r="V1453" s="696">
        <v>37</v>
      </c>
      <c r="W1453" s="696">
        <v>1</v>
      </c>
      <c r="X1453" s="696">
        <f>SUM(V1453:W1453)</f>
        <v>38</v>
      </c>
      <c r="Y1453" s="696" t="s">
        <v>7165</v>
      </c>
      <c r="Z1453" s="696">
        <f>SUM(V1453:X1453)</f>
        <v>76</v>
      </c>
      <c r="AA1453" s="696"/>
      <c r="AB1453" s="696"/>
    </row>
    <row r="1454" spans="1:28" s="709" customFormat="1" x14ac:dyDescent="0.2">
      <c r="A1454" s="696"/>
      <c r="B1454" s="696"/>
      <c r="C1454" s="696"/>
      <c r="D1454" s="728"/>
      <c r="E1454" s="696"/>
      <c r="F1454" s="696"/>
      <c r="G1454" s="696"/>
      <c r="H1454" s="696"/>
      <c r="I1454" s="696"/>
      <c r="J1454" s="696"/>
      <c r="K1454" s="696"/>
      <c r="L1454" s="696"/>
      <c r="M1454" s="696"/>
      <c r="N1454" s="696"/>
      <c r="O1454" s="696"/>
      <c r="P1454" s="696"/>
      <c r="Q1454" s="696"/>
      <c r="R1454" s="696" t="s">
        <v>7021</v>
      </c>
      <c r="S1454" s="696">
        <v>1967</v>
      </c>
      <c r="T1454" s="696">
        <v>2245</v>
      </c>
      <c r="U1454" s="696" t="s">
        <v>7166</v>
      </c>
      <c r="V1454" s="696">
        <v>51</v>
      </c>
      <c r="W1454" s="696">
        <v>9</v>
      </c>
      <c r="X1454" s="696">
        <f>SUM(V1454:W1454)</f>
        <v>60</v>
      </c>
      <c r="Y1454" s="696" t="s">
        <v>7167</v>
      </c>
      <c r="Z1454" s="696"/>
      <c r="AA1454" s="696"/>
      <c r="AB1454" s="696"/>
    </row>
    <row r="1455" spans="1:28" s="709" customFormat="1" x14ac:dyDescent="0.2">
      <c r="A1455" s="696"/>
      <c r="B1455" s="696"/>
      <c r="C1455" s="721"/>
      <c r="D1455" s="730"/>
      <c r="E1455" s="696"/>
      <c r="F1455" s="696"/>
      <c r="G1455" s="721"/>
      <c r="H1455" s="703"/>
      <c r="I1455" s="703"/>
      <c r="J1455" s="730"/>
      <c r="K1455" s="730"/>
      <c r="L1455" s="696"/>
      <c r="M1455" s="696"/>
      <c r="N1455" s="696"/>
      <c r="O1455" s="696"/>
      <c r="P1455" s="696"/>
      <c r="Q1455" s="696"/>
      <c r="R1455" s="696"/>
      <c r="S1455" s="696"/>
      <c r="T1455" s="696"/>
      <c r="U1455" s="696"/>
      <c r="V1455" s="696"/>
      <c r="W1455" s="696"/>
      <c r="X1455" s="696"/>
      <c r="Y1455" s="721"/>
      <c r="Z1455" s="730"/>
      <c r="AA1455" s="696"/>
      <c r="AB1455" s="696"/>
    </row>
    <row r="1456" spans="1:28" s="709" customFormat="1" x14ac:dyDescent="0.2">
      <c r="A1456" s="696">
        <v>200</v>
      </c>
      <c r="B1456" s="696" t="s">
        <v>7147</v>
      </c>
      <c r="C1456" s="696">
        <v>2014</v>
      </c>
      <c r="D1456" s="728"/>
      <c r="E1456" s="696"/>
      <c r="F1456" s="696"/>
      <c r="G1456" s="696"/>
      <c r="H1456" s="703"/>
      <c r="I1456" s="696"/>
      <c r="J1456" s="696"/>
      <c r="K1456" s="696"/>
      <c r="L1456" s="728"/>
      <c r="M1456" s="696">
        <v>45</v>
      </c>
      <c r="N1456" s="696" t="s">
        <v>55</v>
      </c>
      <c r="O1456" s="696" t="s">
        <v>7168</v>
      </c>
      <c r="P1456" s="696" t="s">
        <v>5243</v>
      </c>
      <c r="Q1456" s="696" t="s">
        <v>2932</v>
      </c>
      <c r="R1456" s="696"/>
      <c r="S1456" s="696"/>
      <c r="T1456" s="696"/>
      <c r="U1456" s="696"/>
      <c r="V1456" s="696"/>
      <c r="W1456" s="696"/>
      <c r="X1456" s="696"/>
      <c r="Y1456" s="696" t="s">
        <v>7001</v>
      </c>
      <c r="Z1456" s="730"/>
      <c r="AA1456" s="696"/>
      <c r="AB1456" s="696"/>
    </row>
    <row r="1457" spans="1:28" s="709" customFormat="1" x14ac:dyDescent="0.2">
      <c r="A1457" s="696"/>
      <c r="B1457" s="696"/>
      <c r="C1457" s="721"/>
      <c r="D1457" s="730"/>
      <c r="E1457" s="696"/>
      <c r="F1457" s="696"/>
      <c r="G1457" s="721"/>
      <c r="H1457" s="703"/>
      <c r="I1457" s="703"/>
      <c r="J1457" s="730"/>
      <c r="K1457" s="730"/>
      <c r="L1457" s="696"/>
      <c r="M1457" s="696"/>
      <c r="N1457" s="696"/>
      <c r="O1457" s="696"/>
      <c r="P1457" s="696"/>
      <c r="Q1457" s="696"/>
      <c r="R1457" s="696"/>
      <c r="S1457" s="696"/>
      <c r="T1457" s="696"/>
      <c r="U1457" s="696"/>
      <c r="V1457" s="696"/>
      <c r="W1457" s="696"/>
      <c r="X1457" s="696"/>
      <c r="Y1457" s="721"/>
      <c r="Z1457" s="730"/>
      <c r="AA1457" s="696"/>
      <c r="AB1457" s="696"/>
    </row>
    <row r="1458" spans="1:28" s="709" customFormat="1" ht="25.5" x14ac:dyDescent="0.2">
      <c r="A1458" s="696">
        <v>184</v>
      </c>
      <c r="B1458" s="696" t="s">
        <v>7147</v>
      </c>
      <c r="C1458" s="696">
        <v>2011</v>
      </c>
      <c r="D1458" s="728" t="s">
        <v>7169</v>
      </c>
      <c r="E1458" s="696"/>
      <c r="F1458" s="696">
        <v>360</v>
      </c>
      <c r="G1458" s="696" t="s">
        <v>5240</v>
      </c>
      <c r="H1458" s="696">
        <v>6</v>
      </c>
      <c r="I1458" s="696"/>
      <c r="J1458" s="696">
        <f>SUM(H1458:I1458)</f>
        <v>6</v>
      </c>
      <c r="K1458" s="696"/>
      <c r="L1458" s="696"/>
      <c r="M1458" s="696"/>
      <c r="N1458" s="696"/>
      <c r="O1458" s="696" t="s">
        <v>7170</v>
      </c>
      <c r="P1458" s="696" t="s">
        <v>5133</v>
      </c>
      <c r="Q1458" s="696" t="s">
        <v>5138</v>
      </c>
      <c r="R1458" s="696" t="s">
        <v>7030</v>
      </c>
      <c r="S1458" s="696">
        <v>2011</v>
      </c>
      <c r="T1458" s="696">
        <v>316</v>
      </c>
      <c r="U1458" s="728" t="s">
        <v>7171</v>
      </c>
      <c r="V1458" s="696">
        <v>3</v>
      </c>
      <c r="W1458" s="696"/>
      <c r="X1458" s="696">
        <f>SUM(V1458:W1458)</f>
        <v>3</v>
      </c>
      <c r="Y1458" s="696" t="s">
        <v>7172</v>
      </c>
      <c r="Z1458" s="696"/>
      <c r="AA1458" s="696"/>
      <c r="AB1458" s="696"/>
    </row>
    <row r="1459" spans="1:28" s="709" customFormat="1" ht="25.5" x14ac:dyDescent="0.2">
      <c r="A1459" s="696"/>
      <c r="B1459" s="696"/>
      <c r="C1459" s="696"/>
      <c r="D1459" s="728"/>
      <c r="E1459" s="696"/>
      <c r="F1459" s="696"/>
      <c r="G1459" s="696"/>
      <c r="H1459" s="696"/>
      <c r="I1459" s="696"/>
      <c r="J1459" s="696"/>
      <c r="K1459" s="696"/>
      <c r="L1459" s="696"/>
      <c r="M1459" s="696"/>
      <c r="N1459" s="696"/>
      <c r="O1459" s="696"/>
      <c r="P1459" s="696"/>
      <c r="Q1459" s="696"/>
      <c r="R1459" s="696" t="s">
        <v>7021</v>
      </c>
      <c r="S1459" s="696">
        <v>2011</v>
      </c>
      <c r="T1459" s="696">
        <v>1083</v>
      </c>
      <c r="U1459" s="728" t="s">
        <v>7173</v>
      </c>
      <c r="V1459" s="696">
        <v>35</v>
      </c>
      <c r="W1459" s="696">
        <v>1</v>
      </c>
      <c r="X1459" s="696">
        <f>SUM(V1459:W1459)</f>
        <v>36</v>
      </c>
    </row>
    <row r="1460" spans="1:28" s="709" customFormat="1" x14ac:dyDescent="0.2">
      <c r="A1460" s="696"/>
      <c r="B1460" s="696"/>
      <c r="C1460" s="721"/>
      <c r="D1460" s="730"/>
      <c r="E1460" s="696"/>
      <c r="F1460" s="696"/>
      <c r="G1460" s="721"/>
      <c r="H1460" s="703"/>
      <c r="I1460" s="703"/>
      <c r="J1460" s="730"/>
      <c r="K1460" s="730"/>
      <c r="L1460" s="696"/>
      <c r="M1460" s="696"/>
      <c r="N1460" s="696"/>
      <c r="O1460" s="696"/>
      <c r="P1460" s="696"/>
      <c r="Q1460" s="696"/>
      <c r="R1460" s="696"/>
      <c r="S1460" s="696"/>
      <c r="T1460" s="696"/>
      <c r="U1460" s="696"/>
      <c r="V1460" s="696"/>
      <c r="W1460" s="696"/>
      <c r="X1460" s="696"/>
    </row>
    <row r="1461" spans="1:28" s="709" customFormat="1" ht="30.6" customHeight="1" x14ac:dyDescent="0.2">
      <c r="A1461" s="696">
        <v>185</v>
      </c>
      <c r="B1461" s="696" t="s">
        <v>7147</v>
      </c>
      <c r="C1461" s="696">
        <v>2011</v>
      </c>
      <c r="D1461" s="728" t="s">
        <v>7174</v>
      </c>
      <c r="E1461" s="696"/>
      <c r="F1461" s="696">
        <v>670</v>
      </c>
      <c r="G1461" s="696" t="s">
        <v>5240</v>
      </c>
      <c r="H1461" s="696">
        <v>21</v>
      </c>
      <c r="I1461" s="696"/>
      <c r="J1461" s="696">
        <f>SUM(H1461:I1461)</f>
        <v>21</v>
      </c>
      <c r="K1461" s="696"/>
      <c r="L1461" s="696"/>
      <c r="M1461" s="696"/>
      <c r="N1461" s="696"/>
      <c r="O1461" s="696" t="s">
        <v>7175</v>
      </c>
      <c r="P1461" s="696" t="s">
        <v>5133</v>
      </c>
      <c r="Q1461" s="696" t="s">
        <v>5138</v>
      </c>
      <c r="R1461" s="696" t="s">
        <v>7033</v>
      </c>
      <c r="S1461" s="696">
        <v>2011</v>
      </c>
      <c r="T1461" s="696">
        <v>975</v>
      </c>
      <c r="U1461" s="728" t="s">
        <v>7176</v>
      </c>
      <c r="V1461" s="696">
        <v>35</v>
      </c>
      <c r="W1461" s="696"/>
      <c r="X1461" s="696">
        <f>SUM(V1461:W1461)</f>
        <v>35</v>
      </c>
      <c r="Y1461" s="696" t="s">
        <v>7177</v>
      </c>
      <c r="Z1461" s="696"/>
      <c r="AA1461" s="696"/>
      <c r="AB1461" s="696"/>
    </row>
    <row r="1462" spans="1:28" s="709" customFormat="1" ht="30.6" customHeight="1" x14ac:dyDescent="0.2">
      <c r="A1462" s="696"/>
      <c r="B1462" s="696"/>
      <c r="C1462" s="696"/>
      <c r="D1462" s="728"/>
      <c r="E1462" s="696"/>
      <c r="F1462" s="696"/>
      <c r="G1462" s="696"/>
      <c r="H1462" s="696"/>
      <c r="I1462" s="696"/>
      <c r="J1462" s="696"/>
      <c r="K1462" s="696"/>
      <c r="L1462" s="696"/>
      <c r="M1462" s="696"/>
      <c r="N1462" s="696"/>
      <c r="O1462" s="696"/>
      <c r="P1462" s="696"/>
      <c r="Q1462" s="696"/>
      <c r="R1462" s="696" t="s">
        <v>7021</v>
      </c>
      <c r="S1462" s="696">
        <v>2011</v>
      </c>
      <c r="T1462" s="696">
        <v>712</v>
      </c>
      <c r="U1462" s="728" t="s">
        <v>7176</v>
      </c>
      <c r="V1462" s="696">
        <v>26</v>
      </c>
      <c r="W1462" s="696">
        <v>0</v>
      </c>
      <c r="X1462" s="696">
        <f>SUM(V1462:W1462)</f>
        <v>26</v>
      </c>
      <c r="Y1462" s="696" t="s">
        <v>7178</v>
      </c>
      <c r="Z1462" s="696"/>
      <c r="AA1462" s="696"/>
      <c r="AB1462" s="696"/>
    </row>
    <row r="1463" spans="1:28" s="709" customFormat="1" ht="33" customHeight="1" x14ac:dyDescent="0.2">
      <c r="A1463" s="696"/>
      <c r="B1463" s="696"/>
      <c r="C1463" s="696"/>
      <c r="D1463" s="728"/>
      <c r="E1463" s="696"/>
      <c r="F1463" s="696"/>
      <c r="G1463" s="696"/>
      <c r="H1463" s="696"/>
      <c r="I1463" s="696"/>
      <c r="J1463" s="696"/>
      <c r="K1463" s="696"/>
      <c r="L1463" s="696"/>
      <c r="M1463" s="696"/>
      <c r="N1463" s="696"/>
      <c r="O1463" s="696"/>
      <c r="P1463" s="696"/>
      <c r="Q1463" s="696"/>
      <c r="R1463" s="696" t="s">
        <v>7035</v>
      </c>
      <c r="S1463" s="696">
        <v>2011</v>
      </c>
      <c r="T1463" s="696">
        <v>406</v>
      </c>
      <c r="U1463" s="728" t="s">
        <v>7179</v>
      </c>
      <c r="V1463" s="696">
        <v>15</v>
      </c>
      <c r="W1463" s="696"/>
      <c r="X1463" s="696">
        <f>SUM(V1463:W1463)</f>
        <v>15</v>
      </c>
      <c r="Y1463" s="696" t="s">
        <v>7180</v>
      </c>
      <c r="Z1463" s="696"/>
      <c r="AA1463" s="696"/>
      <c r="AB1463" s="696"/>
    </row>
    <row r="1464" spans="1:28" s="709" customFormat="1" x14ac:dyDescent="0.2">
      <c r="A1464" s="696"/>
      <c r="B1464" s="696"/>
      <c r="C1464" s="721"/>
      <c r="D1464" s="730"/>
      <c r="E1464" s="696"/>
      <c r="F1464" s="696"/>
      <c r="G1464" s="721"/>
      <c r="H1464" s="703"/>
      <c r="I1464" s="703"/>
      <c r="J1464" s="730"/>
      <c r="K1464" s="730"/>
      <c r="L1464" s="696"/>
      <c r="M1464" s="696"/>
      <c r="N1464" s="696"/>
      <c r="O1464" s="696"/>
      <c r="P1464" s="696"/>
      <c r="Q1464" s="696"/>
      <c r="R1464" s="696"/>
      <c r="S1464" s="696"/>
      <c r="T1464" s="696"/>
      <c r="U1464" s="696"/>
      <c r="V1464" s="696"/>
      <c r="W1464" s="696"/>
      <c r="X1464" s="696"/>
    </row>
    <row r="1465" spans="1:28" s="709" customFormat="1" ht="39" customHeight="1" x14ac:dyDescent="0.2">
      <c r="A1465" s="696">
        <v>186</v>
      </c>
      <c r="B1465" s="696" t="s">
        <v>7147</v>
      </c>
      <c r="C1465" s="696">
        <v>2011</v>
      </c>
      <c r="D1465" s="728" t="s">
        <v>7181</v>
      </c>
      <c r="E1465" s="696"/>
      <c r="F1465" s="696">
        <v>570</v>
      </c>
      <c r="G1465" s="696" t="s">
        <v>5240</v>
      </c>
      <c r="H1465" s="696">
        <v>20</v>
      </c>
      <c r="I1465" s="696"/>
      <c r="J1465" s="696">
        <f>SUM(H1465:I1465)</f>
        <v>20</v>
      </c>
      <c r="K1465" s="728" t="s">
        <v>7182</v>
      </c>
      <c r="L1465" s="696"/>
      <c r="M1465" s="696"/>
      <c r="N1465" s="696"/>
      <c r="O1465" s="696" t="s">
        <v>7183</v>
      </c>
      <c r="P1465" s="696" t="s">
        <v>5133</v>
      </c>
      <c r="Q1465" s="696" t="s">
        <v>5138</v>
      </c>
      <c r="R1465" s="696" t="s">
        <v>7030</v>
      </c>
      <c r="S1465" s="696">
        <v>2011</v>
      </c>
      <c r="T1465" s="696">
        <v>632</v>
      </c>
      <c r="U1465" s="728" t="s">
        <v>7184</v>
      </c>
      <c r="V1465" s="696">
        <v>14</v>
      </c>
      <c r="W1465" s="696"/>
      <c r="X1465" s="696">
        <f>SUM(V1465:W1465)</f>
        <v>14</v>
      </c>
      <c r="Y1465" s="696" t="s">
        <v>7185</v>
      </c>
      <c r="Z1465" s="696"/>
      <c r="AA1465" s="696"/>
      <c r="AB1465" s="696"/>
    </row>
    <row r="1466" spans="1:28" s="709" customFormat="1" ht="40.5" customHeight="1" x14ac:dyDescent="0.2">
      <c r="A1466" s="696"/>
      <c r="B1466" s="696"/>
      <c r="C1466" s="696"/>
      <c r="D1466" s="696"/>
      <c r="E1466" s="696"/>
      <c r="F1466" s="696"/>
      <c r="G1466" s="696"/>
      <c r="H1466" s="696"/>
      <c r="I1466" s="696"/>
      <c r="J1466" s="696"/>
      <c r="K1466" s="696"/>
      <c r="L1466" s="696"/>
      <c r="M1466" s="696"/>
      <c r="N1466" s="696"/>
      <c r="O1466" s="696"/>
      <c r="P1466" s="696"/>
      <c r="Q1466" s="696"/>
      <c r="R1466" s="696" t="s">
        <v>7021</v>
      </c>
      <c r="S1466" s="696">
        <v>2011</v>
      </c>
      <c r="T1466" s="696">
        <v>858</v>
      </c>
      <c r="U1466" s="728" t="s">
        <v>7184</v>
      </c>
      <c r="V1466" s="696">
        <v>27</v>
      </c>
      <c r="W1466" s="696">
        <v>1</v>
      </c>
      <c r="X1466" s="696">
        <f>SUM(V1466:W1466)</f>
        <v>28</v>
      </c>
      <c r="Y1466" s="696" t="s">
        <v>7186</v>
      </c>
      <c r="Z1466" s="696"/>
      <c r="AA1466" s="696"/>
      <c r="AB1466" s="696"/>
    </row>
    <row r="1467" spans="1:28" s="709" customFormat="1" x14ac:dyDescent="0.2">
      <c r="A1467" s="696"/>
      <c r="B1467" s="696"/>
      <c r="C1467" s="721"/>
      <c r="D1467" s="730"/>
      <c r="E1467" s="696"/>
      <c r="F1467" s="696"/>
      <c r="G1467" s="721"/>
      <c r="H1467" s="703"/>
      <c r="I1467" s="703"/>
      <c r="J1467" s="730"/>
      <c r="K1467" s="703"/>
      <c r="L1467" s="721"/>
      <c r="M1467" s="696"/>
      <c r="N1467" s="696"/>
      <c r="O1467" s="696"/>
      <c r="P1467" s="696"/>
      <c r="Q1467" s="696"/>
      <c r="R1467" s="696"/>
      <c r="S1467" s="696"/>
      <c r="T1467" s="696"/>
      <c r="U1467" s="696"/>
      <c r="V1467" s="696"/>
      <c r="W1467" s="696"/>
      <c r="X1467" s="696"/>
      <c r="Y1467" s="721"/>
      <c r="Z1467" s="730"/>
      <c r="AA1467" s="696"/>
      <c r="AB1467" s="696"/>
    </row>
    <row r="1468" spans="1:28" s="709" customFormat="1" ht="48.6" customHeight="1" x14ac:dyDescent="0.2">
      <c r="A1468" s="696">
        <v>206</v>
      </c>
      <c r="B1468" s="696" t="s">
        <v>7147</v>
      </c>
      <c r="C1468" s="696">
        <v>2016</v>
      </c>
      <c r="D1468" s="728" t="s">
        <v>7187</v>
      </c>
      <c r="E1468" s="696"/>
      <c r="F1468" s="696">
        <v>1183</v>
      </c>
      <c r="G1468" s="696" t="s">
        <v>7050</v>
      </c>
      <c r="H1468" s="696">
        <v>28</v>
      </c>
      <c r="I1468" s="696"/>
      <c r="J1468" s="696">
        <f>SUM(H1468:I1468)</f>
        <v>28</v>
      </c>
      <c r="K1468" s="728"/>
      <c r="L1468" s="696"/>
      <c r="M1468" s="696"/>
      <c r="N1468" s="696"/>
      <c r="O1468" s="696" t="s">
        <v>7188</v>
      </c>
      <c r="P1468" s="696" t="s">
        <v>5133</v>
      </c>
      <c r="Q1468" s="696" t="s">
        <v>5138</v>
      </c>
      <c r="R1468" s="696" t="s">
        <v>7030</v>
      </c>
      <c r="S1468" s="696">
        <v>2011</v>
      </c>
      <c r="T1468" s="696">
        <v>563</v>
      </c>
      <c r="U1468" s="728" t="s">
        <v>7189</v>
      </c>
      <c r="V1468" s="696">
        <v>15</v>
      </c>
      <c r="W1468" s="696"/>
      <c r="X1468" s="696">
        <f>SUM(V1468:W1468)</f>
        <v>15</v>
      </c>
      <c r="Y1468" s="696" t="s">
        <v>7190</v>
      </c>
      <c r="Z1468" s="696"/>
      <c r="AA1468" s="696"/>
      <c r="AB1468" s="696"/>
    </row>
    <row r="1469" spans="1:28" s="709" customFormat="1" ht="39" customHeight="1" x14ac:dyDescent="0.2">
      <c r="A1469" s="696"/>
      <c r="B1469" s="696"/>
      <c r="C1469" s="696"/>
      <c r="D1469" s="728"/>
      <c r="E1469" s="696"/>
      <c r="F1469" s="696"/>
      <c r="G1469" s="696"/>
      <c r="H1469" s="696"/>
      <c r="I1469" s="696"/>
      <c r="J1469" s="696"/>
      <c r="K1469" s="728"/>
      <c r="L1469" s="696"/>
      <c r="M1469" s="696"/>
      <c r="N1469" s="696"/>
      <c r="O1469" s="696"/>
      <c r="P1469" s="696"/>
      <c r="Q1469" s="696"/>
      <c r="R1469" s="696" t="s">
        <v>7033</v>
      </c>
      <c r="S1469" s="696">
        <v>2011</v>
      </c>
      <c r="T1469" s="696">
        <v>525</v>
      </c>
      <c r="U1469" s="728" t="s">
        <v>7189</v>
      </c>
      <c r="V1469" s="696">
        <v>19</v>
      </c>
      <c r="W1469" s="696"/>
      <c r="X1469" s="696">
        <f>SUM(V1469:W1469)</f>
        <v>19</v>
      </c>
      <c r="Y1469" s="696" t="s">
        <v>7190</v>
      </c>
      <c r="Z1469" s="696"/>
      <c r="AA1469" s="696"/>
      <c r="AB1469" s="696"/>
    </row>
    <row r="1470" spans="1:28" s="709" customFormat="1" ht="40.5" customHeight="1" x14ac:dyDescent="0.2">
      <c r="A1470" s="696"/>
      <c r="B1470" s="696"/>
      <c r="C1470" s="696"/>
      <c r="D1470" s="696"/>
      <c r="E1470" s="696"/>
      <c r="F1470" s="696"/>
      <c r="G1470" s="696"/>
      <c r="H1470" s="696"/>
      <c r="I1470" s="696"/>
      <c r="J1470" s="696"/>
      <c r="K1470" s="696"/>
      <c r="L1470" s="696"/>
      <c r="M1470" s="696"/>
      <c r="N1470" s="696"/>
      <c r="O1470" s="696"/>
      <c r="P1470" s="696"/>
      <c r="Q1470" s="696"/>
      <c r="R1470" s="696" t="s">
        <v>7021</v>
      </c>
      <c r="S1470" s="696">
        <v>2011</v>
      </c>
      <c r="T1470" s="696">
        <v>612</v>
      </c>
      <c r="U1470" s="728" t="s">
        <v>7189</v>
      </c>
      <c r="V1470" s="696">
        <v>18</v>
      </c>
      <c r="W1470" s="696">
        <v>1</v>
      </c>
      <c r="X1470" s="696">
        <f>SUM(V1470:W1470)</f>
        <v>19</v>
      </c>
      <c r="Y1470" s="696" t="s">
        <v>7190</v>
      </c>
      <c r="Z1470" s="696"/>
      <c r="AA1470" s="696"/>
      <c r="AB1470" s="696"/>
    </row>
    <row r="1471" spans="1:28" s="709" customFormat="1" x14ac:dyDescent="0.2">
      <c r="A1471" s="696"/>
      <c r="B1471" s="696"/>
      <c r="C1471" s="721"/>
      <c r="D1471" s="730"/>
      <c r="E1471" s="696"/>
      <c r="F1471" s="696"/>
      <c r="G1471" s="721"/>
      <c r="H1471" s="703"/>
      <c r="I1471" s="703"/>
      <c r="J1471" s="730"/>
      <c r="K1471" s="703"/>
      <c r="L1471" s="721"/>
      <c r="M1471" s="696"/>
      <c r="N1471" s="696"/>
      <c r="O1471" s="696"/>
      <c r="P1471" s="696"/>
      <c r="Q1471" s="696"/>
      <c r="R1471" s="696"/>
      <c r="S1471" s="696"/>
      <c r="T1471" s="696"/>
      <c r="U1471" s="696"/>
      <c r="V1471" s="696"/>
      <c r="W1471" s="696"/>
      <c r="X1471" s="696"/>
      <c r="Y1471" s="721"/>
      <c r="Z1471" s="730"/>
      <c r="AA1471" s="696"/>
      <c r="AB1471" s="696"/>
    </row>
    <row r="1472" spans="1:28" s="709" customFormat="1" ht="48.6" customHeight="1" x14ac:dyDescent="0.2">
      <c r="A1472" s="696">
        <v>207</v>
      </c>
      <c r="B1472" s="696" t="s">
        <v>7147</v>
      </c>
      <c r="C1472" s="696">
        <v>2016</v>
      </c>
      <c r="D1472" s="728" t="s">
        <v>7191</v>
      </c>
      <c r="E1472" s="696"/>
      <c r="F1472" s="696">
        <v>100</v>
      </c>
      <c r="G1472" s="696" t="s">
        <v>5240</v>
      </c>
      <c r="H1472" s="696">
        <v>4</v>
      </c>
      <c r="I1472" s="696"/>
      <c r="J1472" s="696">
        <f>SUM(H1472:I1472)</f>
        <v>4</v>
      </c>
      <c r="K1472" s="728"/>
      <c r="L1472" s="696"/>
      <c r="M1472" s="696"/>
      <c r="N1472" s="696"/>
      <c r="O1472" s="696" t="s">
        <v>7192</v>
      </c>
      <c r="P1472" s="696" t="s">
        <v>7068</v>
      </c>
      <c r="Q1472" s="696" t="s">
        <v>6909</v>
      </c>
      <c r="R1472" s="696" t="s">
        <v>7030</v>
      </c>
      <c r="S1472" s="696">
        <v>2016</v>
      </c>
      <c r="T1472" s="696">
        <v>252</v>
      </c>
      <c r="U1472" s="728" t="s">
        <v>7193</v>
      </c>
      <c r="V1472" s="696">
        <v>10</v>
      </c>
      <c r="W1472" s="696"/>
      <c r="X1472" s="696">
        <f>SUM(V1472:W1472)</f>
        <v>10</v>
      </c>
      <c r="Y1472" s="696" t="s">
        <v>7194</v>
      </c>
      <c r="Z1472" s="696"/>
      <c r="AA1472" s="696"/>
      <c r="AB1472" s="696"/>
    </row>
    <row r="1473" spans="1:28" s="709" customFormat="1" x14ac:dyDescent="0.2">
      <c r="A1473" s="696"/>
      <c r="B1473" s="696"/>
      <c r="C1473" s="721"/>
      <c r="D1473" s="730"/>
      <c r="E1473" s="696"/>
      <c r="F1473" s="696"/>
      <c r="G1473" s="721"/>
      <c r="H1473" s="703"/>
      <c r="I1473" s="703"/>
      <c r="J1473" s="730"/>
      <c r="K1473" s="703"/>
      <c r="L1473" s="721"/>
      <c r="M1473" s="696"/>
      <c r="N1473" s="696"/>
      <c r="O1473" s="696"/>
      <c r="P1473" s="696"/>
      <c r="Q1473" s="696"/>
      <c r="R1473" s="696"/>
      <c r="S1473" s="696"/>
      <c r="T1473" s="696"/>
      <c r="U1473" s="696"/>
      <c r="V1473" s="696"/>
      <c r="W1473" s="696"/>
      <c r="X1473" s="696"/>
      <c r="Y1473" s="721"/>
      <c r="Z1473" s="730"/>
      <c r="AA1473" s="696"/>
      <c r="AB1473" s="696"/>
    </row>
    <row r="1474" spans="1:28" s="692" customFormat="1" x14ac:dyDescent="0.2">
      <c r="A1474" s="696" t="s">
        <v>7195</v>
      </c>
      <c r="B1474" s="696" t="s">
        <v>7196</v>
      </c>
      <c r="C1474" s="696">
        <v>2002</v>
      </c>
      <c r="D1474" s="696" t="s">
        <v>7197</v>
      </c>
      <c r="E1474" s="696">
        <v>11396</v>
      </c>
      <c r="F1474" s="696"/>
      <c r="G1474" s="696" t="s">
        <v>7198</v>
      </c>
      <c r="H1474" s="696">
        <v>156</v>
      </c>
      <c r="I1474" s="696"/>
      <c r="J1474" s="696">
        <f>SUM(H1474:I1474)</f>
        <v>156</v>
      </c>
      <c r="K1474" s="696"/>
      <c r="L1474" s="696"/>
      <c r="M1474" s="696"/>
      <c r="N1474" s="696"/>
      <c r="O1474" s="696"/>
      <c r="P1474" s="696"/>
      <c r="Q1474" s="696"/>
      <c r="R1474" s="696"/>
      <c r="S1474" s="696"/>
      <c r="T1474" s="696"/>
      <c r="U1474" s="696"/>
      <c r="V1474" s="696"/>
      <c r="W1474" s="696"/>
      <c r="X1474" s="696"/>
    </row>
    <row r="1475" spans="1:28" s="692" customFormat="1" x14ac:dyDescent="0.2">
      <c r="A1475" s="696"/>
      <c r="B1475" s="696"/>
      <c r="C1475" s="696"/>
      <c r="D1475" s="696" t="s">
        <v>7199</v>
      </c>
      <c r="E1475" s="696">
        <v>1300</v>
      </c>
      <c r="F1475" s="696"/>
      <c r="G1475" s="696" t="s">
        <v>7050</v>
      </c>
      <c r="H1475" s="696">
        <v>21</v>
      </c>
      <c r="I1475" s="696"/>
      <c r="J1475" s="696">
        <f>SUM(H1475:I1475)</f>
        <v>21</v>
      </c>
      <c r="K1475" s="696"/>
      <c r="L1475" s="696"/>
      <c r="M1475" s="696"/>
      <c r="N1475" s="696"/>
      <c r="O1475" s="696"/>
      <c r="P1475" s="696"/>
      <c r="Q1475" s="696"/>
      <c r="R1475" s="696"/>
      <c r="S1475" s="696"/>
      <c r="T1475" s="696"/>
      <c r="U1475" s="696"/>
      <c r="V1475" s="696"/>
      <c r="W1475" s="696"/>
      <c r="X1475" s="696"/>
      <c r="Y1475" s="696"/>
      <c r="Z1475" s="696"/>
      <c r="AA1475" s="696"/>
      <c r="AB1475" s="696"/>
    </row>
    <row r="1476" spans="1:28" s="692" customFormat="1" x14ac:dyDescent="0.2">
      <c r="A1476" s="696"/>
      <c r="B1476" s="696"/>
      <c r="C1476" s="696"/>
      <c r="D1476" s="696"/>
      <c r="E1476" s="696"/>
      <c r="F1476" s="696"/>
      <c r="G1476" s="696"/>
      <c r="H1476" s="696"/>
      <c r="I1476" s="696"/>
      <c r="J1476" s="696"/>
      <c r="K1476" s="696"/>
      <c r="L1476" s="696" t="s">
        <v>7200</v>
      </c>
      <c r="M1476" s="696">
        <v>1400</v>
      </c>
      <c r="N1476" s="696" t="s">
        <v>96</v>
      </c>
      <c r="O1476" s="696"/>
      <c r="P1476" s="696"/>
      <c r="Q1476" s="696"/>
      <c r="R1476" s="696"/>
      <c r="S1476" s="696"/>
      <c r="T1476" s="696"/>
      <c r="U1476" s="696"/>
      <c r="V1476" s="696"/>
      <c r="W1476" s="696"/>
      <c r="X1476" s="696"/>
    </row>
    <row r="1477" spans="1:28" s="709" customFormat="1" x14ac:dyDescent="0.2">
      <c r="A1477" s="696"/>
      <c r="B1477" s="696"/>
      <c r="C1477" s="721"/>
      <c r="D1477" s="730"/>
      <c r="E1477" s="696"/>
      <c r="F1477" s="696"/>
      <c r="G1477" s="721"/>
      <c r="H1477" s="703"/>
      <c r="I1477" s="703"/>
      <c r="J1477" s="730"/>
      <c r="K1477" s="703"/>
      <c r="L1477" s="721"/>
      <c r="M1477" s="696"/>
      <c r="N1477" s="696"/>
      <c r="O1477" s="696"/>
      <c r="P1477" s="696"/>
      <c r="Q1477" s="696"/>
      <c r="R1477" s="696"/>
      <c r="S1477" s="696"/>
      <c r="T1477" s="696"/>
      <c r="U1477" s="696"/>
      <c r="V1477" s="696"/>
      <c r="W1477" s="696"/>
      <c r="X1477" s="696"/>
      <c r="Y1477" s="721"/>
      <c r="Z1477" s="730"/>
      <c r="AA1477" s="696"/>
      <c r="AB1477" s="696"/>
    </row>
    <row r="1478" spans="1:28" s="709" customFormat="1" x14ac:dyDescent="0.2">
      <c r="A1478" s="696" t="s">
        <v>7201</v>
      </c>
      <c r="B1478" s="696" t="s">
        <v>7202</v>
      </c>
      <c r="C1478" s="696">
        <v>2002</v>
      </c>
      <c r="D1478" s="696" t="s">
        <v>7203</v>
      </c>
      <c r="E1478" s="696">
        <v>11396</v>
      </c>
      <c r="F1478" s="696"/>
      <c r="G1478" s="696" t="s">
        <v>7198</v>
      </c>
      <c r="H1478" s="696">
        <v>32</v>
      </c>
      <c r="I1478" s="696"/>
      <c r="J1478" s="696">
        <f>SUM(H1478:I1478)</f>
        <v>32</v>
      </c>
      <c r="K1478" s="696"/>
      <c r="L1478" s="696"/>
      <c r="M1478" s="696"/>
      <c r="N1478" s="696"/>
      <c r="O1478" s="696"/>
      <c r="P1478" s="696"/>
      <c r="Q1478" s="696"/>
      <c r="R1478" s="696"/>
      <c r="S1478" s="696"/>
      <c r="T1478" s="696"/>
      <c r="U1478" s="696"/>
      <c r="V1478" s="696"/>
      <c r="W1478" s="696"/>
      <c r="X1478" s="696"/>
      <c r="Y1478" s="696"/>
      <c r="Z1478" s="696"/>
      <c r="AA1478" s="696"/>
      <c r="AB1478" s="696"/>
    </row>
    <row r="1479" spans="1:28" s="692" customFormat="1" x14ac:dyDescent="0.2">
      <c r="A1479" s="696"/>
      <c r="B1479" s="696"/>
      <c r="C1479" s="696"/>
      <c r="D1479" s="696" t="s">
        <v>7199</v>
      </c>
      <c r="E1479" s="696">
        <v>1300</v>
      </c>
      <c r="F1479" s="696"/>
      <c r="G1479" s="696" t="s">
        <v>7050</v>
      </c>
      <c r="H1479" s="696">
        <v>0</v>
      </c>
      <c r="I1479" s="696"/>
      <c r="J1479" s="696">
        <f>SUM(H1479:I1479)</f>
        <v>0</v>
      </c>
      <c r="K1479" s="696"/>
      <c r="L1479" s="696"/>
      <c r="M1479" s="696"/>
      <c r="N1479" s="696"/>
      <c r="O1479" s="696"/>
      <c r="P1479" s="696"/>
      <c r="Q1479" s="696"/>
      <c r="R1479" s="696"/>
      <c r="S1479" s="696"/>
      <c r="T1479" s="696"/>
      <c r="U1479" s="696"/>
      <c r="V1479" s="696"/>
      <c r="W1479" s="696"/>
      <c r="X1479" s="696"/>
      <c r="Y1479" s="696"/>
      <c r="Z1479" s="696"/>
      <c r="AA1479" s="696"/>
      <c r="AB1479" s="696"/>
    </row>
    <row r="1480" spans="1:28" s="692" customFormat="1" x14ac:dyDescent="0.2">
      <c r="A1480" s="696"/>
      <c r="B1480" s="696"/>
      <c r="C1480" s="696"/>
      <c r="D1480" s="696"/>
      <c r="E1480" s="696"/>
      <c r="F1480" s="696"/>
      <c r="G1480" s="696"/>
      <c r="H1480" s="696"/>
      <c r="I1480" s="696"/>
      <c r="J1480" s="696"/>
      <c r="K1480" s="696"/>
      <c r="L1480" s="696" t="s">
        <v>7204</v>
      </c>
      <c r="M1480" s="696">
        <v>1400</v>
      </c>
      <c r="N1480" s="696" t="s">
        <v>96</v>
      </c>
      <c r="O1480" s="696"/>
      <c r="P1480" s="696"/>
      <c r="Q1480" s="696"/>
      <c r="R1480" s="696"/>
      <c r="S1480" s="696"/>
      <c r="T1480" s="696"/>
      <c r="U1480" s="696"/>
      <c r="V1480" s="696"/>
      <c r="W1480" s="696"/>
      <c r="X1480" s="696"/>
      <c r="Y1480" s="696"/>
      <c r="Z1480" s="696"/>
      <c r="AA1480" s="696"/>
      <c r="AB1480" s="696"/>
    </row>
    <row r="1481" spans="1:28" s="709" customFormat="1" x14ac:dyDescent="0.2">
      <c r="A1481" s="696"/>
      <c r="B1481" s="696"/>
      <c r="C1481" s="721"/>
      <c r="D1481" s="730"/>
      <c r="E1481" s="696"/>
      <c r="F1481" s="696"/>
      <c r="G1481" s="721"/>
      <c r="H1481" s="703"/>
      <c r="I1481" s="703"/>
      <c r="J1481" s="730"/>
      <c r="K1481" s="703"/>
      <c r="L1481" s="721"/>
      <c r="M1481" s="696"/>
      <c r="N1481" s="696"/>
      <c r="O1481" s="696"/>
      <c r="P1481" s="696"/>
      <c r="Q1481" s="696"/>
      <c r="R1481" s="696"/>
      <c r="S1481" s="696"/>
      <c r="T1481" s="696"/>
      <c r="U1481" s="696"/>
      <c r="V1481" s="696"/>
      <c r="W1481" s="696"/>
      <c r="X1481" s="696"/>
      <c r="Y1481" s="721"/>
      <c r="Z1481" s="730"/>
      <c r="AA1481" s="696"/>
      <c r="AB1481" s="696"/>
    </row>
    <row r="1482" spans="1:28" s="692" customFormat="1" ht="25.5" x14ac:dyDescent="0.2">
      <c r="A1482" s="696">
        <v>152</v>
      </c>
      <c r="B1482" s="696" t="s">
        <v>7202</v>
      </c>
      <c r="C1482" s="696"/>
      <c r="D1482" s="696" t="s">
        <v>7205</v>
      </c>
      <c r="E1482" s="696">
        <v>10</v>
      </c>
      <c r="F1482" s="696"/>
      <c r="G1482" s="696" t="s">
        <v>7050</v>
      </c>
      <c r="H1482" s="696"/>
      <c r="I1482" s="696"/>
      <c r="J1482" s="696" t="s">
        <v>7206</v>
      </c>
      <c r="K1482" s="696"/>
      <c r="L1482" s="696"/>
      <c r="M1482" s="696"/>
      <c r="N1482" s="696"/>
      <c r="O1482" s="696" t="s">
        <v>7207</v>
      </c>
      <c r="P1482" s="696" t="s">
        <v>5133</v>
      </c>
      <c r="Q1482" s="696" t="s">
        <v>5195</v>
      </c>
      <c r="R1482" s="696" t="s">
        <v>7021</v>
      </c>
      <c r="S1482" s="696">
        <v>2010</v>
      </c>
      <c r="T1482" s="696">
        <v>1334</v>
      </c>
      <c r="U1482" s="728" t="s">
        <v>7208</v>
      </c>
      <c r="V1482" s="696">
        <v>38</v>
      </c>
      <c r="W1482" s="696">
        <v>1</v>
      </c>
      <c r="X1482" s="696">
        <f>SUM(V1482:W1482)</f>
        <v>39</v>
      </c>
      <c r="Y1482" s="729"/>
      <c r="Z1482" s="729"/>
      <c r="AA1482" s="729"/>
      <c r="AB1482" s="729"/>
    </row>
    <row r="1483" spans="1:28" s="692" customFormat="1" ht="65.25" customHeight="1" x14ac:dyDescent="0.2">
      <c r="A1483" s="696"/>
      <c r="B1483" s="696"/>
      <c r="C1483" s="696"/>
      <c r="D1483" s="696"/>
      <c r="E1483" s="696"/>
      <c r="F1483" s="696"/>
      <c r="G1483" s="696"/>
      <c r="H1483" s="696"/>
      <c r="I1483" s="696"/>
      <c r="J1483" s="696"/>
      <c r="K1483" s="696"/>
      <c r="L1483" s="696"/>
      <c r="M1483" s="696"/>
      <c r="N1483" s="696"/>
      <c r="O1483" s="696"/>
      <c r="P1483" s="696"/>
      <c r="Q1483" s="696"/>
      <c r="R1483" s="696" t="s">
        <v>7209</v>
      </c>
      <c r="S1483" s="696">
        <v>2010</v>
      </c>
      <c r="T1483" s="696">
        <v>2458</v>
      </c>
      <c r="U1483" s="728" t="s">
        <v>7210</v>
      </c>
      <c r="V1483" s="696">
        <v>77</v>
      </c>
      <c r="W1483" s="696">
        <v>6</v>
      </c>
      <c r="X1483" s="696">
        <f>SUM(V1483:W1483)</f>
        <v>83</v>
      </c>
      <c r="Y1483" s="729"/>
      <c r="Z1483" s="729"/>
      <c r="AA1483" s="729"/>
      <c r="AB1483" s="729"/>
    </row>
    <row r="1484" spans="1:28" s="709" customFormat="1" x14ac:dyDescent="0.2">
      <c r="A1484" s="696"/>
      <c r="B1484" s="696"/>
      <c r="C1484" s="696"/>
      <c r="D1484" s="696"/>
      <c r="E1484" s="721"/>
      <c r="F1484" s="721"/>
      <c r="G1484" s="721"/>
      <c r="H1484" s="703"/>
      <c r="I1484" s="703"/>
      <c r="J1484" s="730"/>
      <c r="K1484" s="730"/>
      <c r="L1484" s="730"/>
      <c r="M1484" s="730"/>
      <c r="N1484" s="730"/>
      <c r="O1484" s="696"/>
      <c r="P1484" s="696"/>
      <c r="Q1484" s="696"/>
      <c r="R1484" s="696"/>
      <c r="S1484" s="696"/>
      <c r="T1484" s="696"/>
      <c r="U1484" s="696"/>
      <c r="V1484" s="696"/>
      <c r="W1484" s="696"/>
      <c r="X1484" s="696"/>
      <c r="Y1484" s="696"/>
      <c r="Z1484" s="696"/>
      <c r="AA1484" s="696"/>
      <c r="AB1484" s="696"/>
    </row>
    <row r="1485" spans="1:28" s="709" customFormat="1" ht="38.25" x14ac:dyDescent="0.2">
      <c r="A1485" s="696">
        <v>153</v>
      </c>
      <c r="B1485" s="696" t="s">
        <v>7202</v>
      </c>
      <c r="C1485" s="696">
        <v>2002</v>
      </c>
      <c r="D1485" s="696" t="s">
        <v>7211</v>
      </c>
      <c r="E1485" s="696"/>
      <c r="F1485" s="696">
        <v>80</v>
      </c>
      <c r="G1485" s="696" t="s">
        <v>7198</v>
      </c>
      <c r="H1485" s="696">
        <v>1</v>
      </c>
      <c r="I1485" s="696"/>
      <c r="J1485" s="696">
        <f>SUM(H1485:I1485)</f>
        <v>1</v>
      </c>
      <c r="K1485" s="696" t="s">
        <v>2315</v>
      </c>
      <c r="L1485" s="728" t="s">
        <v>7212</v>
      </c>
      <c r="M1485" s="696">
        <v>20</v>
      </c>
      <c r="N1485" s="696" t="s">
        <v>55</v>
      </c>
      <c r="O1485" s="696" t="s">
        <v>7213</v>
      </c>
      <c r="P1485" s="696" t="s">
        <v>5133</v>
      </c>
      <c r="Q1485" s="696" t="s">
        <v>5195</v>
      </c>
      <c r="R1485" s="696" t="s">
        <v>7033</v>
      </c>
      <c r="S1485" s="696"/>
      <c r="T1485" s="696">
        <v>213</v>
      </c>
      <c r="U1485" s="728" t="s">
        <v>7214</v>
      </c>
      <c r="V1485" s="696">
        <v>10</v>
      </c>
      <c r="W1485" s="696">
        <v>1</v>
      </c>
      <c r="X1485" s="696">
        <f>SUM(V1485:W1485)</f>
        <v>11</v>
      </c>
      <c r="Y1485" s="696" t="s">
        <v>7215</v>
      </c>
      <c r="Z1485" s="696"/>
      <c r="AA1485" s="696"/>
      <c r="AB1485" s="696"/>
    </row>
    <row r="1486" spans="1:28" s="709" customFormat="1" ht="38.25" x14ac:dyDescent="0.2">
      <c r="A1486" s="696"/>
      <c r="B1486" s="696"/>
      <c r="C1486" s="696"/>
      <c r="D1486" s="696"/>
      <c r="E1486" s="696"/>
      <c r="F1486" s="696"/>
      <c r="G1486" s="696"/>
      <c r="H1486" s="696"/>
      <c r="I1486" s="696"/>
      <c r="J1486" s="696"/>
      <c r="K1486" s="696"/>
      <c r="L1486" s="696"/>
      <c r="M1486" s="696"/>
      <c r="N1486" s="696"/>
      <c r="O1486" s="696"/>
      <c r="P1486" s="696"/>
      <c r="Q1486" s="696"/>
      <c r="R1486" s="696" t="s">
        <v>7021</v>
      </c>
      <c r="S1486" s="696"/>
      <c r="T1486" s="696">
        <v>752</v>
      </c>
      <c r="U1486" s="728" t="s">
        <v>7216</v>
      </c>
      <c r="V1486" s="696">
        <v>26</v>
      </c>
      <c r="W1486" s="696">
        <v>1</v>
      </c>
      <c r="X1486" s="696">
        <f>SUM(V1486:W1486)</f>
        <v>27</v>
      </c>
      <c r="Y1486" s="696" t="s">
        <v>7215</v>
      </c>
      <c r="Z1486" s="696"/>
      <c r="AA1486" s="696"/>
      <c r="AB1486" s="696"/>
    </row>
    <row r="1487" spans="1:28" s="709" customFormat="1" x14ac:dyDescent="0.2">
      <c r="A1487" s="696"/>
      <c r="B1487" s="696"/>
      <c r="C1487" s="696"/>
      <c r="D1487" s="696"/>
      <c r="E1487" s="721"/>
      <c r="F1487" s="721"/>
      <c r="G1487" s="721"/>
      <c r="H1487" s="703"/>
      <c r="I1487" s="703"/>
      <c r="J1487" s="730"/>
      <c r="K1487" s="730"/>
      <c r="L1487" s="730"/>
      <c r="M1487" s="730"/>
      <c r="N1487" s="730"/>
      <c r="O1487" s="696"/>
      <c r="P1487" s="696"/>
      <c r="Q1487" s="696"/>
      <c r="R1487" s="696"/>
      <c r="S1487" s="696"/>
      <c r="T1487" s="696"/>
      <c r="U1487" s="696"/>
      <c r="V1487" s="696"/>
      <c r="W1487" s="696"/>
      <c r="X1487" s="696"/>
      <c r="Y1487" s="721"/>
      <c r="Z1487" s="730"/>
      <c r="AA1487" s="696"/>
      <c r="AB1487" s="696"/>
    </row>
    <row r="1488" spans="1:28" s="731" customFormat="1" ht="63.75" x14ac:dyDescent="0.2">
      <c r="A1488" s="696">
        <v>162</v>
      </c>
      <c r="B1488" s="696" t="s">
        <v>7202</v>
      </c>
      <c r="C1488" s="696">
        <v>2009</v>
      </c>
      <c r="D1488" s="696" t="s">
        <v>7083</v>
      </c>
      <c r="E1488" s="696"/>
      <c r="F1488" s="696">
        <v>200</v>
      </c>
      <c r="G1488" s="696" t="s">
        <v>5240</v>
      </c>
      <c r="H1488" s="696">
        <v>5</v>
      </c>
      <c r="I1488" s="696"/>
      <c r="J1488" s="696">
        <f>SUM(H1488:I1488)</f>
        <v>5</v>
      </c>
      <c r="K1488" s="696"/>
      <c r="L1488" s="696"/>
      <c r="M1488" s="696"/>
      <c r="N1488" s="696"/>
      <c r="O1488" s="696" t="s">
        <v>7217</v>
      </c>
      <c r="P1488" s="696" t="s">
        <v>5133</v>
      </c>
      <c r="Q1488" s="696" t="s">
        <v>5138</v>
      </c>
      <c r="R1488" s="696" t="s">
        <v>7046</v>
      </c>
      <c r="S1488" s="696">
        <v>2011</v>
      </c>
      <c r="T1488" s="696">
        <v>1379</v>
      </c>
      <c r="U1488" s="728" t="s">
        <v>7218</v>
      </c>
      <c r="V1488" s="696">
        <v>38</v>
      </c>
      <c r="W1488" s="696">
        <v>4</v>
      </c>
      <c r="X1488" s="696">
        <f>SUM(V1488:W1488)</f>
        <v>42</v>
      </c>
      <c r="Y1488" s="727" t="s">
        <v>7219</v>
      </c>
      <c r="Z1488" s="696"/>
      <c r="AA1488" s="696"/>
      <c r="AB1488" s="696"/>
    </row>
    <row r="1489" spans="1:28" s="692" customFormat="1" ht="51" x14ac:dyDescent="0.2">
      <c r="A1489" s="696"/>
      <c r="B1489" s="696"/>
      <c r="C1489" s="696"/>
      <c r="D1489" s="696"/>
      <c r="E1489" s="696"/>
      <c r="F1489" s="696"/>
      <c r="G1489" s="696"/>
      <c r="H1489" s="696"/>
      <c r="I1489" s="696"/>
      <c r="J1489" s="696"/>
      <c r="K1489" s="696"/>
      <c r="L1489" s="696"/>
      <c r="M1489" s="696"/>
      <c r="N1489" s="696"/>
      <c r="O1489" s="696"/>
      <c r="P1489" s="696"/>
      <c r="Q1489" s="696"/>
      <c r="R1489" s="696" t="s">
        <v>7024</v>
      </c>
      <c r="S1489" s="696">
        <v>2011</v>
      </c>
      <c r="T1489" s="696">
        <v>611</v>
      </c>
      <c r="U1489" s="728" t="s">
        <v>7220</v>
      </c>
      <c r="V1489" s="696">
        <v>13</v>
      </c>
      <c r="W1489" s="696"/>
      <c r="X1489" s="696">
        <f>SUM(V1489:W1489)</f>
        <v>13</v>
      </c>
      <c r="Y1489" s="728" t="s">
        <v>7221</v>
      </c>
      <c r="Z1489" s="696"/>
      <c r="AA1489" s="696"/>
      <c r="AB1489" s="696"/>
    </row>
    <row r="1490" spans="1:28" s="709" customFormat="1" x14ac:dyDescent="0.2">
      <c r="A1490" s="696"/>
      <c r="B1490" s="696"/>
      <c r="C1490" s="721"/>
      <c r="D1490" s="730"/>
      <c r="E1490" s="721"/>
      <c r="F1490" s="721"/>
      <c r="G1490" s="721"/>
      <c r="H1490" s="703"/>
      <c r="I1490" s="703"/>
      <c r="J1490" s="730"/>
      <c r="K1490" s="703"/>
      <c r="L1490" s="721"/>
      <c r="M1490" s="730"/>
      <c r="N1490" s="730"/>
      <c r="O1490" s="696"/>
      <c r="P1490" s="696"/>
      <c r="Q1490" s="696"/>
      <c r="R1490" s="696"/>
      <c r="S1490" s="696"/>
      <c r="T1490" s="696"/>
      <c r="U1490" s="696"/>
      <c r="V1490" s="696"/>
      <c r="W1490" s="696"/>
      <c r="X1490" s="696"/>
      <c r="Y1490" s="721"/>
      <c r="Z1490" s="696"/>
      <c r="AA1490" s="696"/>
      <c r="AB1490" s="696"/>
    </row>
    <row r="1491" spans="1:28" s="692" customFormat="1" x14ac:dyDescent="0.2">
      <c r="A1491" s="696">
        <v>158</v>
      </c>
      <c r="B1491" s="696" t="s">
        <v>7202</v>
      </c>
      <c r="C1491" s="696">
        <v>2008</v>
      </c>
      <c r="D1491" s="696" t="s">
        <v>7222</v>
      </c>
      <c r="E1491" s="696"/>
      <c r="F1491" s="696">
        <v>300</v>
      </c>
      <c r="G1491" s="696" t="s">
        <v>7140</v>
      </c>
      <c r="H1491" s="696">
        <v>11</v>
      </c>
      <c r="I1491" s="696"/>
      <c r="J1491" s="696">
        <f>SUM(H1491:I1491)</f>
        <v>11</v>
      </c>
      <c r="K1491" s="696" t="s">
        <v>2315</v>
      </c>
      <c r="L1491" s="696"/>
      <c r="M1491" s="696"/>
      <c r="N1491" s="696" t="s">
        <v>7223</v>
      </c>
      <c r="O1491" s="696" t="s">
        <v>7224</v>
      </c>
      <c r="P1491" s="696" t="s">
        <v>5472</v>
      </c>
      <c r="Q1491" s="696" t="s">
        <v>6909</v>
      </c>
      <c r="R1491" s="696"/>
      <c r="S1491" s="696"/>
      <c r="T1491" s="696"/>
      <c r="U1491" s="728"/>
      <c r="V1491" s="696"/>
      <c r="W1491" s="696"/>
      <c r="X1491" s="696"/>
      <c r="Y1491" s="728" t="s">
        <v>7001</v>
      </c>
      <c r="Z1491" s="696"/>
      <c r="AA1491" s="696"/>
      <c r="AB1491" s="696"/>
    </row>
    <row r="1492" spans="1:28" s="692" customFormat="1" x14ac:dyDescent="0.2">
      <c r="A1492" s="696"/>
      <c r="B1492" s="696"/>
      <c r="C1492" s="696"/>
      <c r="D1492" s="696"/>
      <c r="E1492" s="696"/>
      <c r="F1492" s="696"/>
      <c r="G1492" s="696"/>
      <c r="H1492" s="696"/>
      <c r="I1492" s="696"/>
      <c r="J1492" s="696"/>
      <c r="K1492" s="696"/>
      <c r="L1492" s="696"/>
      <c r="M1492" s="696"/>
      <c r="N1492" s="696"/>
      <c r="O1492" s="696"/>
      <c r="P1492" s="696"/>
      <c r="Q1492" s="696"/>
      <c r="R1492" s="696"/>
      <c r="S1492" s="696"/>
      <c r="T1492" s="696"/>
      <c r="U1492" s="728"/>
      <c r="V1492" s="696"/>
      <c r="W1492" s="696"/>
      <c r="X1492" s="696"/>
      <c r="Y1492" s="728"/>
      <c r="Z1492" s="696"/>
      <c r="AA1492" s="696"/>
      <c r="AB1492" s="696"/>
    </row>
    <row r="1493" spans="1:28" s="692" customFormat="1" ht="25.5" x14ac:dyDescent="0.2">
      <c r="A1493" s="696">
        <v>163</v>
      </c>
      <c r="B1493" s="696" t="s">
        <v>7202</v>
      </c>
      <c r="C1493" s="696">
        <v>2011</v>
      </c>
      <c r="D1493" s="696" t="s">
        <v>7225</v>
      </c>
      <c r="E1493" s="696"/>
      <c r="F1493" s="696">
        <v>3</v>
      </c>
      <c r="G1493" s="696" t="s">
        <v>7140</v>
      </c>
      <c r="H1493" s="696">
        <v>0</v>
      </c>
      <c r="I1493" s="696"/>
      <c r="J1493" s="696">
        <f>SUM(H1493:I1493)</f>
        <v>0</v>
      </c>
      <c r="K1493" s="696" t="s">
        <v>2315</v>
      </c>
      <c r="L1493" s="696"/>
      <c r="M1493" s="696"/>
      <c r="N1493" s="696"/>
      <c r="O1493" s="696" t="s">
        <v>7226</v>
      </c>
      <c r="P1493" s="696" t="s">
        <v>5133</v>
      </c>
      <c r="Q1493" s="696" t="s">
        <v>5138</v>
      </c>
      <c r="R1493" s="696" t="s">
        <v>7033</v>
      </c>
      <c r="S1493" s="696">
        <v>2010</v>
      </c>
      <c r="T1493" s="696">
        <v>569</v>
      </c>
      <c r="U1493" s="728" t="s">
        <v>7227</v>
      </c>
      <c r="V1493" s="696">
        <v>12</v>
      </c>
      <c r="W1493" s="696">
        <v>1</v>
      </c>
      <c r="X1493" s="696">
        <f>SUM(V1493:W1493)</f>
        <v>13</v>
      </c>
      <c r="Y1493" s="728" t="s">
        <v>7228</v>
      </c>
      <c r="Z1493" s="696"/>
      <c r="AA1493" s="696"/>
      <c r="AB1493" s="696"/>
    </row>
    <row r="1494" spans="1:28" s="692" customFormat="1" ht="25.5" x14ac:dyDescent="0.2">
      <c r="A1494" s="696"/>
      <c r="B1494" s="696"/>
      <c r="C1494" s="696"/>
      <c r="D1494" s="696"/>
      <c r="E1494" s="696"/>
      <c r="F1494" s="696"/>
      <c r="G1494" s="696"/>
      <c r="H1494" s="696"/>
      <c r="I1494" s="696"/>
      <c r="J1494" s="696"/>
      <c r="K1494" s="696"/>
      <c r="L1494" s="696"/>
      <c r="M1494" s="696"/>
      <c r="N1494" s="696"/>
      <c r="O1494" s="696"/>
      <c r="P1494" s="696"/>
      <c r="Q1494" s="696"/>
      <c r="R1494" s="696" t="s">
        <v>7021</v>
      </c>
      <c r="S1494" s="696">
        <v>2010</v>
      </c>
      <c r="T1494" s="696">
        <v>175</v>
      </c>
      <c r="U1494" s="728" t="s">
        <v>7229</v>
      </c>
      <c r="V1494" s="696"/>
      <c r="W1494" s="696"/>
      <c r="X1494" s="696"/>
      <c r="Y1494" s="728" t="s">
        <v>7230</v>
      </c>
      <c r="Z1494" s="696"/>
      <c r="AA1494" s="696"/>
      <c r="AB1494" s="696"/>
    </row>
    <row r="1495" spans="1:28" s="709" customFormat="1" x14ac:dyDescent="0.2">
      <c r="A1495" s="696"/>
      <c r="B1495" s="696"/>
      <c r="C1495" s="696"/>
      <c r="D1495" s="696"/>
      <c r="E1495" s="721"/>
      <c r="F1495" s="721"/>
      <c r="G1495" s="721"/>
      <c r="H1495" s="703"/>
      <c r="I1495" s="703"/>
      <c r="J1495" s="730"/>
      <c r="K1495" s="730"/>
      <c r="L1495" s="730"/>
      <c r="M1495" s="730"/>
      <c r="N1495" s="730"/>
      <c r="O1495" s="696"/>
      <c r="P1495" s="696"/>
      <c r="Q1495" s="696"/>
      <c r="R1495" s="696"/>
      <c r="S1495" s="696"/>
      <c r="T1495" s="696"/>
      <c r="U1495" s="696"/>
      <c r="V1495" s="696"/>
      <c r="W1495" s="696"/>
      <c r="X1495" s="696"/>
      <c r="Y1495" s="721"/>
      <c r="Z1495" s="730"/>
      <c r="AA1495" s="696"/>
      <c r="AB1495" s="696"/>
    </row>
    <row r="1496" spans="1:28" s="709" customFormat="1" x14ac:dyDescent="0.2">
      <c r="A1496" s="696">
        <v>154</v>
      </c>
      <c r="B1496" s="696" t="s">
        <v>7202</v>
      </c>
      <c r="C1496" s="696">
        <v>2002</v>
      </c>
      <c r="D1496" s="696" t="s">
        <v>7231</v>
      </c>
      <c r="E1496" s="721"/>
      <c r="F1496" s="721">
        <v>5</v>
      </c>
      <c r="G1496" s="696" t="s">
        <v>7232</v>
      </c>
      <c r="H1496" s="696"/>
      <c r="I1496" s="696"/>
      <c r="J1496" s="696"/>
      <c r="K1496" s="730"/>
      <c r="L1496" s="730"/>
      <c r="M1496" s="730"/>
      <c r="N1496" s="730"/>
      <c r="O1496" s="696" t="s">
        <v>7233</v>
      </c>
      <c r="P1496" s="696" t="s">
        <v>5472</v>
      </c>
      <c r="Q1496" s="696" t="s">
        <v>2932</v>
      </c>
      <c r="R1496" s="696"/>
      <c r="S1496" s="696"/>
      <c r="T1496" s="696"/>
      <c r="U1496" s="696"/>
      <c r="V1496" s="696"/>
      <c r="W1496" s="696"/>
      <c r="X1496" s="696"/>
      <c r="Y1496" s="728" t="s">
        <v>7001</v>
      </c>
      <c r="Z1496" s="730"/>
      <c r="AA1496" s="696"/>
      <c r="AB1496" s="696"/>
    </row>
    <row r="1497" spans="1:28" s="709" customFormat="1" x14ac:dyDescent="0.2">
      <c r="A1497" s="696"/>
      <c r="B1497" s="696"/>
      <c r="C1497" s="696"/>
      <c r="D1497" s="696"/>
      <c r="E1497" s="721"/>
      <c r="F1497" s="721"/>
      <c r="G1497" s="721"/>
      <c r="H1497" s="703"/>
      <c r="I1497" s="703"/>
      <c r="J1497" s="730"/>
      <c r="K1497" s="730"/>
      <c r="L1497" s="730"/>
      <c r="M1497" s="730"/>
      <c r="N1497" s="730"/>
      <c r="O1497" s="696"/>
      <c r="P1497" s="696"/>
      <c r="Q1497" s="696"/>
      <c r="R1497" s="696"/>
      <c r="S1497" s="696"/>
      <c r="T1497" s="696"/>
      <c r="U1497" s="696"/>
      <c r="V1497" s="696"/>
      <c r="W1497" s="696"/>
      <c r="X1497" s="696"/>
      <c r="Y1497" s="780"/>
      <c r="Z1497" s="730"/>
      <c r="AA1497" s="696"/>
      <c r="AB1497" s="696"/>
    </row>
    <row r="1498" spans="1:28" s="709" customFormat="1" ht="45" customHeight="1" x14ac:dyDescent="0.2">
      <c r="A1498" s="696">
        <v>155</v>
      </c>
      <c r="B1498" s="696" t="s">
        <v>7202</v>
      </c>
      <c r="C1498" s="696">
        <v>2002</v>
      </c>
      <c r="D1498" s="696" t="s">
        <v>7234</v>
      </c>
      <c r="E1498" s="696"/>
      <c r="F1498" s="696"/>
      <c r="G1498" s="696" t="s">
        <v>2315</v>
      </c>
      <c r="H1498" s="696">
        <v>0</v>
      </c>
      <c r="I1498" s="696"/>
      <c r="J1498" s="696">
        <f>SUM(H1498:I1498)</f>
        <v>0</v>
      </c>
      <c r="K1498" s="696" t="s">
        <v>2315</v>
      </c>
      <c r="L1498" s="696"/>
      <c r="M1498" s="696">
        <v>50</v>
      </c>
      <c r="N1498" s="696" t="s">
        <v>7235</v>
      </c>
      <c r="O1498" s="696" t="s">
        <v>7236</v>
      </c>
      <c r="P1498" s="696" t="s">
        <v>5133</v>
      </c>
      <c r="Q1498" s="696" t="s">
        <v>5195</v>
      </c>
      <c r="R1498" s="728" t="s">
        <v>7237</v>
      </c>
      <c r="S1498" s="696"/>
      <c r="T1498" s="696">
        <v>350</v>
      </c>
      <c r="U1498" s="728" t="s">
        <v>7238</v>
      </c>
      <c r="V1498" s="696">
        <v>0</v>
      </c>
      <c r="W1498" s="696"/>
      <c r="X1498" s="696">
        <f t="shared" ref="X1498:X1506" si="0">SUM(V1498:W1498)</f>
        <v>0</v>
      </c>
      <c r="Y1498" s="732" t="s">
        <v>7239</v>
      </c>
      <c r="Z1498" s="696"/>
      <c r="AA1498" s="696"/>
      <c r="AB1498" s="696"/>
    </row>
    <row r="1499" spans="1:28" s="709" customFormat="1" ht="25.5" x14ac:dyDescent="0.2">
      <c r="A1499" s="696"/>
      <c r="B1499" s="696"/>
      <c r="C1499" s="696"/>
      <c r="D1499" s="696"/>
      <c r="E1499" s="696"/>
      <c r="F1499" s="696"/>
      <c r="G1499" s="696"/>
      <c r="H1499" s="696"/>
      <c r="I1499" s="696"/>
      <c r="J1499" s="696"/>
      <c r="K1499" s="696"/>
      <c r="L1499" s="696"/>
      <c r="M1499" s="696"/>
      <c r="N1499" s="696"/>
      <c r="O1499" s="696"/>
      <c r="P1499" s="696"/>
      <c r="Q1499" s="696"/>
      <c r="R1499" s="728" t="s">
        <v>7024</v>
      </c>
      <c r="S1499" s="696"/>
      <c r="T1499" s="696">
        <v>1273</v>
      </c>
      <c r="U1499" s="728" t="s">
        <v>7240</v>
      </c>
      <c r="V1499" s="696">
        <v>5</v>
      </c>
      <c r="W1499" s="696"/>
      <c r="X1499" s="696">
        <f t="shared" si="0"/>
        <v>5</v>
      </c>
      <c r="Y1499" s="728" t="s">
        <v>7241</v>
      </c>
      <c r="Z1499" s="696"/>
      <c r="AA1499" s="696"/>
      <c r="AB1499" s="696"/>
    </row>
    <row r="1500" spans="1:28" s="709" customFormat="1" ht="25.5" x14ac:dyDescent="0.2">
      <c r="A1500" s="696"/>
      <c r="B1500" s="696"/>
      <c r="C1500" s="696"/>
      <c r="D1500" s="696"/>
      <c r="E1500" s="696"/>
      <c r="F1500" s="696"/>
      <c r="G1500" s="696"/>
      <c r="H1500" s="696"/>
      <c r="I1500" s="696"/>
      <c r="J1500" s="696"/>
      <c r="K1500" s="696"/>
      <c r="L1500" s="696"/>
      <c r="M1500" s="696"/>
      <c r="N1500" s="696"/>
      <c r="O1500" s="696"/>
      <c r="P1500" s="696"/>
      <c r="Q1500" s="696"/>
      <c r="R1500" s="696" t="s">
        <v>7026</v>
      </c>
      <c r="S1500" s="696"/>
      <c r="T1500" s="696">
        <v>240</v>
      </c>
      <c r="U1500" s="728" t="s">
        <v>7242</v>
      </c>
      <c r="V1500" s="696">
        <v>0</v>
      </c>
      <c r="W1500" s="696"/>
      <c r="X1500" s="696">
        <f t="shared" si="0"/>
        <v>0</v>
      </c>
      <c r="Y1500" s="733"/>
      <c r="Z1500" s="696"/>
      <c r="AA1500" s="696"/>
      <c r="AB1500" s="696"/>
    </row>
    <row r="1501" spans="1:28" s="709" customFormat="1" ht="25.5" x14ac:dyDescent="0.2">
      <c r="A1501" s="696"/>
      <c r="B1501" s="696"/>
      <c r="C1501" s="696"/>
      <c r="D1501" s="696"/>
      <c r="E1501" s="696"/>
      <c r="F1501" s="696"/>
      <c r="G1501" s="721"/>
      <c r="H1501" s="703"/>
      <c r="I1501" s="703"/>
      <c r="J1501" s="730"/>
      <c r="K1501" s="730"/>
      <c r="L1501" s="696"/>
      <c r="M1501" s="696"/>
      <c r="N1501" s="696"/>
      <c r="O1501" s="696"/>
      <c r="P1501" s="696"/>
      <c r="Q1501" s="696"/>
      <c r="R1501" s="696" t="s">
        <v>7243</v>
      </c>
      <c r="S1501" s="696"/>
      <c r="T1501" s="696">
        <v>645</v>
      </c>
      <c r="U1501" s="728" t="s">
        <v>7244</v>
      </c>
      <c r="V1501" s="696">
        <v>28</v>
      </c>
      <c r="W1501" s="696"/>
      <c r="X1501" s="696">
        <f t="shared" si="0"/>
        <v>28</v>
      </c>
      <c r="Y1501" s="734"/>
      <c r="Z1501" s="696">
        <v>2014</v>
      </c>
      <c r="AA1501" s="696">
        <v>35</v>
      </c>
      <c r="AB1501" s="696" t="s">
        <v>7245</v>
      </c>
    </row>
    <row r="1502" spans="1:28" s="709" customFormat="1" ht="25.5" x14ac:dyDescent="0.2">
      <c r="A1502" s="696"/>
      <c r="B1502" s="696"/>
      <c r="C1502" s="696"/>
      <c r="D1502" s="696"/>
      <c r="E1502" s="696"/>
      <c r="F1502" s="696"/>
      <c r="G1502" s="721"/>
      <c r="H1502" s="703"/>
      <c r="I1502" s="703"/>
      <c r="J1502" s="730"/>
      <c r="K1502" s="730"/>
      <c r="L1502" s="696"/>
      <c r="M1502" s="696"/>
      <c r="N1502" s="696"/>
      <c r="O1502" s="696"/>
      <c r="P1502" s="696"/>
      <c r="Q1502" s="696"/>
      <c r="R1502" s="696" t="s">
        <v>7246</v>
      </c>
      <c r="S1502" s="696"/>
      <c r="T1502" s="696">
        <v>438</v>
      </c>
      <c r="U1502" s="728" t="s">
        <v>7244</v>
      </c>
      <c r="V1502" s="696">
        <v>17</v>
      </c>
      <c r="W1502" s="696"/>
      <c r="X1502" s="696">
        <f t="shared" si="0"/>
        <v>17</v>
      </c>
      <c r="Y1502" s="734"/>
      <c r="Z1502" s="696">
        <v>2014</v>
      </c>
      <c r="AA1502" s="696">
        <v>35</v>
      </c>
      <c r="AB1502" s="696" t="s">
        <v>7247</v>
      </c>
    </row>
    <row r="1503" spans="1:28" s="709" customFormat="1" ht="25.5" x14ac:dyDescent="0.2">
      <c r="A1503" s="696"/>
      <c r="B1503" s="696"/>
      <c r="C1503" s="696"/>
      <c r="D1503" s="696"/>
      <c r="E1503" s="696"/>
      <c r="F1503" s="696"/>
      <c r="G1503" s="721"/>
      <c r="H1503" s="703"/>
      <c r="I1503" s="703"/>
      <c r="J1503" s="730"/>
      <c r="K1503" s="730"/>
      <c r="L1503" s="696"/>
      <c r="M1503" s="696"/>
      <c r="N1503" s="696"/>
      <c r="O1503" s="696"/>
      <c r="P1503" s="696"/>
      <c r="Q1503" s="696"/>
      <c r="R1503" s="696" t="s">
        <v>7248</v>
      </c>
      <c r="S1503" s="696"/>
      <c r="T1503" s="696">
        <v>1075</v>
      </c>
      <c r="U1503" s="728" t="s">
        <v>7244</v>
      </c>
      <c r="V1503" s="696">
        <v>43</v>
      </c>
      <c r="W1503" s="696"/>
      <c r="X1503" s="696">
        <f t="shared" si="0"/>
        <v>43</v>
      </c>
      <c r="Y1503" s="734" t="s">
        <v>7249</v>
      </c>
      <c r="Z1503" s="696">
        <v>2014</v>
      </c>
      <c r="AA1503" s="696">
        <v>60</v>
      </c>
      <c r="AB1503" s="696" t="s">
        <v>7247</v>
      </c>
    </row>
    <row r="1504" spans="1:28" s="709" customFormat="1" ht="25.5" x14ac:dyDescent="0.2">
      <c r="A1504" s="696"/>
      <c r="B1504" s="696"/>
      <c r="C1504" s="696"/>
      <c r="D1504" s="696"/>
      <c r="E1504" s="696"/>
      <c r="F1504" s="696"/>
      <c r="G1504" s="721"/>
      <c r="H1504" s="703"/>
      <c r="I1504" s="703"/>
      <c r="J1504" s="730"/>
      <c r="K1504" s="730"/>
      <c r="L1504" s="696"/>
      <c r="M1504" s="696"/>
      <c r="N1504" s="696"/>
      <c r="O1504" s="696"/>
      <c r="P1504" s="696"/>
      <c r="Q1504" s="696"/>
      <c r="R1504" s="696" t="s">
        <v>7250</v>
      </c>
      <c r="S1504" s="696"/>
      <c r="T1504" s="696">
        <v>1381</v>
      </c>
      <c r="U1504" s="728" t="s">
        <v>7251</v>
      </c>
      <c r="V1504" s="696">
        <v>48</v>
      </c>
      <c r="W1504" s="696"/>
      <c r="X1504" s="696">
        <f t="shared" si="0"/>
        <v>48</v>
      </c>
      <c r="Y1504" s="734" t="s">
        <v>7252</v>
      </c>
      <c r="Z1504" s="696">
        <v>2014</v>
      </c>
      <c r="AA1504" s="696">
        <v>60</v>
      </c>
      <c r="AB1504" s="696" t="s">
        <v>7247</v>
      </c>
    </row>
    <row r="1505" spans="1:28" s="709" customFormat="1" x14ac:dyDescent="0.2">
      <c r="A1505" s="696"/>
      <c r="B1505" s="696"/>
      <c r="C1505" s="696"/>
      <c r="D1505" s="696"/>
      <c r="E1505" s="696"/>
      <c r="F1505" s="696"/>
      <c r="G1505" s="721"/>
      <c r="H1505" s="703"/>
      <c r="I1505" s="703"/>
      <c r="J1505" s="730"/>
      <c r="K1505" s="730"/>
      <c r="L1505" s="696"/>
      <c r="M1505" s="696"/>
      <c r="N1505" s="696"/>
      <c r="O1505" s="696"/>
      <c r="P1505" s="696"/>
      <c r="Q1505" s="696"/>
      <c r="R1505" s="696"/>
      <c r="S1505" s="696"/>
      <c r="T1505" s="696"/>
      <c r="U1505" s="696"/>
      <c r="V1505" s="696"/>
      <c r="W1505" s="696"/>
      <c r="X1505" s="696"/>
      <c r="Y1505" s="721"/>
      <c r="Z1505" s="730"/>
      <c r="AA1505" s="696"/>
      <c r="AB1505" s="696"/>
    </row>
    <row r="1506" spans="1:28" s="709" customFormat="1" ht="29.45" customHeight="1" x14ac:dyDescent="0.2">
      <c r="A1506" s="696">
        <v>157</v>
      </c>
      <c r="B1506" s="696" t="s">
        <v>7202</v>
      </c>
      <c r="C1506" s="696">
        <v>2002</v>
      </c>
      <c r="D1506" s="696" t="s">
        <v>7253</v>
      </c>
      <c r="E1506" s="696"/>
      <c r="F1506" s="696">
        <v>700</v>
      </c>
      <c r="G1506" s="696" t="s">
        <v>7140</v>
      </c>
      <c r="H1506" s="696">
        <v>25</v>
      </c>
      <c r="I1506" s="696"/>
      <c r="J1506" s="696">
        <f>SUM(H1506:I1506)</f>
        <v>25</v>
      </c>
      <c r="K1506" s="696"/>
      <c r="L1506" s="696"/>
      <c r="M1506" s="696"/>
      <c r="N1506" s="696"/>
      <c r="O1506" s="696" t="s">
        <v>7254</v>
      </c>
      <c r="P1506" s="696" t="s">
        <v>5133</v>
      </c>
      <c r="Q1506" s="696" t="s">
        <v>5195</v>
      </c>
      <c r="R1506" s="728" t="s">
        <v>7033</v>
      </c>
      <c r="S1506" s="729"/>
      <c r="T1506" s="729">
        <v>111</v>
      </c>
      <c r="U1506" s="761" t="s">
        <v>7255</v>
      </c>
      <c r="V1506" s="696">
        <v>4</v>
      </c>
      <c r="W1506" s="729"/>
      <c r="X1506" s="696">
        <f t="shared" si="0"/>
        <v>4</v>
      </c>
      <c r="Y1506" s="729"/>
      <c r="Z1506" s="696"/>
      <c r="AA1506" s="696"/>
      <c r="AB1506" s="696"/>
    </row>
    <row r="1507" spans="1:28" s="709" customFormat="1" ht="29.45" customHeight="1" x14ac:dyDescent="0.2">
      <c r="A1507" s="696"/>
      <c r="B1507" s="696"/>
      <c r="C1507" s="721"/>
      <c r="D1507" s="730"/>
      <c r="E1507" s="721"/>
      <c r="F1507" s="696"/>
      <c r="G1507" s="721"/>
      <c r="H1507" s="703"/>
      <c r="I1507" s="703"/>
      <c r="J1507" s="730"/>
      <c r="K1507" s="730"/>
      <c r="L1507" s="730"/>
      <c r="M1507" s="730"/>
      <c r="N1507" s="730"/>
      <c r="O1507" s="696"/>
      <c r="P1507" s="696"/>
      <c r="Q1507" s="696"/>
      <c r="R1507" s="728" t="s">
        <v>7024</v>
      </c>
      <c r="S1507" s="696"/>
      <c r="T1507" s="696">
        <v>371</v>
      </c>
      <c r="U1507" s="761" t="s">
        <v>7256</v>
      </c>
      <c r="V1507" s="696">
        <v>9</v>
      </c>
      <c r="W1507" s="696"/>
      <c r="X1507" s="696">
        <f>SUM(V1507:W1507)</f>
        <v>9</v>
      </c>
      <c r="Y1507" s="732" t="s">
        <v>7239</v>
      </c>
      <c r="Z1507" s="730"/>
      <c r="AA1507" s="696"/>
      <c r="AB1507" s="696"/>
    </row>
    <row r="1508" spans="1:28" s="709" customFormat="1" ht="35.25" customHeight="1" x14ac:dyDescent="0.2">
      <c r="A1508" s="696"/>
      <c r="B1508" s="696"/>
      <c r="C1508" s="721"/>
      <c r="D1508" s="730"/>
      <c r="E1508" s="721"/>
      <c r="F1508" s="696"/>
      <c r="G1508" s="721"/>
      <c r="H1508" s="703"/>
      <c r="I1508" s="703"/>
      <c r="J1508" s="730"/>
      <c r="K1508" s="730"/>
      <c r="L1508" s="730"/>
      <c r="M1508" s="730"/>
      <c r="N1508" s="730"/>
      <c r="O1508" s="696"/>
      <c r="P1508" s="696"/>
      <c r="Q1508" s="696"/>
      <c r="R1508" s="728" t="s">
        <v>7026</v>
      </c>
      <c r="S1508" s="696"/>
      <c r="T1508" s="696">
        <v>1492</v>
      </c>
      <c r="U1508" s="761" t="s">
        <v>7257</v>
      </c>
      <c r="V1508" s="696">
        <v>26</v>
      </c>
      <c r="W1508" s="696">
        <v>7</v>
      </c>
      <c r="X1508" s="696">
        <f>SUM(V1508:W1508)</f>
        <v>33</v>
      </c>
      <c r="Y1508" s="762" t="s">
        <v>7258</v>
      </c>
      <c r="Z1508" s="730"/>
      <c r="AA1508" s="696"/>
      <c r="AB1508" s="696"/>
    </row>
    <row r="1509" spans="1:28" s="709" customFormat="1" ht="29.45" customHeight="1" x14ac:dyDescent="0.2">
      <c r="A1509" s="696"/>
      <c r="B1509" s="696"/>
      <c r="C1509" s="721"/>
      <c r="D1509" s="730"/>
      <c r="E1509" s="721"/>
      <c r="F1509" s="696"/>
      <c r="G1509" s="721"/>
      <c r="H1509" s="703"/>
      <c r="I1509" s="703"/>
      <c r="J1509" s="730"/>
      <c r="K1509" s="730"/>
      <c r="L1509" s="730"/>
      <c r="M1509" s="730"/>
      <c r="N1509" s="730"/>
      <c r="O1509" s="696"/>
      <c r="P1509" s="696"/>
      <c r="Q1509" s="696"/>
      <c r="R1509" s="728" t="s">
        <v>7209</v>
      </c>
      <c r="S1509" s="696"/>
      <c r="T1509" s="696">
        <v>496</v>
      </c>
      <c r="U1509" s="728" t="s">
        <v>7259</v>
      </c>
      <c r="V1509" s="696">
        <v>2</v>
      </c>
      <c r="W1509" s="696"/>
      <c r="X1509" s="696">
        <f>SUM(V1509:W1509)</f>
        <v>2</v>
      </c>
      <c r="Y1509" s="762" t="s">
        <v>7260</v>
      </c>
      <c r="Z1509" s="730"/>
      <c r="AA1509" s="696"/>
      <c r="AB1509" s="696"/>
    </row>
    <row r="1510" spans="1:28" s="709" customFormat="1" ht="29.45" customHeight="1" x14ac:dyDescent="0.2">
      <c r="A1510" s="696"/>
      <c r="B1510" s="696"/>
      <c r="C1510" s="721"/>
      <c r="D1510" s="730"/>
      <c r="E1510" s="721"/>
      <c r="F1510" s="696"/>
      <c r="G1510" s="721"/>
      <c r="H1510" s="703"/>
      <c r="I1510" s="703"/>
      <c r="J1510" s="730"/>
      <c r="K1510" s="730"/>
      <c r="L1510" s="730"/>
      <c r="M1510" s="730"/>
      <c r="N1510" s="730"/>
      <c r="O1510" s="696"/>
      <c r="P1510" s="696"/>
      <c r="Q1510" s="696"/>
      <c r="R1510" s="728" t="s">
        <v>7246</v>
      </c>
      <c r="S1510" s="696"/>
      <c r="T1510" s="696">
        <v>757</v>
      </c>
      <c r="U1510" s="761" t="s">
        <v>7261</v>
      </c>
      <c r="V1510" s="696">
        <v>9</v>
      </c>
      <c r="W1510" s="696">
        <v>2</v>
      </c>
      <c r="X1510" s="696">
        <f>SUM(V1510:W1510)</f>
        <v>11</v>
      </c>
      <c r="Y1510" s="762" t="s">
        <v>7262</v>
      </c>
      <c r="Z1510" s="730"/>
      <c r="AA1510" s="696"/>
      <c r="AB1510" s="696"/>
    </row>
    <row r="1511" spans="1:28" s="709" customFormat="1" x14ac:dyDescent="0.2">
      <c r="A1511" s="696"/>
      <c r="B1511" s="696"/>
      <c r="C1511" s="721"/>
      <c r="D1511" s="730"/>
      <c r="E1511" s="721"/>
      <c r="F1511" s="696"/>
      <c r="G1511" s="721"/>
      <c r="H1511" s="703"/>
      <c r="I1511" s="703"/>
      <c r="J1511" s="730"/>
      <c r="K1511" s="730"/>
      <c r="L1511" s="730"/>
      <c r="M1511" s="730"/>
      <c r="N1511" s="730"/>
      <c r="O1511" s="696"/>
      <c r="P1511" s="696"/>
      <c r="Q1511" s="696"/>
      <c r="R1511" s="696"/>
      <c r="S1511" s="696"/>
      <c r="T1511" s="696"/>
      <c r="U1511" s="696"/>
      <c r="V1511" s="696"/>
      <c r="W1511" s="696"/>
      <c r="X1511" s="696"/>
      <c r="Y1511" s="721"/>
      <c r="Z1511" s="730"/>
      <c r="AA1511" s="696"/>
      <c r="AB1511" s="696"/>
    </row>
    <row r="1512" spans="1:28" s="709" customFormat="1" x14ac:dyDescent="0.2">
      <c r="A1512" s="696">
        <v>197</v>
      </c>
      <c r="B1512" s="696" t="s">
        <v>7196</v>
      </c>
      <c r="C1512" s="721">
        <v>2014</v>
      </c>
      <c r="D1512" s="696" t="s">
        <v>7263</v>
      </c>
      <c r="E1512" s="721"/>
      <c r="F1512" s="696">
        <v>850</v>
      </c>
      <c r="G1512" s="696" t="s">
        <v>7050</v>
      </c>
      <c r="H1512" s="696">
        <v>25</v>
      </c>
      <c r="I1512" s="703"/>
      <c r="J1512" s="696">
        <f>SUM(H1512:I1512)</f>
        <v>25</v>
      </c>
      <c r="K1512" s="730"/>
      <c r="L1512" s="729" t="s">
        <v>7264</v>
      </c>
      <c r="M1512" s="730">
        <v>33</v>
      </c>
      <c r="N1512" s="730" t="s">
        <v>7265</v>
      </c>
      <c r="O1512" s="696" t="s">
        <v>7266</v>
      </c>
      <c r="P1512" s="696" t="s">
        <v>5133</v>
      </c>
      <c r="Q1512" s="696" t="s">
        <v>5138</v>
      </c>
      <c r="R1512" s="696"/>
      <c r="S1512" s="696"/>
      <c r="T1512" s="696"/>
      <c r="U1512" s="696"/>
      <c r="V1512" s="696"/>
      <c r="W1512" s="696"/>
      <c r="X1512" s="696"/>
      <c r="Y1512" s="721" t="s">
        <v>7001</v>
      </c>
      <c r="Z1512" s="730"/>
      <c r="AA1512" s="696"/>
      <c r="AB1512" s="696"/>
    </row>
    <row r="1513" spans="1:28" s="709" customFormat="1" x14ac:dyDescent="0.2">
      <c r="A1513" s="696"/>
      <c r="B1513" s="696"/>
      <c r="C1513" s="721"/>
      <c r="D1513" s="730"/>
      <c r="E1513" s="721"/>
      <c r="F1513" s="696"/>
      <c r="G1513" s="721"/>
      <c r="H1513" s="703"/>
      <c r="I1513" s="703"/>
      <c r="J1513" s="730"/>
      <c r="K1513" s="730"/>
      <c r="L1513" s="729" t="s">
        <v>7267</v>
      </c>
      <c r="M1513" s="730">
        <v>22</v>
      </c>
      <c r="N1513" s="730" t="s">
        <v>59</v>
      </c>
      <c r="O1513" s="696"/>
      <c r="P1513" s="696"/>
      <c r="Q1513" s="696"/>
      <c r="R1513" s="696"/>
      <c r="S1513" s="696"/>
      <c r="T1513" s="696"/>
      <c r="U1513" s="696"/>
      <c r="V1513" s="696"/>
      <c r="W1513" s="696"/>
      <c r="X1513" s="696"/>
      <c r="Y1513" s="721"/>
      <c r="Z1513" s="730"/>
      <c r="AA1513" s="696"/>
      <c r="AB1513" s="696"/>
    </row>
    <row r="1514" spans="1:28" s="709" customFormat="1" x14ac:dyDescent="0.2">
      <c r="A1514" s="696"/>
      <c r="B1514" s="696"/>
      <c r="C1514" s="721"/>
      <c r="D1514" s="730"/>
      <c r="E1514" s="721"/>
      <c r="F1514" s="696"/>
      <c r="G1514" s="721"/>
      <c r="H1514" s="703"/>
      <c r="I1514" s="703"/>
      <c r="J1514" s="730"/>
      <c r="K1514" s="730"/>
      <c r="L1514" s="730"/>
      <c r="M1514" s="730"/>
      <c r="N1514" s="730"/>
      <c r="O1514" s="696"/>
      <c r="P1514" s="696"/>
      <c r="Q1514" s="696"/>
      <c r="R1514" s="696"/>
      <c r="S1514" s="696"/>
      <c r="T1514" s="696"/>
      <c r="U1514" s="696"/>
      <c r="V1514" s="696"/>
      <c r="W1514" s="696"/>
      <c r="X1514" s="696"/>
      <c r="Y1514" s="721"/>
      <c r="Z1514" s="730"/>
      <c r="AA1514" s="696"/>
      <c r="AB1514" s="696"/>
    </row>
    <row r="1515" spans="1:28" s="692" customFormat="1" ht="25.5" x14ac:dyDescent="0.2">
      <c r="A1515" s="696">
        <v>159</v>
      </c>
      <c r="B1515" s="696" t="s">
        <v>7196</v>
      </c>
      <c r="C1515" s="696">
        <v>2002</v>
      </c>
      <c r="D1515" s="696" t="s">
        <v>7268</v>
      </c>
      <c r="E1515" s="696"/>
      <c r="F1515" s="696">
        <v>1427</v>
      </c>
      <c r="G1515" s="696" t="s">
        <v>7050</v>
      </c>
      <c r="H1515" s="696">
        <v>45</v>
      </c>
      <c r="I1515" s="696"/>
      <c r="J1515" s="696">
        <f>SUM(H1515:I1515)</f>
        <v>45</v>
      </c>
      <c r="K1515" s="696"/>
      <c r="L1515" s="696"/>
      <c r="M1515" s="696"/>
      <c r="N1515" s="696"/>
      <c r="O1515" s="696" t="s">
        <v>7269</v>
      </c>
      <c r="P1515" s="696" t="s">
        <v>5133</v>
      </c>
      <c r="Q1515" s="696" t="s">
        <v>5195</v>
      </c>
      <c r="R1515" s="696" t="s">
        <v>7270</v>
      </c>
      <c r="S1515" s="696">
        <v>2008</v>
      </c>
      <c r="T1515" s="696">
        <v>545</v>
      </c>
      <c r="U1515" s="728" t="s">
        <v>7271</v>
      </c>
      <c r="V1515" s="696">
        <v>21</v>
      </c>
      <c r="W1515" s="696"/>
      <c r="X1515" s="696"/>
      <c r="Y1515" s="728" t="s">
        <v>7272</v>
      </c>
      <c r="Z1515" s="696"/>
      <c r="AA1515" s="696"/>
      <c r="AB1515" s="696"/>
    </row>
    <row r="1516" spans="1:28" s="692" customFormat="1" ht="25.5" x14ac:dyDescent="0.2">
      <c r="A1516" s="696"/>
      <c r="B1516" s="696"/>
      <c r="C1516" s="696"/>
      <c r="D1516" s="696"/>
      <c r="E1516" s="696"/>
      <c r="F1516" s="696"/>
      <c r="G1516" s="696"/>
      <c r="H1516" s="696"/>
      <c r="I1516" s="696"/>
      <c r="J1516" s="696"/>
      <c r="K1516" s="696"/>
      <c r="L1516" s="696"/>
      <c r="M1516" s="696"/>
      <c r="N1516" s="696"/>
      <c r="P1516" s="696"/>
      <c r="Q1516" s="696"/>
      <c r="R1516" s="696" t="s">
        <v>7273</v>
      </c>
      <c r="S1516" s="696">
        <v>2014</v>
      </c>
      <c r="T1516" s="696">
        <v>654</v>
      </c>
      <c r="U1516" s="728" t="s">
        <v>7274</v>
      </c>
      <c r="V1516" s="696">
        <v>25</v>
      </c>
      <c r="W1516" s="696">
        <v>0</v>
      </c>
      <c r="X1516" s="696">
        <f>SUM(V1516:W1516)</f>
        <v>25</v>
      </c>
      <c r="Y1516" s="728" t="s">
        <v>7275</v>
      </c>
      <c r="Z1516" s="730"/>
      <c r="AA1516" s="696"/>
      <c r="AB1516" s="696"/>
    </row>
    <row r="1517" spans="1:28" s="692" customFormat="1" ht="25.5" x14ac:dyDescent="0.2">
      <c r="A1517" s="696"/>
      <c r="B1517" s="696"/>
      <c r="C1517" s="696"/>
      <c r="D1517" s="696"/>
      <c r="E1517" s="696"/>
      <c r="F1517" s="696"/>
      <c r="G1517" s="696"/>
      <c r="H1517" s="696"/>
      <c r="I1517" s="696"/>
      <c r="J1517" s="696"/>
      <c r="K1517" s="696"/>
      <c r="L1517" s="696"/>
      <c r="M1517" s="696"/>
      <c r="N1517" s="696"/>
      <c r="O1517" s="696"/>
      <c r="P1517" s="696"/>
      <c r="Q1517" s="696"/>
      <c r="R1517" s="696" t="s">
        <v>7276</v>
      </c>
      <c r="S1517" s="696">
        <v>2008</v>
      </c>
      <c r="T1517" s="696">
        <v>352</v>
      </c>
      <c r="U1517" s="728" t="s">
        <v>7277</v>
      </c>
      <c r="V1517" s="696">
        <v>8</v>
      </c>
      <c r="W1517" s="696"/>
      <c r="X1517" s="696">
        <f>SUM(V1517:W1517)</f>
        <v>8</v>
      </c>
      <c r="Y1517" s="732" t="s">
        <v>7275</v>
      </c>
      <c r="Z1517" s="696"/>
      <c r="AA1517" s="696"/>
      <c r="AB1517" s="696"/>
    </row>
    <row r="1518" spans="1:28" s="692" customFormat="1" ht="31.5" customHeight="1" x14ac:dyDescent="0.2">
      <c r="B1518" s="696"/>
      <c r="C1518" s="696"/>
      <c r="D1518" s="696"/>
      <c r="E1518" s="696"/>
      <c r="F1518" s="696"/>
      <c r="G1518" s="696"/>
      <c r="H1518" s="696"/>
      <c r="I1518" s="696"/>
      <c r="J1518" s="696"/>
      <c r="K1518" s="696"/>
      <c r="L1518" s="730"/>
      <c r="M1518" s="730"/>
      <c r="N1518" s="730"/>
      <c r="O1518" s="696"/>
      <c r="P1518" s="696"/>
      <c r="Q1518" s="696"/>
      <c r="R1518" s="696" t="s">
        <v>7024</v>
      </c>
      <c r="S1518" s="696">
        <v>2015</v>
      </c>
      <c r="T1518" s="696">
        <v>1301</v>
      </c>
      <c r="U1518" s="728" t="s">
        <v>7278</v>
      </c>
      <c r="V1518" s="696"/>
      <c r="W1518" s="696"/>
      <c r="X1518" s="696"/>
      <c r="Y1518" s="735"/>
      <c r="Z1518" s="696"/>
      <c r="AA1518" s="696"/>
      <c r="AB1518" s="696"/>
    </row>
    <row r="1519" spans="1:28" s="709" customFormat="1" x14ac:dyDescent="0.2">
      <c r="A1519" s="696"/>
      <c r="B1519" s="696"/>
      <c r="C1519" s="721"/>
      <c r="D1519" s="730"/>
      <c r="E1519" s="721"/>
      <c r="F1519" s="696"/>
      <c r="G1519" s="721"/>
      <c r="H1519" s="703"/>
      <c r="I1519" s="703"/>
      <c r="J1519" s="730"/>
      <c r="K1519" s="730"/>
      <c r="L1519" s="730"/>
      <c r="M1519" s="730"/>
      <c r="N1519" s="730"/>
      <c r="O1519" s="696"/>
      <c r="P1519" s="696"/>
      <c r="Q1519" s="696"/>
      <c r="R1519" s="696"/>
      <c r="S1519" s="696"/>
      <c r="T1519" s="696"/>
      <c r="U1519" s="696"/>
      <c r="V1519" s="696"/>
      <c r="W1519" s="696"/>
      <c r="X1519" s="696"/>
      <c r="Y1519" s="721"/>
      <c r="Z1519" s="730"/>
      <c r="AA1519" s="696"/>
      <c r="AB1519" s="696"/>
    </row>
    <row r="1520" spans="1:28" s="709" customFormat="1" x14ac:dyDescent="0.2">
      <c r="A1520" s="696">
        <v>160</v>
      </c>
      <c r="B1520" s="696" t="s">
        <v>7196</v>
      </c>
      <c r="C1520" s="721">
        <v>2008</v>
      </c>
      <c r="D1520" s="696" t="s">
        <v>7279</v>
      </c>
      <c r="E1520" s="696" t="s">
        <v>2315</v>
      </c>
      <c r="F1520" s="696">
        <v>3</v>
      </c>
      <c r="G1520" s="696" t="s">
        <v>7050</v>
      </c>
      <c r="H1520" s="696"/>
      <c r="I1520" s="696"/>
      <c r="J1520" s="696"/>
      <c r="K1520" s="696"/>
      <c r="L1520" s="696"/>
      <c r="M1520" s="696"/>
      <c r="N1520" s="696"/>
      <c r="O1520" s="696" t="s">
        <v>7280</v>
      </c>
      <c r="P1520" s="696" t="s">
        <v>5243</v>
      </c>
      <c r="Q1520" s="696" t="s">
        <v>7281</v>
      </c>
      <c r="R1520" s="696"/>
      <c r="S1520" s="703"/>
      <c r="T1520" s="703"/>
      <c r="U1520" s="703"/>
      <c r="V1520" s="703"/>
      <c r="W1520" s="703"/>
      <c r="X1520" s="730"/>
      <c r="Y1520" s="731" t="s">
        <v>7001</v>
      </c>
      <c r="Z1520" s="731"/>
      <c r="AA1520" s="731"/>
      <c r="AB1520" s="731"/>
    </row>
    <row r="1521" spans="1:28" s="709" customFormat="1" x14ac:dyDescent="0.2">
      <c r="A1521" s="696"/>
      <c r="B1521" s="696"/>
      <c r="C1521" s="721"/>
      <c r="D1521" s="730"/>
      <c r="E1521" s="696"/>
      <c r="F1521" s="696"/>
      <c r="G1521" s="696"/>
      <c r="H1521" s="696"/>
      <c r="I1521" s="696"/>
      <c r="J1521" s="696"/>
      <c r="K1521" s="721"/>
      <c r="L1521" s="721"/>
      <c r="M1521" s="721"/>
      <c r="N1521" s="721"/>
      <c r="O1521" s="721"/>
      <c r="P1521" s="703"/>
      <c r="Q1521" s="703"/>
      <c r="R1521" s="703"/>
      <c r="S1521" s="703"/>
      <c r="T1521" s="703"/>
      <c r="U1521" s="703"/>
      <c r="V1521" s="703"/>
      <c r="W1521" s="703"/>
      <c r="X1521" s="730"/>
      <c r="Y1521" s="729"/>
      <c r="Z1521" s="729"/>
      <c r="AA1521" s="729"/>
      <c r="AB1521" s="729"/>
    </row>
    <row r="1522" spans="1:28" s="692" customFormat="1" ht="25.5" x14ac:dyDescent="0.2">
      <c r="A1522" s="696">
        <v>161</v>
      </c>
      <c r="B1522" s="696" t="s">
        <v>7196</v>
      </c>
      <c r="C1522" s="696">
        <v>2002</v>
      </c>
      <c r="D1522" s="696" t="s">
        <v>7282</v>
      </c>
      <c r="E1522" s="696"/>
      <c r="F1522" s="696">
        <v>477</v>
      </c>
      <c r="G1522" s="696" t="s">
        <v>7050</v>
      </c>
      <c r="H1522" s="696">
        <v>12</v>
      </c>
      <c r="I1522" s="696"/>
      <c r="J1522" s="696">
        <f>SUM(H1522:I1522)</f>
        <v>12</v>
      </c>
      <c r="K1522" s="696"/>
      <c r="L1522" s="696"/>
      <c r="M1522" s="696"/>
      <c r="N1522" s="696"/>
      <c r="O1522" s="696" t="s">
        <v>7283</v>
      </c>
      <c r="P1522" s="696" t="s">
        <v>5133</v>
      </c>
      <c r="Q1522" s="696" t="s">
        <v>5195</v>
      </c>
      <c r="R1522" s="696" t="s">
        <v>7284</v>
      </c>
      <c r="S1522" s="696">
        <v>2008</v>
      </c>
      <c r="T1522" s="696">
        <v>590</v>
      </c>
      <c r="U1522" s="728" t="s">
        <v>7285</v>
      </c>
      <c r="V1522" s="696" t="s">
        <v>2315</v>
      </c>
      <c r="W1522" s="696">
        <v>0</v>
      </c>
      <c r="X1522" s="696">
        <f>SUM(V1522:W1522)</f>
        <v>0</v>
      </c>
      <c r="Y1522" s="728" t="s">
        <v>7286</v>
      </c>
      <c r="Z1522" s="696"/>
      <c r="AA1522" s="696"/>
      <c r="AB1522" s="696"/>
    </row>
    <row r="1523" spans="1:28" s="692" customFormat="1" ht="38.25" x14ac:dyDescent="0.2">
      <c r="A1523" s="696"/>
      <c r="B1523" s="696"/>
      <c r="C1523" s="696"/>
      <c r="D1523" s="696"/>
      <c r="E1523" s="696"/>
      <c r="F1523" s="696"/>
      <c r="G1523" s="696"/>
      <c r="H1523" s="696"/>
      <c r="I1523" s="696"/>
      <c r="J1523" s="696"/>
      <c r="K1523" s="696"/>
      <c r="L1523" s="696"/>
      <c r="M1523" s="696"/>
      <c r="N1523" s="696"/>
      <c r="O1523" s="696"/>
      <c r="P1523" s="696"/>
      <c r="Q1523" s="696"/>
      <c r="R1523" s="728" t="s">
        <v>7287</v>
      </c>
      <c r="S1523" s="696"/>
      <c r="T1523" s="696">
        <v>779</v>
      </c>
      <c r="U1523" s="728" t="s">
        <v>7288</v>
      </c>
      <c r="V1523" s="696">
        <v>8</v>
      </c>
      <c r="W1523" s="696">
        <v>3</v>
      </c>
      <c r="X1523" s="696">
        <f>SUM(V1523:W1523)</f>
        <v>11</v>
      </c>
      <c r="Y1523" s="728" t="s">
        <v>7289</v>
      </c>
      <c r="Z1523" s="696"/>
      <c r="AA1523" s="696"/>
      <c r="AB1523" s="696"/>
    </row>
    <row r="1524" spans="1:28" s="692" customFormat="1" ht="38.25" x14ac:dyDescent="0.2">
      <c r="A1524" s="696"/>
      <c r="B1524" s="696"/>
      <c r="C1524" s="696"/>
      <c r="D1524" s="696"/>
      <c r="E1524" s="696"/>
      <c r="F1524" s="696"/>
      <c r="G1524" s="696"/>
      <c r="H1524" s="696"/>
      <c r="I1524" s="696"/>
      <c r="J1524" s="696"/>
      <c r="K1524" s="696"/>
      <c r="L1524" s="696"/>
      <c r="M1524" s="696"/>
      <c r="N1524" s="696"/>
      <c r="O1524" s="696"/>
      <c r="P1524" s="696"/>
      <c r="Q1524" s="696"/>
      <c r="R1524" s="728" t="s">
        <v>7021</v>
      </c>
      <c r="S1524" s="696"/>
      <c r="T1524" s="696">
        <v>779</v>
      </c>
      <c r="U1524" s="728" t="s">
        <v>7288</v>
      </c>
      <c r="V1524" s="696"/>
      <c r="W1524" s="696"/>
      <c r="X1524" s="696"/>
      <c r="Y1524" s="728"/>
      <c r="Z1524" s="696"/>
      <c r="AA1524" s="696"/>
      <c r="AB1524" s="696"/>
    </row>
    <row r="1525" spans="1:28" s="709" customFormat="1" ht="25.5" x14ac:dyDescent="0.2">
      <c r="A1525" s="696"/>
      <c r="B1525" s="696"/>
      <c r="C1525" s="696"/>
      <c r="D1525" s="696"/>
      <c r="E1525" s="696"/>
      <c r="F1525" s="696"/>
      <c r="G1525" s="696"/>
      <c r="H1525" s="696"/>
      <c r="I1525" s="696"/>
      <c r="J1525" s="696"/>
      <c r="K1525" s="696"/>
      <c r="L1525" s="696"/>
      <c r="M1525" s="696"/>
      <c r="N1525" s="696"/>
      <c r="O1525" s="696"/>
      <c r="P1525" s="696"/>
      <c r="Q1525" s="696"/>
      <c r="R1525" s="696" t="s">
        <v>7035</v>
      </c>
      <c r="S1525" s="696"/>
      <c r="T1525" s="696">
        <v>742</v>
      </c>
      <c r="U1525" s="728" t="s">
        <v>7242</v>
      </c>
      <c r="V1525" s="696"/>
      <c r="W1525" s="696">
        <v>23</v>
      </c>
      <c r="X1525" s="696">
        <f>SUM(V1525:W1525)</f>
        <v>23</v>
      </c>
      <c r="Y1525" s="728" t="s">
        <v>7290</v>
      </c>
      <c r="Z1525" s="696"/>
      <c r="AA1525" s="696"/>
      <c r="AB1525" s="696"/>
    </row>
    <row r="1526" spans="1:28" s="692" customFormat="1" ht="25.5" x14ac:dyDescent="0.2">
      <c r="A1526" s="696"/>
      <c r="B1526" s="696"/>
      <c r="C1526" s="696"/>
      <c r="D1526" s="696"/>
      <c r="E1526" s="696"/>
      <c r="F1526" s="696"/>
      <c r="G1526" s="696"/>
      <c r="H1526" s="696"/>
      <c r="I1526" s="696"/>
      <c r="J1526" s="696"/>
      <c r="K1526" s="696"/>
      <c r="L1526" s="696"/>
      <c r="M1526" s="696"/>
      <c r="N1526" s="696"/>
      <c r="O1526" s="696"/>
      <c r="P1526" s="696"/>
      <c r="Q1526" s="696"/>
      <c r="R1526" s="696" t="s">
        <v>7046</v>
      </c>
      <c r="S1526" s="696"/>
      <c r="T1526" s="696">
        <v>856</v>
      </c>
      <c r="U1526" s="728" t="s">
        <v>7291</v>
      </c>
      <c r="V1526" s="696"/>
      <c r="W1526" s="696">
        <v>15</v>
      </c>
      <c r="X1526" s="696">
        <f>SUM(V1526:W1526)</f>
        <v>15</v>
      </c>
      <c r="Y1526" s="728" t="s">
        <v>7292</v>
      </c>
      <c r="Z1526" s="696"/>
      <c r="AA1526" s="696"/>
      <c r="AB1526" s="696"/>
    </row>
    <row r="1527" spans="1:28" s="709" customFormat="1" x14ac:dyDescent="0.2">
      <c r="A1527" s="696"/>
      <c r="B1527" s="696"/>
      <c r="C1527" s="721"/>
      <c r="D1527" s="730"/>
      <c r="E1527" s="721"/>
      <c r="F1527" s="721"/>
      <c r="G1527" s="721"/>
      <c r="H1527" s="703"/>
      <c r="I1527" s="703"/>
      <c r="J1527" s="730"/>
      <c r="K1527" s="730"/>
      <c r="L1527" s="730"/>
      <c r="M1527" s="730"/>
      <c r="N1527" s="730"/>
      <c r="O1527" s="696"/>
      <c r="P1527" s="696"/>
      <c r="Q1527" s="696"/>
      <c r="R1527" s="696"/>
      <c r="S1527" s="696"/>
      <c r="T1527" s="696"/>
      <c r="U1527" s="696"/>
      <c r="V1527" s="696"/>
      <c r="W1527" s="696"/>
      <c r="X1527" s="696"/>
      <c r="Y1527" s="721"/>
      <c r="Z1527" s="730"/>
      <c r="AA1527" s="696"/>
      <c r="AB1527" s="696"/>
    </row>
    <row r="1528" spans="1:28" s="709" customFormat="1" ht="25.5" x14ac:dyDescent="0.2">
      <c r="A1528" s="696">
        <v>211</v>
      </c>
      <c r="B1528" s="696" t="s">
        <v>7196</v>
      </c>
      <c r="C1528" s="721">
        <v>2015</v>
      </c>
      <c r="D1528" s="696" t="s">
        <v>7293</v>
      </c>
      <c r="E1528" s="696" t="s">
        <v>2315</v>
      </c>
      <c r="F1528" s="696">
        <v>226</v>
      </c>
      <c r="G1528" s="696" t="s">
        <v>7050</v>
      </c>
      <c r="H1528" s="696"/>
      <c r="I1528" s="696"/>
      <c r="J1528" s="696"/>
      <c r="K1528" s="696"/>
      <c r="L1528" s="696"/>
      <c r="M1528" s="696"/>
      <c r="N1528" s="696"/>
      <c r="O1528" s="696" t="s">
        <v>7294</v>
      </c>
      <c r="P1528" s="696" t="s">
        <v>5133</v>
      </c>
      <c r="Q1528" s="696" t="s">
        <v>5195</v>
      </c>
      <c r="R1528" s="696" t="s">
        <v>7030</v>
      </c>
      <c r="S1528" s="696">
        <v>2016</v>
      </c>
      <c r="T1528" s="696">
        <v>779</v>
      </c>
      <c r="U1528" s="728" t="s">
        <v>7291</v>
      </c>
      <c r="V1528" s="696">
        <v>20</v>
      </c>
      <c r="W1528" s="696"/>
      <c r="X1528" s="696">
        <f>SUM(V1528:W1528)</f>
        <v>20</v>
      </c>
      <c r="Y1528" s="731" t="s">
        <v>7001</v>
      </c>
      <c r="Z1528" s="731"/>
      <c r="AA1528" s="731"/>
      <c r="AB1528" s="731"/>
    </row>
    <row r="1529" spans="1:28" s="709" customFormat="1" x14ac:dyDescent="0.2">
      <c r="A1529" s="696"/>
      <c r="B1529" s="696"/>
      <c r="C1529" s="721"/>
      <c r="D1529" s="730"/>
      <c r="E1529" s="696"/>
      <c r="F1529" s="696"/>
      <c r="G1529" s="696"/>
      <c r="H1529" s="696"/>
      <c r="I1529" s="696"/>
      <c r="J1529" s="696"/>
      <c r="K1529" s="721"/>
      <c r="L1529" s="721"/>
      <c r="M1529" s="721"/>
      <c r="N1529" s="721"/>
      <c r="O1529" s="721"/>
      <c r="P1529" s="703"/>
      <c r="Q1529" s="703"/>
      <c r="R1529" s="703"/>
      <c r="S1529" s="703"/>
      <c r="T1529" s="703"/>
      <c r="U1529" s="703"/>
      <c r="V1529" s="703"/>
      <c r="W1529" s="703"/>
      <c r="X1529" s="730"/>
      <c r="Y1529" s="729"/>
      <c r="Z1529" s="729"/>
      <c r="AA1529" s="729"/>
      <c r="AB1529" s="729"/>
    </row>
    <row r="1530" spans="1:28" s="709" customFormat="1" x14ac:dyDescent="0.2">
      <c r="A1530" s="696">
        <v>164</v>
      </c>
      <c r="B1530" s="696" t="s">
        <v>7196</v>
      </c>
      <c r="C1530" s="721">
        <v>2016</v>
      </c>
      <c r="D1530" s="696" t="s">
        <v>7293</v>
      </c>
      <c r="E1530" s="696" t="s">
        <v>2315</v>
      </c>
      <c r="F1530" s="696" t="s">
        <v>2315</v>
      </c>
      <c r="G1530" s="696" t="s">
        <v>7050</v>
      </c>
      <c r="H1530" s="696"/>
      <c r="I1530" s="696"/>
      <c r="J1530" s="696"/>
      <c r="K1530" s="696"/>
      <c r="L1530" s="696"/>
      <c r="M1530" s="696"/>
      <c r="N1530" s="696"/>
      <c r="O1530" s="696" t="s">
        <v>7295</v>
      </c>
      <c r="P1530" s="696" t="s">
        <v>5243</v>
      </c>
      <c r="Q1530" s="696" t="s">
        <v>6909</v>
      </c>
      <c r="R1530" s="696"/>
      <c r="S1530" s="696"/>
      <c r="T1530" s="696"/>
      <c r="U1530" s="728"/>
      <c r="V1530" s="696"/>
      <c r="W1530" s="696"/>
      <c r="X1530" s="696"/>
      <c r="Y1530" s="731" t="s">
        <v>7001</v>
      </c>
      <c r="Z1530" s="731"/>
      <c r="AA1530" s="731"/>
      <c r="AB1530" s="731"/>
    </row>
    <row r="1531" spans="1:28" s="709" customFormat="1" x14ac:dyDescent="0.2">
      <c r="A1531" s="696"/>
      <c r="B1531" s="696"/>
      <c r="C1531" s="721"/>
      <c r="D1531" s="730"/>
      <c r="E1531" s="696"/>
      <c r="F1531" s="696"/>
      <c r="G1531" s="696"/>
      <c r="H1531" s="696"/>
      <c r="I1531" s="696"/>
      <c r="J1531" s="696"/>
      <c r="K1531" s="721"/>
      <c r="L1531" s="721"/>
      <c r="M1531" s="721"/>
      <c r="N1531" s="721"/>
      <c r="O1531" s="721"/>
      <c r="P1531" s="703"/>
      <c r="Q1531" s="703"/>
      <c r="R1531" s="703"/>
      <c r="S1531" s="703"/>
      <c r="T1531" s="703"/>
      <c r="U1531" s="703"/>
      <c r="V1531" s="703"/>
      <c r="W1531" s="703"/>
      <c r="X1531" s="730"/>
      <c r="Y1531" s="729"/>
      <c r="Z1531" s="729"/>
      <c r="AA1531" s="729"/>
      <c r="AB1531" s="729"/>
    </row>
    <row r="1532" spans="1:28" s="709" customFormat="1" ht="13.5" customHeight="1" x14ac:dyDescent="0.2">
      <c r="A1532" s="696">
        <v>47</v>
      </c>
      <c r="B1532" s="696" t="s">
        <v>7296</v>
      </c>
      <c r="C1532" s="696">
        <v>2002</v>
      </c>
      <c r="D1532" s="696" t="s">
        <v>7297</v>
      </c>
      <c r="E1532" s="696">
        <v>1760</v>
      </c>
      <c r="F1532" s="696"/>
      <c r="G1532" s="696" t="s">
        <v>7009</v>
      </c>
      <c r="H1532" s="696">
        <v>27</v>
      </c>
      <c r="I1532" s="696"/>
      <c r="J1532" s="696">
        <f>SUM(H1532:I1532)</f>
        <v>27</v>
      </c>
      <c r="K1532" s="703"/>
      <c r="L1532" s="703"/>
      <c r="M1532" s="696"/>
      <c r="N1532" s="696"/>
      <c r="O1532" s="696"/>
      <c r="P1532" s="696"/>
      <c r="Q1532" s="696"/>
      <c r="R1532" s="696"/>
      <c r="S1532" s="696"/>
      <c r="T1532" s="696"/>
      <c r="U1532" s="727"/>
      <c r="V1532" s="727"/>
      <c r="W1532" s="727"/>
      <c r="X1532" s="727"/>
      <c r="Y1532" s="780"/>
      <c r="Z1532" s="730"/>
      <c r="AA1532" s="696"/>
      <c r="AB1532" s="696"/>
    </row>
    <row r="1533" spans="1:28" s="709" customFormat="1" ht="13.5" customHeight="1" x14ac:dyDescent="0.2">
      <c r="A1533" s="696"/>
      <c r="B1533" s="696"/>
      <c r="C1533" s="721"/>
      <c r="D1533" s="696" t="s">
        <v>7298</v>
      </c>
      <c r="E1533" s="696">
        <v>3</v>
      </c>
      <c r="F1533" s="696"/>
      <c r="G1533" s="721" t="s">
        <v>5240</v>
      </c>
      <c r="H1533" s="696"/>
      <c r="I1533" s="696"/>
      <c r="J1533" s="696"/>
      <c r="K1533" s="696"/>
      <c r="L1533" s="696"/>
      <c r="M1533" s="696"/>
      <c r="N1533" s="696"/>
      <c r="O1533" s="696" t="s">
        <v>7299</v>
      </c>
      <c r="P1533" s="696" t="s">
        <v>7300</v>
      </c>
      <c r="Q1533" s="696"/>
      <c r="R1533" s="696"/>
      <c r="S1533" s="703"/>
      <c r="T1533" s="703"/>
      <c r="U1533" s="781"/>
      <c r="V1533" s="781"/>
      <c r="W1533" s="781"/>
      <c r="X1533" s="782"/>
      <c r="Y1533" s="780"/>
      <c r="Z1533" s="730"/>
      <c r="AA1533" s="696"/>
      <c r="AB1533" s="696"/>
    </row>
    <row r="1534" spans="1:28" s="709" customFormat="1" ht="13.5" customHeight="1" x14ac:dyDescent="0.2">
      <c r="A1534" s="696"/>
      <c r="B1534" s="696"/>
      <c r="C1534" s="721"/>
      <c r="D1534" s="703"/>
      <c r="E1534" s="696"/>
      <c r="F1534" s="696"/>
      <c r="G1534" s="703"/>
      <c r="H1534" s="696"/>
      <c r="I1534" s="696"/>
      <c r="J1534" s="696"/>
      <c r="K1534" s="696"/>
      <c r="L1534" s="696" t="s">
        <v>7301</v>
      </c>
      <c r="M1534" s="696">
        <v>230</v>
      </c>
      <c r="N1534" s="696" t="s">
        <v>55</v>
      </c>
      <c r="O1534" s="696"/>
      <c r="P1534" s="696"/>
      <c r="Q1534" s="696"/>
      <c r="R1534" s="696"/>
      <c r="S1534" s="703"/>
      <c r="T1534" s="703"/>
      <c r="U1534" s="781"/>
      <c r="V1534" s="781"/>
      <c r="W1534" s="781"/>
      <c r="X1534" s="782"/>
      <c r="Y1534" s="780"/>
      <c r="Z1534" s="730"/>
      <c r="AA1534" s="696"/>
      <c r="AB1534" s="696"/>
    </row>
    <row r="1535" spans="1:28" s="709" customFormat="1" x14ac:dyDescent="0.2">
      <c r="A1535" s="696"/>
      <c r="B1535" s="696"/>
      <c r="C1535" s="721"/>
      <c r="D1535" s="730"/>
      <c r="E1535" s="696"/>
      <c r="F1535" s="696"/>
      <c r="G1535" s="696"/>
      <c r="H1535" s="696"/>
      <c r="I1535" s="696"/>
      <c r="J1535" s="696"/>
      <c r="K1535" s="721"/>
      <c r="L1535" s="721"/>
      <c r="M1535" s="721"/>
      <c r="N1535" s="721"/>
      <c r="O1535" s="721"/>
      <c r="P1535" s="703"/>
      <c r="Q1535" s="703"/>
      <c r="R1535" s="703"/>
      <c r="S1535" s="703"/>
      <c r="T1535" s="703"/>
      <c r="U1535" s="703"/>
      <c r="V1535" s="703"/>
      <c r="W1535" s="703"/>
      <c r="X1535" s="730"/>
      <c r="Y1535" s="729"/>
      <c r="Z1535" s="729"/>
      <c r="AA1535" s="729"/>
      <c r="AB1535" s="729"/>
    </row>
    <row r="1536" spans="1:28" s="709" customFormat="1" ht="13.5" customHeight="1" x14ac:dyDescent="0.2">
      <c r="A1536" s="696">
        <v>156</v>
      </c>
      <c r="B1536" s="696" t="s">
        <v>7296</v>
      </c>
      <c r="C1536" s="696">
        <v>2002</v>
      </c>
      <c r="D1536" s="696" t="s">
        <v>7302</v>
      </c>
      <c r="E1536" s="696"/>
      <c r="F1536" s="696">
        <v>10</v>
      </c>
      <c r="G1536" s="696" t="s">
        <v>7009</v>
      </c>
      <c r="H1536" s="696"/>
      <c r="I1536" s="696"/>
      <c r="J1536" s="696"/>
      <c r="K1536" s="696"/>
      <c r="L1536" s="703"/>
      <c r="M1536" s="696"/>
      <c r="N1536" s="696"/>
      <c r="O1536" s="696" t="s">
        <v>7303</v>
      </c>
      <c r="P1536" s="696" t="s">
        <v>5243</v>
      </c>
      <c r="Q1536" s="696" t="s">
        <v>2932</v>
      </c>
      <c r="R1536" s="696"/>
      <c r="S1536" s="696"/>
      <c r="T1536" s="696"/>
      <c r="U1536" s="727"/>
      <c r="V1536" s="727"/>
      <c r="W1536" s="727"/>
      <c r="X1536" s="727"/>
      <c r="Y1536" s="780" t="s">
        <v>7001</v>
      </c>
      <c r="Z1536" s="730"/>
      <c r="AA1536" s="696"/>
      <c r="AB1536" s="696"/>
    </row>
    <row r="1537" spans="1:28" s="709" customFormat="1" ht="13.5" customHeight="1" x14ac:dyDescent="0.2">
      <c r="A1537" s="696"/>
      <c r="B1537" s="696"/>
      <c r="C1537" s="696"/>
      <c r="D1537" s="696"/>
      <c r="E1537" s="696"/>
      <c r="F1537" s="696"/>
      <c r="G1537" s="696"/>
      <c r="H1537" s="696"/>
      <c r="I1537" s="696"/>
      <c r="J1537" s="696"/>
      <c r="K1537" s="703"/>
      <c r="L1537" s="703"/>
      <c r="M1537" s="696"/>
      <c r="N1537" s="696"/>
      <c r="O1537" s="696"/>
      <c r="P1537" s="696"/>
      <c r="Q1537" s="696"/>
      <c r="R1537" s="696"/>
      <c r="S1537" s="696"/>
      <c r="T1537" s="696"/>
      <c r="U1537" s="727"/>
      <c r="V1537" s="727"/>
      <c r="W1537" s="727"/>
      <c r="X1537" s="727"/>
      <c r="Y1537" s="780"/>
      <c r="Z1537" s="730"/>
      <c r="AA1537" s="696"/>
      <c r="AB1537" s="696"/>
    </row>
    <row r="1538" spans="1:28" s="709" customFormat="1" ht="39.75" customHeight="1" x14ac:dyDescent="0.2">
      <c r="A1538" s="729">
        <v>148</v>
      </c>
      <c r="B1538" s="696" t="s">
        <v>7296</v>
      </c>
      <c r="C1538" s="696">
        <v>2002</v>
      </c>
      <c r="D1538" s="696" t="s">
        <v>7298</v>
      </c>
      <c r="E1538" s="729"/>
      <c r="F1538" s="696">
        <v>280</v>
      </c>
      <c r="G1538" s="696" t="s">
        <v>7009</v>
      </c>
      <c r="H1538" s="696">
        <v>5</v>
      </c>
      <c r="I1538" s="729"/>
      <c r="J1538" s="696">
        <f>SUM(H1538:I1538)</f>
        <v>5</v>
      </c>
      <c r="K1538" s="696"/>
      <c r="L1538" s="696"/>
      <c r="M1538" s="696"/>
      <c r="N1538" s="696"/>
      <c r="O1538" s="696" t="s">
        <v>7304</v>
      </c>
      <c r="P1538" s="696" t="s">
        <v>5133</v>
      </c>
      <c r="Q1538" s="696" t="s">
        <v>5195</v>
      </c>
      <c r="R1538" s="728" t="s">
        <v>7284</v>
      </c>
      <c r="S1538" s="696">
        <v>2010</v>
      </c>
      <c r="T1538" s="696">
        <v>565</v>
      </c>
      <c r="U1538" s="728" t="s">
        <v>7305</v>
      </c>
      <c r="V1538" s="696">
        <v>9</v>
      </c>
      <c r="W1538" s="696">
        <v>12</v>
      </c>
      <c r="X1538" s="696">
        <f>SUM(V1538:W1538)</f>
        <v>21</v>
      </c>
      <c r="Y1538" s="728" t="s">
        <v>7306</v>
      </c>
      <c r="Z1538" s="696"/>
      <c r="AA1538" s="696"/>
      <c r="AB1538" s="696"/>
    </row>
    <row r="1539" spans="1:28" s="709" customFormat="1" ht="39.75" customHeight="1" x14ac:dyDescent="0.2">
      <c r="A1539" s="763"/>
      <c r="B1539" s="736"/>
      <c r="C1539" s="736"/>
      <c r="D1539" s="736"/>
      <c r="E1539" s="692"/>
      <c r="F1539" s="736"/>
      <c r="G1539" s="736"/>
      <c r="H1539" s="736"/>
      <c r="I1539" s="763"/>
      <c r="J1539" s="696"/>
      <c r="K1539" s="696"/>
      <c r="L1539" s="696"/>
      <c r="M1539" s="696"/>
      <c r="N1539" s="731"/>
      <c r="O1539" s="696"/>
      <c r="P1539" s="696"/>
      <c r="Q1539" s="696"/>
      <c r="R1539" s="728" t="s">
        <v>7021</v>
      </c>
      <c r="S1539" s="696">
        <v>2010</v>
      </c>
      <c r="T1539" s="696">
        <v>460</v>
      </c>
      <c r="U1539" s="728" t="s">
        <v>7307</v>
      </c>
      <c r="V1539" s="696">
        <v>4</v>
      </c>
      <c r="W1539" s="736"/>
      <c r="X1539" s="696">
        <f>SUM(V1539:W1539)</f>
        <v>4</v>
      </c>
      <c r="Y1539" s="728" t="s">
        <v>7308</v>
      </c>
      <c r="Z1539" s="696"/>
      <c r="AA1539" s="696"/>
      <c r="AB1539" s="696"/>
    </row>
    <row r="1540" spans="1:28" s="709" customFormat="1" ht="25.5" x14ac:dyDescent="0.2">
      <c r="A1540" s="736"/>
      <c r="B1540" s="736"/>
      <c r="C1540" s="736"/>
      <c r="D1540" s="736"/>
      <c r="E1540" s="719"/>
      <c r="F1540" s="736"/>
      <c r="G1540" s="736"/>
      <c r="H1540" s="736"/>
      <c r="I1540" s="736"/>
      <c r="J1540" s="696"/>
      <c r="K1540" s="696"/>
      <c r="L1540" s="696"/>
      <c r="M1540" s="729"/>
      <c r="O1540" s="696"/>
      <c r="P1540" s="696"/>
      <c r="Q1540" s="696"/>
      <c r="R1540" s="728" t="s">
        <v>7309</v>
      </c>
      <c r="S1540" s="696">
        <v>2008</v>
      </c>
      <c r="T1540" s="696">
        <v>798</v>
      </c>
      <c r="U1540" s="728" t="s">
        <v>7310</v>
      </c>
      <c r="V1540" s="696">
        <v>10</v>
      </c>
      <c r="W1540" s="736">
        <v>11</v>
      </c>
      <c r="X1540" s="696">
        <f>SUM(V1540:W1540)</f>
        <v>21</v>
      </c>
      <c r="Y1540" s="728" t="s">
        <v>7311</v>
      </c>
      <c r="Z1540" s="729"/>
      <c r="AA1540" s="729"/>
      <c r="AB1540" s="729"/>
    </row>
    <row r="1541" spans="1:28" s="709" customFormat="1" ht="38.25" x14ac:dyDescent="0.2">
      <c r="A1541" s="696"/>
      <c r="B1541" s="696"/>
      <c r="C1541" s="696"/>
      <c r="D1541" s="696"/>
      <c r="E1541" s="696"/>
      <c r="F1541" s="696"/>
      <c r="G1541" s="696"/>
      <c r="H1541" s="696"/>
      <c r="I1541" s="696"/>
      <c r="J1541" s="696"/>
      <c r="K1541" s="696"/>
      <c r="L1541" s="696"/>
      <c r="M1541" s="696"/>
      <c r="N1541" s="696"/>
      <c r="O1541" s="696"/>
      <c r="P1541" s="696"/>
      <c r="Q1541" s="696"/>
      <c r="R1541" s="728" t="s">
        <v>7312</v>
      </c>
      <c r="S1541" s="696">
        <v>2008</v>
      </c>
      <c r="T1541" s="696">
        <v>532</v>
      </c>
      <c r="U1541" s="728" t="s">
        <v>7313</v>
      </c>
      <c r="V1541" s="696">
        <v>13</v>
      </c>
      <c r="W1541" s="696">
        <v>9</v>
      </c>
      <c r="X1541" s="696">
        <f>SUM(V1541:W1541)</f>
        <v>22</v>
      </c>
      <c r="Y1541" s="728" t="s">
        <v>7314</v>
      </c>
      <c r="Z1541" s="696"/>
      <c r="AA1541" s="696"/>
      <c r="AB1541" s="696"/>
    </row>
    <row r="1542" spans="1:28" s="709" customFormat="1" x14ac:dyDescent="0.2">
      <c r="A1542" s="696"/>
      <c r="B1542" s="696"/>
      <c r="C1542" s="721"/>
      <c r="D1542" s="730"/>
      <c r="E1542" s="696"/>
      <c r="F1542" s="696"/>
      <c r="G1542" s="696"/>
      <c r="H1542" s="696"/>
      <c r="I1542" s="696"/>
      <c r="J1542" s="696"/>
      <c r="K1542" s="721"/>
      <c r="L1542" s="721"/>
      <c r="M1542" s="696"/>
      <c r="N1542" s="696"/>
      <c r="O1542" s="696"/>
      <c r="P1542" s="696"/>
      <c r="Q1542" s="696"/>
      <c r="R1542" s="696"/>
      <c r="S1542" s="696"/>
      <c r="T1542" s="696"/>
      <c r="U1542" s="696"/>
      <c r="V1542" s="696"/>
      <c r="W1542" s="696"/>
      <c r="X1542" s="696"/>
      <c r="Y1542" s="696"/>
      <c r="Z1542" s="696"/>
      <c r="AA1542" s="696"/>
      <c r="AB1542" s="696"/>
    </row>
    <row r="1543" spans="1:28" s="709" customFormat="1" x14ac:dyDescent="0.2">
      <c r="A1543" s="696"/>
      <c r="B1543" s="696" t="s">
        <v>7296</v>
      </c>
      <c r="C1543" s="696">
        <v>2015</v>
      </c>
      <c r="D1543" s="696" t="s">
        <v>7298</v>
      </c>
      <c r="E1543" s="696">
        <v>10</v>
      </c>
      <c r="F1543" s="696"/>
      <c r="G1543" s="721" t="s">
        <v>5240</v>
      </c>
      <c r="H1543" s="696"/>
      <c r="I1543" s="696"/>
      <c r="J1543" s="696"/>
      <c r="K1543" s="696"/>
      <c r="L1543" s="696"/>
      <c r="M1543" s="696"/>
      <c r="N1543" s="696"/>
      <c r="O1543" s="696" t="s">
        <v>7315</v>
      </c>
      <c r="P1543" s="696" t="s">
        <v>7300</v>
      </c>
      <c r="Q1543" s="696"/>
      <c r="R1543" s="696"/>
      <c r="S1543" s="696"/>
      <c r="T1543" s="696"/>
      <c r="U1543" s="696"/>
      <c r="V1543" s="696"/>
      <c r="W1543" s="696"/>
      <c r="X1543" s="696"/>
      <c r="Y1543" s="696"/>
      <c r="Z1543" s="696"/>
      <c r="AA1543" s="696"/>
      <c r="AB1543" s="696"/>
    </row>
    <row r="1544" spans="1:28" s="709" customFormat="1" x14ac:dyDescent="0.2">
      <c r="A1544" s="696">
        <v>150</v>
      </c>
      <c r="B1544" s="696" t="s">
        <v>7296</v>
      </c>
      <c r="C1544" s="696">
        <v>2002</v>
      </c>
      <c r="D1544" s="696" t="s">
        <v>7298</v>
      </c>
      <c r="E1544" s="719"/>
      <c r="F1544" s="696"/>
      <c r="G1544" s="696"/>
      <c r="H1544" s="696"/>
      <c r="I1544" s="696"/>
      <c r="J1544" s="696"/>
      <c r="K1544" s="696"/>
      <c r="L1544" s="696"/>
      <c r="M1544" s="696">
        <v>500</v>
      </c>
      <c r="N1544" s="696" t="s">
        <v>104</v>
      </c>
      <c r="O1544" s="696" t="s">
        <v>7316</v>
      </c>
      <c r="P1544" s="696" t="s">
        <v>7102</v>
      </c>
      <c r="Q1544" s="696" t="s">
        <v>5138</v>
      </c>
      <c r="R1544" s="696" t="s">
        <v>7030</v>
      </c>
      <c r="S1544" s="696">
        <v>1970</v>
      </c>
      <c r="T1544" s="696">
        <v>175</v>
      </c>
      <c r="U1544" s="696" t="s">
        <v>7317</v>
      </c>
      <c r="V1544" s="696">
        <v>8</v>
      </c>
      <c r="W1544" s="696">
        <v>0</v>
      </c>
      <c r="X1544" s="696">
        <f>SUM(V1544:W1544)</f>
        <v>8</v>
      </c>
      <c r="Y1544" s="728" t="s">
        <v>7318</v>
      </c>
      <c r="Z1544" s="696"/>
      <c r="AA1544" s="696"/>
      <c r="AB1544" s="696"/>
    </row>
    <row r="1545" spans="1:28" s="709" customFormat="1" x14ac:dyDescent="0.2">
      <c r="A1545" s="696"/>
      <c r="B1545" s="696"/>
      <c r="C1545" s="721"/>
      <c r="D1545" s="730"/>
      <c r="E1545" s="696"/>
      <c r="F1545" s="696"/>
      <c r="G1545" s="696"/>
      <c r="H1545" s="696"/>
      <c r="I1545" s="696"/>
      <c r="J1545" s="696"/>
      <c r="K1545" s="696"/>
      <c r="L1545" s="721"/>
      <c r="M1545" s="696"/>
      <c r="N1545" s="696"/>
      <c r="O1545" s="696"/>
      <c r="P1545" s="696"/>
      <c r="Q1545" s="696"/>
      <c r="R1545" s="696"/>
      <c r="S1545" s="696"/>
      <c r="T1545" s="696"/>
      <c r="U1545" s="696"/>
      <c r="V1545" s="696"/>
      <c r="W1545" s="696"/>
      <c r="X1545" s="696"/>
      <c r="Y1545" s="696"/>
      <c r="Z1545" s="696"/>
      <c r="AA1545" s="696"/>
      <c r="AB1545" s="696"/>
    </row>
    <row r="1546" spans="1:28" s="709" customFormat="1" ht="25.5" x14ac:dyDescent="0.2">
      <c r="A1546" s="696">
        <v>151</v>
      </c>
      <c r="B1546" s="696"/>
      <c r="C1546" s="696"/>
      <c r="D1546" s="696" t="s">
        <v>7319</v>
      </c>
      <c r="E1546" s="696"/>
      <c r="F1546" s="696">
        <v>10</v>
      </c>
      <c r="G1546" s="696" t="s">
        <v>7019</v>
      </c>
      <c r="H1546" s="696"/>
      <c r="I1546" s="696"/>
      <c r="J1546" s="696"/>
      <c r="K1546" s="696"/>
      <c r="L1546" s="696"/>
      <c r="M1546" s="696"/>
      <c r="N1546" s="696"/>
      <c r="O1546" s="696" t="s">
        <v>7320</v>
      </c>
      <c r="P1546" s="696" t="s">
        <v>5133</v>
      </c>
      <c r="Q1546" s="696" t="s">
        <v>5195</v>
      </c>
      <c r="R1546" s="696" t="s">
        <v>7026</v>
      </c>
      <c r="S1546" s="696"/>
      <c r="T1546" s="696">
        <v>385</v>
      </c>
      <c r="U1546" s="728" t="s">
        <v>7227</v>
      </c>
      <c r="V1546" s="696">
        <v>4</v>
      </c>
      <c r="W1546" s="696">
        <v>3</v>
      </c>
      <c r="X1546" s="696">
        <f>SUM(V1546:W1546)</f>
        <v>7</v>
      </c>
      <c r="Y1546" s="728" t="s">
        <v>7318</v>
      </c>
      <c r="Z1546" s="696"/>
      <c r="AA1546" s="696"/>
      <c r="AB1546" s="696"/>
    </row>
    <row r="1547" spans="1:28" s="709" customFormat="1" ht="38.25" x14ac:dyDescent="0.2">
      <c r="A1547" s="696"/>
      <c r="B1547" s="696"/>
      <c r="C1547" s="696"/>
      <c r="D1547" s="696"/>
      <c r="E1547" s="696"/>
      <c r="F1547" s="696"/>
      <c r="G1547" s="696"/>
      <c r="H1547" s="696"/>
      <c r="I1547" s="696"/>
      <c r="J1547" s="696"/>
      <c r="K1547" s="696"/>
      <c r="L1547" s="696"/>
      <c r="M1547" s="696"/>
      <c r="N1547" s="696"/>
      <c r="O1547" s="696"/>
      <c r="P1547" s="696"/>
      <c r="Q1547" s="696"/>
      <c r="R1547" s="696" t="s">
        <v>7321</v>
      </c>
      <c r="S1547" s="696"/>
      <c r="T1547" s="696">
        <v>1673</v>
      </c>
      <c r="U1547" s="728" t="s">
        <v>7322</v>
      </c>
      <c r="V1547" s="696">
        <v>34</v>
      </c>
      <c r="W1547" s="696">
        <v>6</v>
      </c>
      <c r="X1547" s="696">
        <f>SUM(V1547:W1547)</f>
        <v>40</v>
      </c>
      <c r="Y1547" s="728" t="s">
        <v>7323</v>
      </c>
      <c r="Z1547" s="696"/>
      <c r="AA1547" s="696"/>
      <c r="AB1547" s="696"/>
    </row>
    <row r="1548" spans="1:28" s="709" customFormat="1" x14ac:dyDescent="0.2">
      <c r="A1548" s="696"/>
      <c r="D1548" s="703"/>
      <c r="E1548" s="696"/>
      <c r="F1548" s="696"/>
      <c r="G1548" s="721"/>
      <c r="H1548" s="696"/>
      <c r="I1548" s="696"/>
      <c r="J1548" s="696"/>
      <c r="K1548" s="696"/>
      <c r="L1548" s="696"/>
      <c r="M1548" s="696"/>
      <c r="N1548" s="696"/>
      <c r="O1548" s="696"/>
      <c r="P1548" s="696"/>
      <c r="Q1548" s="696"/>
      <c r="R1548" s="696"/>
      <c r="S1548" s="696"/>
      <c r="T1548" s="696"/>
      <c r="U1548" s="728"/>
      <c r="V1548" s="696"/>
      <c r="W1548" s="696"/>
      <c r="X1548" s="696"/>
      <c r="Y1548" s="721"/>
      <c r="Z1548" s="730"/>
      <c r="AA1548" s="696"/>
      <c r="AB1548" s="696"/>
    </row>
    <row r="1549" spans="1:28" s="709" customFormat="1" x14ac:dyDescent="0.2">
      <c r="A1549" s="696">
        <v>48</v>
      </c>
      <c r="B1549" s="696" t="s">
        <v>7324</v>
      </c>
      <c r="C1549" s="696">
        <v>1972</v>
      </c>
      <c r="D1549" s="696" t="s">
        <v>7325</v>
      </c>
      <c r="E1549" s="696"/>
      <c r="F1549" s="696"/>
      <c r="G1549" s="696"/>
      <c r="H1549" s="696"/>
      <c r="I1549" s="696"/>
      <c r="J1549" s="696"/>
      <c r="K1549" s="696"/>
      <c r="L1549" s="696" t="s">
        <v>7326</v>
      </c>
      <c r="M1549" s="696">
        <v>430</v>
      </c>
      <c r="N1549" s="696" t="s">
        <v>44</v>
      </c>
      <c r="O1549" s="696"/>
      <c r="P1549" s="696"/>
      <c r="Q1549" s="696"/>
      <c r="R1549" s="696"/>
      <c r="S1549" s="696" t="s">
        <v>2315</v>
      </c>
      <c r="T1549" s="696"/>
      <c r="U1549" s="696"/>
      <c r="V1549" s="696"/>
      <c r="W1549" s="696"/>
      <c r="X1549" s="696"/>
    </row>
    <row r="1550" spans="1:28" s="709" customFormat="1" x14ac:dyDescent="0.2">
      <c r="A1550" s="696"/>
      <c r="B1550" s="696"/>
      <c r="C1550" s="696"/>
      <c r="D1550" s="703" t="s">
        <v>7327</v>
      </c>
      <c r="E1550" s="696"/>
      <c r="F1550" s="696">
        <v>600</v>
      </c>
      <c r="G1550" s="696" t="s">
        <v>7019</v>
      </c>
      <c r="H1550" s="696">
        <v>16</v>
      </c>
      <c r="I1550" s="696"/>
      <c r="J1550" s="696">
        <f>SUM(H1550:I1550)</f>
        <v>16</v>
      </c>
      <c r="K1550" s="696"/>
      <c r="L1550" s="696"/>
      <c r="M1550" s="696"/>
      <c r="N1550" s="696"/>
      <c r="O1550" s="696"/>
      <c r="P1550" s="696"/>
      <c r="Q1550" s="696"/>
      <c r="R1550" s="696"/>
      <c r="S1550" s="696"/>
      <c r="T1550" s="696"/>
      <c r="U1550" s="696"/>
      <c r="V1550" s="696"/>
      <c r="W1550" s="696"/>
      <c r="X1550" s="696"/>
    </row>
    <row r="1551" spans="1:28" s="709" customFormat="1" x14ac:dyDescent="0.2">
      <c r="A1551" s="696"/>
      <c r="B1551" s="696"/>
      <c r="C1551" s="696"/>
      <c r="D1551" s="703" t="s">
        <v>7328</v>
      </c>
      <c r="E1551" s="696"/>
      <c r="F1551" s="696">
        <v>400</v>
      </c>
      <c r="G1551" s="696" t="s">
        <v>7019</v>
      </c>
      <c r="H1551" s="696">
        <v>6</v>
      </c>
      <c r="I1551" s="696"/>
      <c r="J1551" s="696">
        <f>SUM(H1551:I1551)</f>
        <v>6</v>
      </c>
      <c r="K1551" s="696"/>
      <c r="L1551" s="696"/>
      <c r="M1551" s="696"/>
      <c r="N1551" s="696"/>
      <c r="O1551" s="696"/>
      <c r="P1551" s="696"/>
      <c r="Q1551" s="696"/>
      <c r="R1551" s="696"/>
      <c r="S1551" s="696"/>
      <c r="T1551" s="696"/>
      <c r="U1551" s="696"/>
      <c r="V1551" s="696"/>
      <c r="W1551" s="696"/>
      <c r="X1551" s="696"/>
    </row>
    <row r="1552" spans="1:28" s="709" customFormat="1" x14ac:dyDescent="0.2">
      <c r="A1552" s="696"/>
      <c r="B1552" s="696"/>
      <c r="C1552" s="696"/>
      <c r="D1552" s="703"/>
      <c r="E1552" s="696"/>
      <c r="F1552" s="696"/>
      <c r="G1552" s="703"/>
      <c r="H1552" s="696"/>
      <c r="I1552" s="696"/>
      <c r="J1552" s="696"/>
      <c r="K1552" s="696"/>
      <c r="L1552" s="696"/>
      <c r="M1552" s="696"/>
      <c r="N1552" s="696"/>
      <c r="O1552" s="696"/>
      <c r="P1552" s="696"/>
      <c r="Q1552" s="696"/>
      <c r="R1552" s="696"/>
      <c r="S1552" s="696"/>
      <c r="T1552" s="696"/>
      <c r="U1552" s="728"/>
      <c r="V1552" s="696"/>
      <c r="W1552" s="696"/>
      <c r="X1552" s="696"/>
      <c r="Y1552" s="721"/>
      <c r="Z1552" s="730"/>
      <c r="AA1552" s="696"/>
      <c r="AB1552" s="696"/>
    </row>
    <row r="1553" spans="1:28" s="709" customFormat="1" x14ac:dyDescent="0.2">
      <c r="A1553" s="696">
        <v>194</v>
      </c>
      <c r="B1553" s="696"/>
      <c r="C1553" s="696"/>
      <c r="D1553" s="696"/>
      <c r="E1553" s="696"/>
      <c r="F1553" s="696"/>
      <c r="G1553" s="696"/>
      <c r="H1553" s="696"/>
      <c r="I1553" s="696"/>
      <c r="J1553" s="696"/>
      <c r="K1553" s="696"/>
      <c r="L1553" s="696"/>
      <c r="M1553" s="696"/>
      <c r="N1553" s="696"/>
      <c r="O1553" s="696" t="s">
        <v>7329</v>
      </c>
      <c r="P1553" s="696" t="s">
        <v>5472</v>
      </c>
      <c r="Q1553" s="696" t="s">
        <v>6966</v>
      </c>
      <c r="R1553" s="696"/>
      <c r="S1553" s="696"/>
      <c r="T1553" s="696"/>
      <c r="U1553" s="696"/>
      <c r="V1553" s="696"/>
      <c r="W1553" s="696"/>
      <c r="X1553" s="696"/>
      <c r="Y1553" s="709" t="s">
        <v>7001</v>
      </c>
    </row>
    <row r="1554" spans="1:28" s="709" customFormat="1" x14ac:dyDescent="0.2">
      <c r="A1554" s="696"/>
      <c r="B1554" s="696"/>
      <c r="C1554" s="696"/>
      <c r="D1554" s="703"/>
      <c r="E1554" s="696"/>
      <c r="F1554" s="696"/>
      <c r="G1554" s="703"/>
      <c r="H1554" s="696"/>
      <c r="I1554" s="696"/>
      <c r="J1554" s="696"/>
      <c r="K1554" s="696"/>
      <c r="L1554" s="696"/>
      <c r="M1554" s="696"/>
      <c r="N1554" s="696"/>
      <c r="O1554" s="696"/>
      <c r="P1554" s="696"/>
      <c r="Q1554" s="696"/>
      <c r="R1554" s="696"/>
      <c r="S1554" s="696"/>
      <c r="T1554" s="696"/>
      <c r="U1554" s="728"/>
      <c r="V1554" s="696"/>
      <c r="W1554" s="696"/>
      <c r="X1554" s="696"/>
      <c r="Y1554" s="721"/>
      <c r="Z1554" s="730"/>
      <c r="AA1554" s="696"/>
      <c r="AB1554" s="696"/>
    </row>
    <row r="1555" spans="1:28" s="709" customFormat="1" x14ac:dyDescent="0.2">
      <c r="A1555" s="696">
        <v>195</v>
      </c>
      <c r="B1555" s="696" t="s">
        <v>7296</v>
      </c>
      <c r="C1555" s="696">
        <v>2014</v>
      </c>
      <c r="D1555" s="696"/>
      <c r="E1555" s="729"/>
      <c r="F1555" s="696"/>
      <c r="G1555" s="696"/>
      <c r="H1555" s="696"/>
      <c r="I1555" s="696"/>
      <c r="J1555" s="696"/>
      <c r="K1555" s="696"/>
      <c r="L1555" s="730" t="s">
        <v>7330</v>
      </c>
      <c r="M1555" s="696">
        <v>650</v>
      </c>
      <c r="N1555" s="696"/>
      <c r="O1555" s="696" t="s">
        <v>7331</v>
      </c>
      <c r="P1555" s="696" t="s">
        <v>5133</v>
      </c>
      <c r="Q1555" s="696" t="s">
        <v>5195</v>
      </c>
      <c r="R1555" s="696" t="s">
        <v>7030</v>
      </c>
      <c r="S1555" s="696">
        <v>2013</v>
      </c>
      <c r="T1555" s="696">
        <v>643</v>
      </c>
      <c r="U1555" s="696" t="s">
        <v>7332</v>
      </c>
      <c r="V1555" s="696">
        <v>21</v>
      </c>
      <c r="W1555" s="696">
        <v>4</v>
      </c>
      <c r="X1555" s="696">
        <f t="shared" ref="X1555:X1564" si="1">SUM(V1555:W1555)</f>
        <v>25</v>
      </c>
      <c r="Y1555" s="696"/>
      <c r="Z1555" s="696"/>
      <c r="AA1555" s="696"/>
      <c r="AB1555" s="696"/>
    </row>
    <row r="1556" spans="1:28" s="709" customFormat="1" ht="38.25" x14ac:dyDescent="0.2">
      <c r="A1556" s="696"/>
      <c r="B1556" s="696"/>
      <c r="C1556" s="696"/>
      <c r="D1556" s="696"/>
      <c r="E1556" s="696"/>
      <c r="F1556" s="696"/>
      <c r="G1556" s="696"/>
      <c r="H1556" s="696"/>
      <c r="I1556" s="696"/>
      <c r="J1556" s="696"/>
      <c r="K1556" s="696"/>
      <c r="L1556" s="696"/>
      <c r="M1556" s="696"/>
      <c r="N1556" s="696"/>
      <c r="O1556" s="696"/>
      <c r="P1556" s="696"/>
      <c r="Q1556" s="696"/>
      <c r="R1556" s="696" t="s">
        <v>7033</v>
      </c>
      <c r="S1556" s="696">
        <v>2013</v>
      </c>
      <c r="T1556" s="696">
        <v>1636</v>
      </c>
      <c r="U1556" s="728" t="s">
        <v>7333</v>
      </c>
      <c r="V1556" s="696">
        <v>24</v>
      </c>
      <c r="W1556" s="696">
        <v>0</v>
      </c>
      <c r="X1556" s="696">
        <f t="shared" si="1"/>
        <v>24</v>
      </c>
      <c r="Y1556" s="696"/>
      <c r="Z1556" s="696"/>
      <c r="AA1556" s="696"/>
      <c r="AB1556" s="696"/>
    </row>
    <row r="1557" spans="1:28" s="709" customFormat="1" ht="38.25" x14ac:dyDescent="0.2">
      <c r="A1557" s="696"/>
      <c r="B1557" s="696"/>
      <c r="C1557" s="721"/>
      <c r="D1557" s="730"/>
      <c r="E1557" s="696"/>
      <c r="F1557" s="696"/>
      <c r="G1557" s="696"/>
      <c r="H1557" s="696"/>
      <c r="I1557" s="696"/>
      <c r="J1557" s="696"/>
      <c r="K1557" s="721"/>
      <c r="L1557" s="721"/>
      <c r="M1557" s="696"/>
      <c r="N1557" s="696"/>
      <c r="O1557" s="696"/>
      <c r="P1557" s="696"/>
      <c r="Q1557" s="696"/>
      <c r="R1557" s="696" t="s">
        <v>7021</v>
      </c>
      <c r="S1557" s="696">
        <v>2013</v>
      </c>
      <c r="T1557" s="696">
        <v>695</v>
      </c>
      <c r="U1557" s="728" t="s">
        <v>7333</v>
      </c>
      <c r="V1557" s="696">
        <v>23</v>
      </c>
      <c r="W1557" s="696">
        <v>1</v>
      </c>
      <c r="X1557" s="696">
        <f t="shared" si="1"/>
        <v>24</v>
      </c>
      <c r="Y1557" s="696"/>
      <c r="Z1557" s="696"/>
      <c r="AA1557" s="696"/>
      <c r="AB1557" s="696"/>
    </row>
    <row r="1558" spans="1:28" s="709" customFormat="1" x14ac:dyDescent="0.2">
      <c r="A1558" s="696"/>
      <c r="B1558" s="696"/>
      <c r="C1558" s="721"/>
      <c r="D1558" s="730"/>
      <c r="E1558" s="696"/>
      <c r="F1558" s="696"/>
      <c r="G1558" s="696"/>
      <c r="H1558" s="696"/>
      <c r="I1558" s="696"/>
      <c r="J1558" s="696"/>
      <c r="K1558" s="721"/>
      <c r="L1558" s="721"/>
      <c r="M1558" s="696"/>
      <c r="N1558" s="696"/>
      <c r="O1558" s="696"/>
      <c r="P1558" s="696"/>
      <c r="Q1558" s="696"/>
      <c r="R1558" s="696"/>
      <c r="S1558" s="696"/>
      <c r="T1558" s="696"/>
      <c r="U1558" s="696"/>
      <c r="V1558" s="696"/>
      <c r="W1558" s="696"/>
      <c r="X1558" s="696"/>
      <c r="Y1558" s="721"/>
      <c r="Z1558" s="730"/>
      <c r="AA1558" s="696"/>
      <c r="AB1558" s="696"/>
    </row>
    <row r="1559" spans="1:28" s="709" customFormat="1" ht="38.25" x14ac:dyDescent="0.2">
      <c r="A1559" s="696">
        <v>196</v>
      </c>
      <c r="B1559" s="728" t="s">
        <v>7334</v>
      </c>
      <c r="C1559" s="696">
        <v>2012</v>
      </c>
      <c r="D1559" s="696"/>
      <c r="E1559" s="696"/>
      <c r="F1559" s="696"/>
      <c r="G1559" s="696"/>
      <c r="H1559" s="696"/>
      <c r="I1559" s="696"/>
      <c r="J1559" s="696"/>
      <c r="K1559" s="696"/>
      <c r="L1559" s="728" t="s">
        <v>7335</v>
      </c>
      <c r="M1559" s="696">
        <v>1832</v>
      </c>
      <c r="N1559" s="696" t="s">
        <v>59</v>
      </c>
      <c r="O1559" s="696" t="s">
        <v>7336</v>
      </c>
      <c r="P1559" s="696" t="s">
        <v>5133</v>
      </c>
      <c r="Q1559" s="696" t="s">
        <v>5195</v>
      </c>
      <c r="R1559" s="696" t="s">
        <v>7030</v>
      </c>
      <c r="S1559" s="696">
        <v>2014</v>
      </c>
      <c r="T1559" s="696">
        <v>766</v>
      </c>
      <c r="U1559" s="728" t="s">
        <v>7337</v>
      </c>
      <c r="V1559" s="696">
        <v>28</v>
      </c>
      <c r="W1559" s="696"/>
      <c r="X1559" s="696">
        <f t="shared" si="1"/>
        <v>28</v>
      </c>
      <c r="Y1559" s="696"/>
      <c r="Z1559" s="696"/>
      <c r="AA1559" s="696"/>
      <c r="AB1559" s="696"/>
    </row>
    <row r="1560" spans="1:28" s="709" customFormat="1" ht="32.25" customHeight="1" x14ac:dyDescent="0.2">
      <c r="A1560" s="696"/>
      <c r="B1560" s="696"/>
      <c r="C1560" s="696"/>
      <c r="D1560" s="696"/>
      <c r="E1560" s="696"/>
      <c r="F1560" s="696"/>
      <c r="G1560" s="696"/>
      <c r="H1560" s="696"/>
      <c r="I1560" s="696"/>
      <c r="J1560" s="696"/>
      <c r="K1560" s="696"/>
      <c r="L1560" s="729"/>
      <c r="M1560" s="729"/>
      <c r="N1560" s="696"/>
      <c r="O1560" s="696"/>
      <c r="P1560" s="696"/>
      <c r="Q1560" s="696"/>
      <c r="R1560" s="696" t="s">
        <v>7033</v>
      </c>
      <c r="S1560" s="696">
        <v>2011</v>
      </c>
      <c r="T1560" s="696">
        <v>541</v>
      </c>
      <c r="U1560" s="728" t="s">
        <v>7337</v>
      </c>
      <c r="V1560" s="696">
        <v>19</v>
      </c>
      <c r="W1560" s="696">
        <v>2</v>
      </c>
      <c r="X1560" s="696">
        <f t="shared" si="1"/>
        <v>21</v>
      </c>
      <c r="Y1560" s="696"/>
      <c r="Z1560" s="696"/>
      <c r="AA1560" s="696"/>
      <c r="AB1560" s="696"/>
    </row>
    <row r="1561" spans="1:28" s="709" customFormat="1" ht="30" customHeight="1" x14ac:dyDescent="0.2">
      <c r="A1561" s="696"/>
      <c r="B1561" s="696"/>
      <c r="C1561" s="696"/>
      <c r="D1561" s="696"/>
      <c r="E1561" s="696"/>
      <c r="F1561" s="696"/>
      <c r="G1561" s="696"/>
      <c r="H1561" s="696"/>
      <c r="I1561" s="696"/>
      <c r="J1561" s="696"/>
      <c r="K1561" s="696"/>
      <c r="L1561" s="696"/>
      <c r="M1561" s="696"/>
      <c r="N1561" s="696"/>
      <c r="O1561" s="696"/>
      <c r="P1561" s="696"/>
      <c r="Q1561" s="696"/>
      <c r="R1561" s="696" t="s">
        <v>7021</v>
      </c>
      <c r="S1561" s="696">
        <v>2011</v>
      </c>
      <c r="T1561" s="696">
        <v>636</v>
      </c>
      <c r="U1561" s="728" t="s">
        <v>7338</v>
      </c>
      <c r="V1561" s="696">
        <v>15</v>
      </c>
      <c r="W1561" s="696"/>
      <c r="X1561" s="696">
        <f t="shared" si="1"/>
        <v>15</v>
      </c>
      <c r="Y1561" s="721"/>
      <c r="Z1561" s="730"/>
      <c r="AA1561" s="696">
        <v>310</v>
      </c>
      <c r="AB1561" s="696"/>
    </row>
    <row r="1562" spans="1:28" s="709" customFormat="1" ht="30" customHeight="1" x14ac:dyDescent="0.2">
      <c r="A1562" s="696"/>
      <c r="B1562" s="696"/>
      <c r="C1562" s="696"/>
      <c r="D1562" s="696"/>
      <c r="E1562" s="696"/>
      <c r="F1562" s="696"/>
      <c r="G1562" s="696"/>
      <c r="H1562" s="696"/>
      <c r="I1562" s="696"/>
      <c r="J1562" s="696"/>
      <c r="K1562" s="696"/>
      <c r="L1562" s="696"/>
      <c r="M1562" s="696"/>
      <c r="N1562" s="696"/>
      <c r="O1562" s="696"/>
      <c r="P1562" s="696"/>
      <c r="Q1562" s="696"/>
      <c r="R1562" s="696" t="s">
        <v>7035</v>
      </c>
      <c r="S1562" s="696">
        <v>2011</v>
      </c>
      <c r="T1562" s="696">
        <v>384</v>
      </c>
      <c r="U1562" s="728" t="s">
        <v>7338</v>
      </c>
      <c r="V1562" s="696"/>
      <c r="W1562" s="696"/>
      <c r="X1562" s="696"/>
      <c r="Y1562" s="721"/>
      <c r="Z1562" s="730"/>
      <c r="AA1562" s="696"/>
      <c r="AB1562" s="696"/>
    </row>
    <row r="1563" spans="1:28" s="709" customFormat="1" ht="30" customHeight="1" x14ac:dyDescent="0.2">
      <c r="A1563" s="696"/>
      <c r="B1563" s="696"/>
      <c r="C1563" s="696"/>
      <c r="D1563" s="696"/>
      <c r="E1563" s="696"/>
      <c r="F1563" s="696"/>
      <c r="G1563" s="696"/>
      <c r="H1563" s="696"/>
      <c r="I1563" s="696"/>
      <c r="J1563" s="696"/>
      <c r="K1563" s="696"/>
      <c r="L1563" s="696"/>
      <c r="M1563" s="696"/>
      <c r="N1563" s="696"/>
      <c r="O1563" s="696"/>
      <c r="P1563" s="696"/>
      <c r="Q1563" s="696"/>
      <c r="R1563" s="696" t="s">
        <v>7046</v>
      </c>
      <c r="S1563" s="696">
        <v>2011</v>
      </c>
      <c r="T1563" s="696">
        <v>525</v>
      </c>
      <c r="U1563" s="728" t="s">
        <v>7338</v>
      </c>
      <c r="V1563" s="696"/>
      <c r="W1563" s="696"/>
      <c r="X1563" s="696"/>
      <c r="Y1563" s="721"/>
      <c r="Z1563" s="730"/>
      <c r="AA1563" s="696"/>
      <c r="AB1563" s="696"/>
    </row>
    <row r="1564" spans="1:28" s="709" customFormat="1" ht="25.5" x14ac:dyDescent="0.2">
      <c r="A1564" s="696"/>
      <c r="B1564" s="696"/>
      <c r="C1564" s="696"/>
      <c r="D1564" s="696"/>
      <c r="E1564" s="696"/>
      <c r="F1564" s="696"/>
      <c r="G1564" s="696"/>
      <c r="H1564" s="696"/>
      <c r="I1564" s="696"/>
      <c r="J1564" s="696"/>
      <c r="K1564" s="696"/>
      <c r="L1564" s="696"/>
      <c r="M1564" s="696"/>
      <c r="N1564" s="696"/>
      <c r="O1564" s="696"/>
      <c r="P1564" s="696"/>
      <c r="Q1564" s="696"/>
      <c r="R1564" s="696" t="s">
        <v>7024</v>
      </c>
      <c r="S1564" s="696">
        <v>2013</v>
      </c>
      <c r="T1564" s="696">
        <v>889</v>
      </c>
      <c r="U1564" s="728" t="s">
        <v>7339</v>
      </c>
      <c r="V1564" s="696">
        <v>13</v>
      </c>
      <c r="W1564" s="696"/>
      <c r="X1564" s="696">
        <f t="shared" si="1"/>
        <v>13</v>
      </c>
      <c r="Y1564" s="721"/>
      <c r="Z1564" s="730"/>
      <c r="AA1564" s="696"/>
      <c r="AB1564" s="696"/>
    </row>
    <row r="1565" spans="1:28" s="709" customFormat="1" ht="25.5" x14ac:dyDescent="0.2">
      <c r="A1565" s="696"/>
      <c r="B1565" s="696"/>
      <c r="C1565" s="721"/>
      <c r="D1565" s="703"/>
      <c r="E1565" s="703"/>
      <c r="F1565" s="703"/>
      <c r="G1565" s="703"/>
      <c r="H1565" s="703"/>
      <c r="I1565" s="703"/>
      <c r="J1565" s="703"/>
      <c r="K1565" s="703"/>
      <c r="L1565" s="703"/>
      <c r="M1565" s="696"/>
      <c r="N1565" s="696"/>
      <c r="O1565" s="696"/>
      <c r="P1565" s="696"/>
      <c r="Q1565" s="696"/>
      <c r="R1565" s="696" t="s">
        <v>7026</v>
      </c>
      <c r="S1565" s="696">
        <v>2013</v>
      </c>
      <c r="T1565" s="696">
        <v>518</v>
      </c>
      <c r="U1565" s="728" t="s">
        <v>7338</v>
      </c>
      <c r="V1565" s="696"/>
      <c r="W1565" s="696"/>
      <c r="X1565" s="696"/>
      <c r="Y1565" s="721"/>
      <c r="Z1565" s="730"/>
      <c r="AA1565" s="696"/>
      <c r="AB1565" s="696"/>
    </row>
    <row r="1566" spans="1:28" s="709" customFormat="1" ht="13.5" customHeight="1" x14ac:dyDescent="0.2">
      <c r="A1566" s="696"/>
      <c r="B1566" s="696"/>
      <c r="C1566" s="721"/>
      <c r="D1566" s="703"/>
      <c r="E1566" s="703"/>
      <c r="F1566" s="703"/>
      <c r="G1566" s="703"/>
      <c r="H1566" s="703"/>
      <c r="I1566" s="703"/>
      <c r="J1566" s="703"/>
      <c r="K1566" s="703"/>
      <c r="L1566" s="703"/>
      <c r="M1566" s="696"/>
      <c r="N1566" s="696"/>
      <c r="O1566" s="696"/>
      <c r="P1566" s="696"/>
      <c r="Q1566" s="696"/>
      <c r="R1566" s="696"/>
      <c r="S1566" s="696"/>
      <c r="T1566" s="696"/>
      <c r="U1566" s="696"/>
      <c r="V1566" s="696"/>
      <c r="W1566" s="696"/>
      <c r="X1566" s="696"/>
      <c r="Y1566" s="721"/>
      <c r="Z1566" s="730"/>
      <c r="AA1566" s="696"/>
      <c r="AB1566" s="696"/>
    </row>
    <row r="1567" spans="1:28" s="709" customFormat="1" x14ac:dyDescent="0.2">
      <c r="A1567" s="696"/>
      <c r="B1567" s="696" t="s">
        <v>7340</v>
      </c>
      <c r="C1567" s="696"/>
      <c r="D1567" s="703"/>
      <c r="E1567" s="696"/>
      <c r="F1567" s="696"/>
      <c r="G1567" s="703"/>
      <c r="H1567" s="696"/>
      <c r="I1567" s="696"/>
      <c r="J1567" s="696"/>
      <c r="K1567" s="696"/>
      <c r="L1567" s="729"/>
      <c r="M1567" s="696"/>
      <c r="N1567" s="696"/>
      <c r="O1567" s="696"/>
      <c r="P1567" s="696"/>
      <c r="Q1567" s="696"/>
      <c r="R1567" s="696" t="s">
        <v>7341</v>
      </c>
      <c r="S1567" s="696">
        <v>2000</v>
      </c>
      <c r="T1567" s="696">
        <v>700</v>
      </c>
      <c r="U1567" s="728"/>
      <c r="V1567" s="696"/>
      <c r="W1567" s="696"/>
      <c r="X1567" s="696"/>
      <c r="Y1567" s="721"/>
      <c r="Z1567" s="730"/>
      <c r="AA1567" s="696"/>
      <c r="AB1567" s="696"/>
    </row>
    <row r="1568" spans="1:28" s="709" customFormat="1" x14ac:dyDescent="0.2">
      <c r="A1568" s="696"/>
      <c r="B1568" s="696" t="s">
        <v>7342</v>
      </c>
      <c r="C1568" s="696"/>
      <c r="D1568" s="703"/>
      <c r="E1568" s="696"/>
      <c r="F1568" s="696"/>
      <c r="G1568" s="703"/>
      <c r="H1568" s="696"/>
      <c r="I1568" s="696"/>
      <c r="J1568" s="696"/>
      <c r="K1568" s="696"/>
      <c r="L1568" s="729"/>
      <c r="M1568" s="696"/>
      <c r="N1568" s="696"/>
      <c r="O1568" s="696"/>
      <c r="P1568" s="696"/>
      <c r="Q1568" s="696"/>
      <c r="R1568" s="696" t="s">
        <v>7343</v>
      </c>
      <c r="S1568" s="696">
        <v>2000</v>
      </c>
      <c r="T1568" s="696">
        <v>730</v>
      </c>
      <c r="U1568" s="728"/>
      <c r="V1568" s="696"/>
      <c r="W1568" s="696"/>
      <c r="X1568" s="696"/>
      <c r="Y1568" s="721"/>
      <c r="Z1568" s="730"/>
      <c r="AA1568" s="696"/>
      <c r="AB1568" s="696"/>
    </row>
    <row r="1569" spans="1:28" s="709" customFormat="1" x14ac:dyDescent="0.2">
      <c r="A1569" s="696"/>
      <c r="B1569" s="696"/>
      <c r="C1569" s="721"/>
      <c r="D1569" s="730"/>
      <c r="E1569" s="696"/>
      <c r="F1569" s="696"/>
      <c r="G1569" s="696"/>
      <c r="H1569" s="696"/>
      <c r="I1569" s="696"/>
      <c r="J1569" s="696"/>
      <c r="K1569" s="721"/>
      <c r="L1569" s="721"/>
      <c r="M1569" s="696"/>
      <c r="N1569" s="696"/>
      <c r="O1569" s="696"/>
      <c r="P1569" s="696"/>
      <c r="Q1569" s="696"/>
      <c r="R1569" s="696"/>
      <c r="S1569" s="696"/>
      <c r="T1569" s="696"/>
      <c r="U1569" s="696"/>
      <c r="V1569" s="696"/>
      <c r="W1569" s="696"/>
      <c r="X1569" s="696"/>
      <c r="Y1569" s="721"/>
      <c r="Z1569" s="730"/>
      <c r="AA1569" s="696"/>
      <c r="AB1569" s="696"/>
    </row>
    <row r="1570" spans="1:28" s="709" customFormat="1" x14ac:dyDescent="0.2">
      <c r="A1570" s="696"/>
      <c r="B1570" s="696"/>
      <c r="C1570" s="696"/>
      <c r="D1570" s="721"/>
      <c r="E1570" s="729"/>
      <c r="F1570" s="696"/>
      <c r="G1570" s="696"/>
      <c r="H1570" s="696"/>
      <c r="I1570" s="696"/>
      <c r="J1570" s="696"/>
      <c r="K1570" s="696"/>
      <c r="L1570" s="729"/>
      <c r="M1570" s="696"/>
      <c r="N1570" s="696"/>
      <c r="O1570" s="696"/>
      <c r="P1570" s="696"/>
      <c r="Q1570" s="696"/>
      <c r="R1570" s="696"/>
      <c r="S1570" s="696"/>
      <c r="T1570" s="696"/>
      <c r="U1570" s="728"/>
      <c r="V1570" s="696"/>
      <c r="W1570" s="696"/>
      <c r="X1570" s="696"/>
      <c r="Y1570" s="721"/>
      <c r="Z1570" s="730"/>
      <c r="AA1570" s="696"/>
      <c r="AB1570" s="696"/>
    </row>
    <row r="1571" spans="1:28" s="709" customFormat="1" x14ac:dyDescent="0.2">
      <c r="A1571" s="696"/>
      <c r="B1571" s="696"/>
      <c r="C1571" s="696"/>
      <c r="D1571" s="703"/>
      <c r="E1571" s="729"/>
      <c r="F1571" s="696"/>
      <c r="G1571" s="696"/>
      <c r="H1571" s="696"/>
      <c r="I1571" s="696"/>
      <c r="J1571" s="696"/>
      <c r="K1571" s="696"/>
      <c r="L1571" s="696"/>
      <c r="M1571" s="696"/>
      <c r="N1571" s="696"/>
      <c r="O1571" s="696"/>
      <c r="P1571" s="696"/>
      <c r="Q1571" s="696"/>
      <c r="R1571" s="696"/>
      <c r="S1571" s="696"/>
      <c r="T1571" s="696"/>
      <c r="U1571" s="728"/>
      <c r="V1571" s="696"/>
      <c r="W1571" s="696"/>
      <c r="X1571" s="696"/>
      <c r="Y1571" s="721"/>
      <c r="Z1571" s="730"/>
      <c r="AA1571" s="696"/>
      <c r="AB1571" s="696"/>
    </row>
    <row r="1572" spans="1:28" ht="13.5" x14ac:dyDescent="0.2">
      <c r="A1572" s="711"/>
      <c r="B1572" s="698" t="s">
        <v>2315</v>
      </c>
      <c r="C1572" s="712" t="s">
        <v>7344</v>
      </c>
      <c r="D1572" s="714"/>
      <c r="E1572" s="768">
        <f>SUM(E15:E1571)</f>
        <v>66442</v>
      </c>
      <c r="F1572" s="768">
        <f>SUM(F15:F1571)</f>
        <v>15658</v>
      </c>
      <c r="G1572" s="711" t="s">
        <v>5191</v>
      </c>
      <c r="H1572" s="711" t="s">
        <v>2315</v>
      </c>
      <c r="I1572" s="711"/>
      <c r="J1572" s="768">
        <f>SUM(J15:J1571)</f>
        <v>1450</v>
      </c>
      <c r="K1572" s="711"/>
      <c r="L1572" s="711"/>
      <c r="M1572" s="768">
        <f>SUM(M15:M1571)</f>
        <v>178601</v>
      </c>
      <c r="N1572" s="711"/>
      <c r="O1572" s="711"/>
      <c r="P1572" s="711"/>
      <c r="Q1572" s="711"/>
      <c r="R1572" s="711"/>
      <c r="S1572" s="711"/>
      <c r="T1572" s="768">
        <f>SUM(T15:T1571)</f>
        <v>76929</v>
      </c>
      <c r="U1572" s="711" t="s">
        <v>5191</v>
      </c>
      <c r="V1572" s="711"/>
      <c r="W1572" s="711"/>
      <c r="X1572" s="711"/>
      <c r="Y1572" s="716"/>
      <c r="Z1572" s="711"/>
      <c r="AA1572" s="705">
        <f>SUM(AA15:AA1566)</f>
        <v>118295</v>
      </c>
      <c r="AB1572" s="716"/>
    </row>
    <row r="1573" spans="1:28" x14ac:dyDescent="0.2">
      <c r="M1573" s="709" t="s">
        <v>2315</v>
      </c>
    </row>
  </sheetData>
  <autoFilter ref="A14:AB1572"/>
  <mergeCells count="35">
    <mergeCell ref="A10:A13"/>
    <mergeCell ref="B10:B13"/>
    <mergeCell ref="C10:AB10"/>
    <mergeCell ref="C11:J11"/>
    <mergeCell ref="L11:N11"/>
    <mergeCell ref="Z1:AA1"/>
    <mergeCell ref="Z2:AA2"/>
    <mergeCell ref="A7:AB7"/>
    <mergeCell ref="A8:AB8"/>
    <mergeCell ref="A9:AB9"/>
    <mergeCell ref="O11:Q11"/>
    <mergeCell ref="R11:X11"/>
    <mergeCell ref="Y11:AB11"/>
    <mergeCell ref="C12:C13"/>
    <mergeCell ref="D12:D13"/>
    <mergeCell ref="E12:E13"/>
    <mergeCell ref="F12:F13"/>
    <mergeCell ref="G12:G13"/>
    <mergeCell ref="H12:J12"/>
    <mergeCell ref="L12:L13"/>
    <mergeCell ref="M12:M13"/>
    <mergeCell ref="N12:N13"/>
    <mergeCell ref="O12:O13"/>
    <mergeCell ref="P12:P13"/>
    <mergeCell ref="Q12:Q13"/>
    <mergeCell ref="AA12:AA13"/>
    <mergeCell ref="AB12:AB13"/>
    <mergeCell ref="N353:N355"/>
    <mergeCell ref="S12:S13"/>
    <mergeCell ref="T12:T13"/>
    <mergeCell ref="U12:U13"/>
    <mergeCell ref="V12:X12"/>
    <mergeCell ref="Y12:Y13"/>
    <mergeCell ref="Z12:Z13"/>
    <mergeCell ref="R12:R13"/>
  </mergeCells>
  <hyperlinks>
    <hyperlink ref="Y31" display="КЛ 0.4 кВ ТП- 1-5 П.3Р.1 м-н.&quot;Воронеж&quot;, ул.Ленинградская 6"/>
    <hyperlink ref="Y32" display="КЛ 0.4 кВ ТП- 1-5 П.3Р.2 С.к&quot;Малахит&quot;,Ленинградская 5"/>
    <hyperlink ref="Y33" display="КЛ 0.4 кВ ТП- 1-5 П.3Р.3 Д.сад №12,ул.Соколова 1"/>
    <hyperlink ref="Y34" display="КЛ 0.4 кВ ТП- 1-5 П.1Р.3 ИВС ул.Боровая д.24"/>
    <hyperlink ref="Y37" display="КЛ 0.4 кВ ТП- 1-5 П.1Р.2 Светофор"/>
    <hyperlink ref="Y235" display="КЛ 0.4 кВ ТП- 3-4 П.3Р.1 Солнечная 3 "/>
    <hyperlink ref="Y231" display="КЛ 0.4 кВ ТП- 3-4 П.1Р.3 КД ТП 3-4А, вв.1"/>
    <hyperlink ref="Y230" display="КЛ 0.4 кВ ТП- 3-4 П.1Р.2 КД 3-2 &quot;Бригантина&quot;"/>
    <hyperlink ref="Y229" display="КЛ 0.4 кВ ТП- 3-4 П.1Р.1 Сибирская 4"/>
    <hyperlink ref="Y240" display="КЛ 0.4 кВ ТП- 3-4 П.3Р.4 д/с №5 Солн.1"/>
    <hyperlink ref="Y237" display="КЛ 0.4 кВ ТП- 3-4 П.3Р.1 Солнечная 5-7       "/>
    <hyperlink ref="Y234" display="КЛ 0.4 кВ ТП- 3-4 П.1Р.4 Сибирская 2"/>
    <hyperlink ref="Y238" display="КЛ 0.4 кВ ТП- 3-4 П.3Р.2 КД 3-1 Сибирская 1"/>
    <hyperlink ref="Y300" display="КЛ 0.4 кВ ТП- 4-2 П.1Р.2 Пр.Героев 31"/>
    <hyperlink ref="Y301" display="КЛ 0.4 кВ ТП- 4-2 П.1Р.4 Пр.Героев 31"/>
    <hyperlink ref="Y303" display="КЛ 0.4 кВ ТП- 4-2 П.3Р.1 Пр. Героев 27"/>
    <hyperlink ref="Y305" display="КЛ 0.4 кВ ТП- 4-2 П.3Р.2 Пр.Героев 29"/>
    <hyperlink ref="Y306" display="КЛ 0.4 кВ ТП- 4-2 П.3Р.4 Пр.Героев 29"/>
    <hyperlink ref="Y299" display="КЛ 0.4 кВ ТП- 4-2 П.1Р.1 Пр.Героев 31"/>
    <hyperlink ref="Y321" display="КЛ 0.4 кВ ТП-4-3 П.4Р.4 Пр.Героев 23"/>
    <hyperlink ref="Y309" display="КЛ 0.4 кВ ТП-4-3 П.1Р.1 кафе&quot;Ковчег&quot; Пр.Героев 31а"/>
    <hyperlink ref="Y310" display="КЛ 0.4 кВ ТП-4-3 П.1Р.2 Пр.Героев 15"/>
    <hyperlink ref="Y312" display="КЛ 0.4 кВ ТП-4-3 П.1Р.3 кафе&quot;Ковчег&quot; Пр.Героев 31а"/>
    <hyperlink ref="Y319" display="КЛ 0.4 кВ ТП-4-3 П.3Р.4 Пр.Героев 64"/>
    <hyperlink ref="Y318" display="КЛ 0.4 кВ ТП-4-3 П.3Р.2 Пр.Героев 64"/>
    <hyperlink ref="Y313" display="КЛ 0.4 кВ ТП-4-3 П.1Р.4 Пр.Героев 13"/>
    <hyperlink ref="Y315" display="КЛ 0.4 кВ ТП-4-3 П.3Р.1 Пр.Героев 66,66а,68"/>
    <hyperlink ref="Y320" display="КЛ 0.4 кВ ТП-4-3 П.4Р.2 д.с.№6,Пр.Героев 72"/>
    <hyperlink ref="Y324" display="КЛ 0.4 кВ ТП-4-4 П.1Р.3 Кафе, Героев 66а"/>
    <hyperlink ref="Y325" display="КЛ 0.4 кВ ТП-4-4 П.1Р.4 Пр.Героев 70"/>
    <hyperlink ref="Y327" display="КЛ 0.4 кВ ТП-4-4 П.3Р.2 д.с.№6,Пр.Героев 72"/>
    <hyperlink ref="Y323" display="КЛ 0.4 кВ ТП-4-4 П.1Р.2 Пр. Героев 64"/>
    <hyperlink ref="Y328" display="КЛ 0.4 кВ ТП-4-4 П.3Р.4 Пр.Героев 64"/>
    <hyperlink ref="Y332" display="КЛ 0.4 кВ ТП-4-5 П.2Р.1 Сауна, Пр.Героев 74"/>
    <hyperlink ref="Y333" display="КЛ 0.4 кВ ТП-4-5 П.2Р.2 м-н&quot;Эвридика&quot;,Пр.Героев 74"/>
    <hyperlink ref="Y334" display="КЛ 0.4 кВ ТП-4-5 П.2Р.3 м-н&quot;Якорь&quot;Пр.Героев 74/1"/>
    <hyperlink ref="Y331" display="КЛ 0.4 кВ ТП-4-5 П.5Р.2 м-н&quot;Эвридика&quot;Пр.Героев 74"/>
    <hyperlink ref="Y338" display="КЛ 0.4 кВ ТП- 4-6 П.1Р.2 Лицей № 8, Ленинградская 64"/>
    <hyperlink ref="Y337" display="КЛ 0.4 кВ ТП- 4-6 П.1Р.1 Ленинградская 62а"/>
    <hyperlink ref="Y349" display="КЛ 0.4 кВ ТП- 4-6 П.7Р.2 Ленинградская 66"/>
    <hyperlink ref="Y343" display="КЛ 0.4 кВ ТП- 4-6 П.3Р.4 Ленинградская 62"/>
    <hyperlink ref="Y344" display="КЛ 0.4 кВ ТП- 4-6 П.5Р.1 Ленинградская 62"/>
    <hyperlink ref="Y345" display="КЛ 0.4 кВ ТП- 4-6 П.5Р.2 Лицей №8 Ленинградская 64"/>
    <hyperlink ref="Y346" display="КЛ 0.4 кВ ТП- 4-6 П.5Р.3 Ленинградская 66а"/>
    <hyperlink ref="Y347" display="КЛ 0.4 кВ ТП- 4-6 П.5Р.4 Лицей №8,Ленинградская 64"/>
    <hyperlink ref="Y348" display="КЛ 0.4 кВ ТП- 4-6 П.7Р.1 Храм"/>
    <hyperlink ref="Y342" display="КЛ 0.4 кВ ТП- 4-6 П.3Р.2 Ленинградская 66"/>
    <hyperlink ref="Y341" display="КЛ 0.4 кВ ТП- 4-6 П.3Р.1 Храм"/>
    <hyperlink ref="Y340" display="КЛ 0.4 кВ ТП- 4-6 П.1Р.4 Лицей №8,Ленинградская 64"/>
    <hyperlink ref="Y339" display="КЛ 0.4 кВ ТП- 4-6 П.1Р.3 Ленинградская 66а"/>
    <hyperlink ref="Y351" display="КЛ 0.4 кВ ТП- 4-6 П.7Р.4 Ленинградская 62"/>
    <hyperlink ref="Y354" display="КЛ 0.4 кВ ТП-4-7 П.1Р.3 Д.с.№ 4,Пр.Героев 7"/>
    <hyperlink ref="Y356" display="КЛ 0.4 кВ ТП-4-7 П.1Р.4 Героев 5"/>
    <hyperlink ref="Y359" display="КЛ 0.4 кВ ТП-4-7 П.3Р.2 Пр.Героев 11"/>
    <hyperlink ref="Y353" display="КЛ 0.4 кВ ТП-4-7 П.1Р.2 Пр.Героев 5"/>
    <hyperlink ref="Y358" display="КЛ 0.4 кВ ТП-4-7 П.3Р.1 Пр. Героев 9- Героев,23"/>
    <hyperlink ref="Y377" display="КЛ 0.4 кВ ТП- 4-8 П.7Р.2 Ленингр.40,38 ***"/>
    <hyperlink ref="Y379" display="КЛ 0.4 кВ ТП- 4-8 П.9Р.3 Ленинградская 44,44а,44б"/>
    <hyperlink ref="Y380" display="КЛ 0.4 кВ ТП- 4-8 П.9Р.4 Ленинградская 32"/>
    <hyperlink ref="Y363" display="КЛ 0.4 кВ ТП- 4-8 П.1Р.1 Ленинградская 42"/>
    <hyperlink ref="Y364" display="КЛ 0.4 кВ ТП- 4-8 П.1Р.2 Ленинградская 40 "/>
    <hyperlink ref="Y366" display="КЛ 0.4 кВ ТП- 4-8 П.1Р.3 Ленинградская 36"/>
    <hyperlink ref="Y376" display="КЛ 0.4 кВ ТП- 4-8 П.7Р.2 Ленинградская 40 "/>
    <hyperlink ref="Y367" display="КЛ 0.4 кВ ТП- 4-8 П.1Р.4 Ленинградская 34"/>
    <hyperlink ref="Y368" display="КЛ 0.4 кВ ТП- 4-8 П.3Р.2 Ленинградская 30"/>
    <hyperlink ref="Y375" display="КЛ 0.4 кВ ТП- 4-8 П.7Р.1 Ленинградская 42"/>
    <hyperlink ref="Y369" display="КЛ 0.4 кВ ТП- 4-8 П.3Р.3 Ленинградская 30"/>
    <hyperlink ref="Y370" display="КЛ 0.4 кВ ТП- 4-8 П.3Р.4 Мэрия,Ленинградская 46"/>
    <hyperlink ref="Y371" display="КЛ 0.4 кВ ТП- 4-8 П.6Р.1 Ленинградская 30 с.1-с.2"/>
    <hyperlink ref="Y372" display="КЛ 0.4 кВ ТП- 4-8 П.6Р.2 Ленинградская 34"/>
    <hyperlink ref="Y381" display="КЛ 0.4 кВ ТП- 4-8 П.10Р.3, Ленинградская 44,44а,44б"/>
    <hyperlink ref="Y382" display="КЛ 0.4 кВ ТП- 4-8 П.10Р.4 Ленинградская 32"/>
    <hyperlink ref="Y378" display="КЛ 0.4 кВ ТП- 4-8 П.7Р.4 Ленинградская 30"/>
    <hyperlink ref="Y373" display="КЛ 0.4 кВ ТП- 4-8 П.6Р.3 Ленинградская 36"/>
    <hyperlink ref="Y374" display="КЛ 0.4 кВ ТП- 4-8 П.6Р.4 Мэрия, Ленинградская 46"/>
    <hyperlink ref="Y365" display="КЛ 0.4 кВ ТП- 4-8 П.1Р.2 Ленинградская 40 -38"/>
    <hyperlink ref="Y404" display="КЛ 0.4 кВ ТП- 4-9 П.7Р.1 Музей,Ленинградская 54"/>
    <hyperlink ref="Y406" display="КЛ 0.4 кВ ТП- 4-9 П.7Р.3 наружное освещение"/>
    <hyperlink ref="Y388" display="КЛ 0.4 кВ ТП- 4-9 П.1Р.2 Ленинградская 60"/>
    <hyperlink ref="Y389" display="КЛ 0.4 кВ ТП- 4-9 П.1Р.3 Музей,Ленинградская 54"/>
    <hyperlink ref="Y405" display="КЛ 0.4 кВ ТП- 4-9 П.7Р.2 Ленинградская 60"/>
    <hyperlink ref="Y402" display="КЛ 0.4 кВ ТП- 4-9 П.6Р.3 Мэрия ВРУ Вв-1"/>
    <hyperlink ref="Y400" display="КЛ 0.4 кВ ТП- 4-9 П.6Р.2 Ленинградская 56 "/>
    <hyperlink ref="Y395" display="КЛ 0.4 кВ ТП- 4-9 П.3Р.4 Ленинградская 56 "/>
    <hyperlink ref="Y394" display="КЛ 0.4 кВ ТП- 4-9 П.3Р.3 Ленинградская 48 "/>
    <hyperlink ref="Y392" display="КЛ 0.4 кВ ТП- 4-9 П.3Р.1 Ленинградская 52"/>
    <hyperlink ref="Y387" display="КЛ 0.4 кВ ТП- 4-9 П.1Р.1 Мэрия ВРУ-2,Вв -1"/>
    <hyperlink ref="Y408" display="КЛ 0.4 кВ ТП- 4-9 П.9Р.4 Мэрия ВРУ 1-11-10 Вв-2"/>
    <hyperlink ref="Y407" display="КЛ 0.4 кВ ТП- 4-9 П.7Р.4 Ленинградская 60"/>
    <hyperlink ref="Y390" display="КЛ 0.4 кВ ТП- 4-9 П.1Р.4 Ленинградская 60"/>
    <hyperlink ref="Y403" display="КЛ 0.4 кВ ТП- 4-9 П.6Р.4 Ленинградская 52"/>
    <hyperlink ref="Y393" display="КЛ 0.4 кВ ТП- 4-9 П.3Р.2 Мэрия ВРУ-1 Вв-2"/>
    <hyperlink ref="Y401" display="КЛ 0.4 кВ ТП- 4-9 П.6Р.2 Ленинградская 56-58  "/>
    <hyperlink ref="Y397" display="КЛ 0.4 кВ ТП- 4-9 П.3Р.4 Ленинградская 56-58 "/>
    <hyperlink ref="Y396" display="КЛ 0.4 кВ ТП- 4-9 П.3Р.3 Ленинградская 48-50 "/>
    <hyperlink ref="Y399" display="КЛ 0.4 кВ ТП- 4-9 П.6Р.1 Ленинградская 48 "/>
    <hyperlink ref="Y435" display="КЛ 0.4 кВ ТП- 7-1 П.9Р.1 Липовский 1а,гостиница"/>
    <hyperlink ref="Y436" display="КЛ 0.4 кВ ТП- 7-1 П.6Р.1 Липовский пр.3"/>
    <hyperlink ref="Y443" display="КЛ 0.4 кВ ТП- 7-1 П.7Р.4 Парковая 14"/>
    <hyperlink ref="Y445" display="КЛ 0.4 кВ ТП- 7-1 П.8Р.1 Липовский 1а,гостиница"/>
    <hyperlink ref="Y446" display="КЛ 0.4 кВ ТП- 7-1 П.8Р.2 Липовский пр.1"/>
    <hyperlink ref="Y428" display="КЛ 0.4 кВ ТП- 7-1 П.1Р.3 Липовский 3"/>
    <hyperlink ref="Y429" display="КЛ 0.4 кВ ТП- 7-1 П.1Р.4 Парковая 18"/>
    <hyperlink ref="Y437" display="КЛ 0.4 кВ ТП- 7-1 П.6Р.2 Стамотология,Парковая 20а"/>
    <hyperlink ref="Y438" display="КЛ 0.4 кВ ТП- 7-1 П.6Р.3 Парковая 16"/>
    <hyperlink ref="Y439" display="КЛ 0.4 кВ ТП- 7-1 П.6Р.4 Парковая 18"/>
    <hyperlink ref="Y440" display="КЛ 0.4 кВ ТП- 7-1 П.7Р.1 Парковая 20"/>
    <hyperlink ref="Y441" display="КЛ 0.4 кВ ТП- 7-1 П.7Р.2 Парковая 24"/>
    <hyperlink ref="Y442" display="КЛ 0.4 кВ ТП- 7-1 П.7Р.3 ШНО"/>
    <hyperlink ref="Y434" display="КЛ 0.4 кВ ТП- 7-1 П.3Р.4 Парковая 14"/>
    <hyperlink ref="Y432" display="КЛ 0.4 кВ ТП- 7-1 П.3Р.3 Парковая 16 с.2"/>
    <hyperlink ref="Y431" display="КЛ 0.4 кВ ТП- 7-1 П.3Р.2 Парковая 24"/>
    <hyperlink ref="Y430" display="КЛ 0.4 кВ ТП- 7-1 П.3Р.1 Парковая 20"/>
    <hyperlink ref="Y426" display="КЛ 0.4 кВ ТП- 7-1 П.1Р.1 Стамотология,Парковая 20а"/>
    <hyperlink ref="Y427" display="КЛ 0.4 кВ ТП- 7-1 П.1Р.2 Липовский пр.1"/>
    <hyperlink ref="Y444" display="КЛ 0.4 кВ ТП- 7-1 П.7Р.4 Парковая д.14-павильон ТС"/>
    <hyperlink ref="Y459" display="КЛ 0.4 кВ ТП-7-2 П.3Р.4 Парковая 36"/>
    <hyperlink ref="Y464" display="КЛ 0.4 кВ ТП-7-2 П.7Р.2 КД Парковая 32"/>
    <hyperlink ref="Y466" display="КЛ 0.4 кВ ТП-7-2 П.7Р.4 Парковая 26"/>
    <hyperlink ref="Y451" display="КЛ 0.4 кВ ТП-7-2 П.1Р.2 Парковая 26"/>
    <hyperlink ref="Y453" display="КЛ 0.4 кВ ТП-7-2 П.1Р.4 КД Парковая 32"/>
    <hyperlink ref="Y457" display="КЛ 0.4 кВ ТП-7-2 П.3Р.2 Парковая 30"/>
    <hyperlink ref="Y458" display="КЛ 0.4 кВ ТП-7-2 П.3Р.3 Парковая 22"/>
    <hyperlink ref="Y460" display="КЛ 0.4 кВ ТП-7-2 П.6Р.1 Парковая 22"/>
    <hyperlink ref="Y461" display="КЛ 0.4 кВ ТП-7-2 П.6Р.2 Парковая 36"/>
    <hyperlink ref="Y462" display="КЛ 0.4 кВ ТП-7-2 П.6Р.3 м-н &quot;Ваш дом&quot;, Парковая 38а"/>
    <hyperlink ref="Y463" display="КЛ 0.4 кВ ТП-7-2 П.6Р.4 Парковая 30"/>
    <hyperlink ref="Y448" display="КЛ 0.4 кВ ТП-7-2 П.1Р.1 Парковая 28,28а,38"/>
    <hyperlink ref="Y452" display="КЛ 0.4 кВ ТП-7-2 П.1Р.3 м-н &quot;Самара&quot; Липовский пр.2"/>
    <hyperlink ref="Y456" display="КЛ 0.4 кВ ТП-7-2 П.3Р.1 м-н&quot;Ваш дом&quot;,Парковая 38а"/>
    <hyperlink ref="Y465" display="КЛ 0.4 кВ ТП-7-2 П.7Р.3 ШНО"/>
    <hyperlink ref="Y449" display="КЛ 0.4 кВ ТП-7-2 П.1Р.1 Парковая 28,38 ***"/>
    <hyperlink ref="Y468" display="КЛ 0.4 кВ ТП-7-3 П.1Р.1 Липовский пр.11"/>
    <hyperlink ref="Y470" display="КЛ 0.4 кВ ТП-7-3 П.3Р.2 КД 7-2 Липовский пр.19а"/>
    <hyperlink ref="Y477" display="КЛ 0.4 кВ ТП-7-3 П.7Р.2 КД пр.Героев 33б"/>
    <hyperlink ref="Y478" display="КЛ 0.4 кВ ТП-7-3 П.7Р.3 Липовский пр.11"/>
    <hyperlink ref="Y479" display="КЛ 0.4 кВ ТП-7-3 П.7Р.4 Липовский пр.17"/>
    <hyperlink ref="Y469" display="КЛ 0.4 кВ ТП-7-3 П.1Р.2 Липовский пр.17"/>
    <hyperlink ref="Y473" display="КЛ 0.4 кВ ТП-7-3 П.6Р.1 Ларек"/>
    <hyperlink ref="Y474" display="КЛ 0.4 кВ ТП-7-3 П.6Р.2 КД 7-1 Липовский пр.19"/>
    <hyperlink ref="Y475" display="КЛ 0.4 кВ ТП-7-3 П.6Р.4 КД пр.Героев 33б"/>
    <hyperlink ref="Y476" display="КЛ 0.4 кВ ТП-7-3 П.7Р.1 Ларек Цветы"/>
    <hyperlink ref="Y492" display="КЛ 0.4 кВ ТП-7-4 П.6Р.2 Аптека"/>
    <hyperlink ref="Y493" display="КЛ 0.4 кВ ТП-7-4 П.6Р.3 Парковая 40"/>
    <hyperlink ref="Y494" display="КЛ 0.4 кВ ТП-7-4 П.6Р.4 КД Липовский 23"/>
    <hyperlink ref="Y495" display="КЛ 0.4 кВ ТП-7-4 П.7Р.1 Парковая 52"/>
    <hyperlink ref="Y496" display="КЛ 0.4 кВ ТП-7-4 П.7Р.2 Парковая 48"/>
    <hyperlink ref="Y491" display="КЛ 0.4 кВ ТП-7-4 П.6Р.1 Парковая 44"/>
    <hyperlink ref="Y490" display="КЛ 0.4 кВ ТП-7-4 П.3Р.4 Парковая 48"/>
    <hyperlink ref="Y489" display="КЛ 0.4 кВ ТП-7-4 П.3Р.3 Парковая 40"/>
    <hyperlink ref="Y487" display="КЛ 0.4 кВ ТП-7-4 П.3Р.2 КД Липовский 23а"/>
    <hyperlink ref="Y486" display="КЛ 0.4 кВ ТП-7-4 П.3Р.1 Парковая 44"/>
    <hyperlink ref="Y485" display="КЛ 0.4 кВ ТП-7-4 П.1Р.4 Павильон &quot;Овощи&quot;"/>
    <hyperlink ref="Y483" display="КЛ 0.4 кВ ТП-7-4 П.1Р.3 КД Парковая 54"/>
    <hyperlink ref="Y482" display="КЛ 0.4 кВ ТП-7-4 П.1Р.2 КД Липовский пр.23"/>
    <hyperlink ref="Y481" display="КЛ 0.4 кВ ТП-7-4 П.1Р.1 Парковая 52"/>
    <hyperlink ref="Y498" display="КЛ 0.4 кВ ТП-7-4 П.7Р.4 КД Липовский 23а"/>
    <hyperlink ref="Y497" display="КЛ 0.4 кВ ТП-7-4 П.7Р.3 КД Парковая 54"/>
    <hyperlink ref="Y499" display="КЛ 0.4 кВ ТП-7-4 П.8 наружное освещение"/>
    <hyperlink ref="Y509" display="КЛ 0.4 кВ ТП-7-5 П.7Р.3 наружное освещение"/>
    <hyperlink ref="Y505" display="КЛ 0.4 кВ ТП-7-5 П.3Р.4 Парковая 64"/>
    <hyperlink ref="Y506" display="КЛ 0.4 кВ ТП-7-5 П.5Р.2 Парковая 66"/>
    <hyperlink ref="Y507" display="КЛ 0.4 кВ ТП-7-5 П.5Р.4 Парковая 72"/>
    <hyperlink ref="Y508" display="КЛ 0.4 кВ ТП-7-5 П.7Р.4 Парковая 64"/>
    <hyperlink ref="Y504" display="КЛ 0.4 кВ ТП-7-5 П.3Р.2 Парковая 72"/>
    <hyperlink ref="Y501" display="КЛ 0.4 кВ ТП-7-5 П.1Р.2 Парковая 66"/>
    <hyperlink ref="Y515" display="КЛ 0.4 кВ ТП-7-6 П.3Р.4 Бизнесцентр"/>
    <hyperlink ref="Y516" display="КЛ 0.4 кВ ТП-7-6 П.5Р.1 КД 7-3 Липовский пр.31"/>
    <hyperlink ref="Y517" display="КЛ 0.4 кВ ТП-7-6 П.5Р.3 Липовский пр.33"/>
    <hyperlink ref="Y514" display="КЛ 0.4 кВ ТП-7-6 П.3Р.2 Парковая 74"/>
    <hyperlink ref="Y519" display="КЛ 0.4 кВ ТП-7-6 П.6Р.2 Бизнесцентр"/>
    <hyperlink ref="Y513" display="КЛ 0.4 кВ ТП-7-6 П.2Р.3 Липовский пр.33"/>
    <hyperlink ref="Y512" display="КЛ 0.4 кВ ТП-7-6 П.2Р.2 Липовский пр.29"/>
    <hyperlink ref="Y511" display="КЛ 0.4 кВ ТП-7-6 П.2Р.1 КД 7-3 Липовский пр.31"/>
    <hyperlink ref="Y518" display="КЛ 0.4 кВ ТП-7-6 П.5Р.2 Липовский пр.29"/>
    <hyperlink ref="Y520" display="КЛ 0.4 кВ ТП-7-6 П.6Р.3 Парковая 74"/>
    <hyperlink ref="Y527" display="КЛ 0.4 кВ ТП-7-7 П.4Р.4 школа №9, Липовский 13"/>
    <hyperlink ref="Y524" display="КЛ 0.4 кВ ТП-7-7 П.3Р.4&quot;Караван&quot;,Ленинградская 72"/>
    <hyperlink ref="Y526" display="КЛ 0.4 кВ ТП-7-7 П.4Р.3 наружное освещение"/>
    <hyperlink ref="Y525" display="КЛ 0.4 кВ ТП-7-7 П.4Р.2 Школа №9 Липовский 13"/>
    <hyperlink ref="Y528" display="КЛ 0.4 кВ ТП-7-7 П.6Р.2 &quot;Караван&quot;,Ленинградская 72"/>
    <hyperlink ref="Y522" display="КЛ 0.4 кВ ТП-7-7 П.1Р.2 Школа №9 Липовский 13"/>
    <hyperlink ref="Y523" display="КЛ 0.4 кВ ТП-7-7 П.1Р.4 Школа № 9 Липовский 13"/>
    <hyperlink ref="Y533" display="КЛ 0.4 кВ ТП-7-8 П.3Р.4 Парковая 60"/>
    <hyperlink ref="Y534" display="КЛ 0.4 кВ ТП-7-8 П.6Р.1 Парковая 42"/>
    <hyperlink ref="Y535" display="КЛ 0.4 кВ ТП-7-8 П.6Р.2 Парковая 46"/>
    <hyperlink ref="Y536" display="КЛ 0.4 кВ ТП-7-8 П.6Р.3 кафе &quot;Манхеттен&quot;"/>
    <hyperlink ref="Y537" display="КЛ 0.4 кВ ТП-7-8 П.6Р.4 Парковая 60"/>
    <hyperlink ref="Y538" display="КЛ 0.4 кВ ТП-7-8 П.7Р.1 Парковая 62"/>
    <hyperlink ref="Y539" display="КЛ 0.4 кВ ТП-7-8 П.7Р.3 Стройплощадка зд.60/7"/>
    <hyperlink ref="Y530" display="КЛ 0.4 кВ ТП-7-8 П.1Р.1 кафе&quot;Манхеттен&quot;зд.59/7"/>
    <hyperlink ref="Y531" display="КЛ 0.4 кВ ТП-7-8 П.1Р.4 Парковая 46"/>
    <hyperlink ref="Y540" display="КЛ 0.4 кВ ТП-7-8 П.3Р.1 Торговый павильон"/>
    <hyperlink ref="Y532" display="КЛ 0.4 кВ ТП-7-8 П.3Р.3 Парковая 62"/>
    <hyperlink ref="Y547" display="КЛ 0.4 кВ ТП-7-9 П.7А.1 Парковая 15"/>
    <hyperlink ref="Y548" display="КЛ 0.4 кВ ТП-7-9 П.7А.2 Парковая 17"/>
    <hyperlink ref="Y549" display="КЛ 0.4 кВ ТП-7-9 П.7А.3 Парковая 13"/>
    <hyperlink ref="Y550" display="КЛ 0.4 кВ ТП-7-9 П.10А.2 АЗС, ввод 1"/>
    <hyperlink ref="Y542" display="КЛ 0.4 кВ ТП-7-9 П.1А.4 АЗС,ввод 1"/>
    <hyperlink ref="Y544" display="КЛ 0.4 кВ ТП-7-9 П.3А.3 Парковая 17"/>
    <hyperlink ref="Y545" display="КЛ 0.4 кВ ТП-7-9 П.3А.4 Парковая 13"/>
    <hyperlink ref="Y546" display="КЛ 0.4 кВ ТП-7-9 П.4А.3 ПНО №8"/>
    <hyperlink ref="Y543" display="КЛ 0.4 кВ ТП-7-9 П.3А.1 Парковая 15"/>
    <hyperlink ref="Y559" display="КЛ 0.4 кВ ТП-7-10 П.5Р.3 ПНО"/>
    <hyperlink ref="Y555" display="КЛ 0.4 кВ ТП-7-10 П.3Р.2 ВРУ &quot;Канон&quot;"/>
    <hyperlink ref="Y556" display="КЛ 0.4 кВ ТП-7-10 П.3Р.3 ШР 1-1 &quot;Викинг&quot;"/>
    <hyperlink ref="Y557" display="КЛ 0.4 кВ ТП-7-10 П.3Р.4 ШР 1-1"/>
    <hyperlink ref="Y560" display="КЛ 0.4 кВ ТП-7-10 П.5Р.4 ШР 2-1 &quot;Викинг&quot;"/>
    <hyperlink ref="Y563" display="КЛ 0.4 кВ ТП-7-10 П.7Р.1 ШР 4-1"/>
    <hyperlink ref="Y565" display="КЛ 0.4 кВ ТП-7-10 П.7Р.2 ВРУ &quot;&quot;Канон&quot;"/>
    <hyperlink ref="Y566" display="КЛ 0.4 кВ ТП-7-10 П.7Р.3 ШР 2-1"/>
    <hyperlink ref="Y552" display="КЛ 0.4 кВ ТП-7-10 П.1Р.4 А.В Чекмарев"/>
    <hyperlink ref="Y553" display="КЛ 0.4 кВ ТП-7-10 П.3Р.1 ШР 3-1"/>
    <hyperlink ref="Y578" display="КЛ 0.4 кВ ТП- 7-11 2 Сек.Р.2 Липовский пр.5б"/>
    <hyperlink ref="Y577" display="КЛ 0.4 кВ ТП- 7-11 2 Сек.Р.1 Липовский пр.5а"/>
    <hyperlink ref="Y575" display="КЛ 0.4 кВ ТП- 7-11 1 Сек.Р.8 кафе&quot;Мороженое&quot;"/>
    <hyperlink ref="Y581" display="КЛ 0.4 кВ ТП- 7-11 2 Сек.Р.6 Липовский пр.3б"/>
    <hyperlink ref="Y573" display="КЛ 0.4 кВ ТП- 7-11 1 Сек.Р.6 Липовский пр.3б"/>
    <hyperlink ref="Y571" display="КЛ 0.4 кВ ТП- 7-11 1 Сек.Р.4 Липовский пр. 5г."/>
    <hyperlink ref="Y584" display="КЛ 0.4 кВ ТП- 7-11 2 Сек.Р.9 наружное освещ."/>
    <hyperlink ref="Y576" display="КЛ 0.4 кВ ТП- 7-11 1 Сек.Р.10 Липовский 5в"/>
    <hyperlink ref="Y579" display="КЛ 0.4 кВ ТП- 7-11 2 Сек.Р.4 Липовский 5г"/>
    <hyperlink ref="Y580" display="КЛ 0.4 кВ ТП- 7-11 2 Сек.Р.5 Липовский пр.3а"/>
    <hyperlink ref="Y574" display="КЛ 0.4 кВ ТП- 7-11 1 Сек.Р.7 Липовский 3в"/>
    <hyperlink ref="Y572" display="КЛ 0.4 кВ ТП- 7-11 1 Сек.Р.5 Липовский пр.3а"/>
    <hyperlink ref="Y582" display="КЛ 0.4 кВ ТП- 7-11 2 Сек.Р.7 Липовский пр. 3в"/>
    <hyperlink ref="Y583" display="КЛ 0.4 кВ ТП- 7-11 2 Сек.Р.8 Липовский пр.5в"/>
    <hyperlink ref="Y569" display="КЛ 0.4 кВ ТП- 7-11 1 Сек.Р.1 Липовский пр.5а"/>
    <hyperlink ref="Y614" display="КЛ 0.4 кВ ТП- 8-1 П.3Р.3 Хоккейный корт"/>
    <hyperlink ref="Y612" display="КЛ 0.4 кВ ТП- 8-1 П.3Р.2 Солнечная 20"/>
    <hyperlink ref="Y605" display="КЛ 0.4 кВ ТП- 8-1 П.1Р.1 Торговый павильон"/>
    <hyperlink ref="Y606" display="КЛ 0.4 кВ ТП- 8-1 П.1Р.2 КД8-2 м-н&quot;Моряк&quot;,ул.Солнечная 16"/>
    <hyperlink ref="Y609" display="КЛ 0.4 кВ ТП- 8-1 П.1Р.3 лаборатория"/>
    <hyperlink ref="Y610" display="КЛ 0.4 кВ ТП- 8-1 П.1Р.4 Освещение ТП"/>
    <hyperlink ref="Y615" display="КЛ 0.4 кВ ТП- 8-1 П.3Р.4 КД 8-3,д.с.Солнечная 18"/>
    <hyperlink ref="Y619" display="КЛ 0.4 кВ ТП- 8-2 П.1Р.2 пр.Героев 14"/>
    <hyperlink ref="Y620" display="КЛ 0.4 кВ ТП- 8-2 П.1Р.3 павильон &quot;Цветы&quot;"/>
    <hyperlink ref="Y621" display="КЛ 0.4 кВ ТП- 8-2 П.1Р.4 Пр.Героев 4"/>
    <hyperlink ref="Y622" display="КЛ 0.4 кВ ТП- 8-2 П.3Р.1 пр.Героев 6"/>
    <hyperlink ref="Y623" display="КЛ 0.4 кВ ТП- 8-2 П.3Р.2 Пр.Героев 8"/>
    <hyperlink ref="Y625" display="КЛ 0.4 кВ ТП- 8-2 П.3Р.3 Пр.Героев 6"/>
    <hyperlink ref="Y618" display="КЛ 0.4 кВ ТП- 8-2 П.1Р.1 кафе&quot;Гавань&quot;"/>
    <hyperlink ref="Y626" display="КЛ 0.4 кВ ТП- 8-2 П.3Р.4 Пр.Героев 8"/>
    <hyperlink ref="Y627" display="КЛ 0.4 кВ ТП- 8-2 П.4А.1 ШНО"/>
    <hyperlink ref="Y628" display="КЛ 0.4 кВ ТП- 8-2 П.4А.2 КД 8-1 Пр.Героев 14"/>
    <hyperlink ref="Y645" display="КЛ 0.4 кВ ТП- 8-3 П.2Р.4 Пр.Героев 14"/>
    <hyperlink ref="Y644" display="КЛ 0.4 кВ ТП- 8-3 П.2Р.3 Кр.Фортов 14"/>
    <hyperlink ref="Y646" display="КЛ 0.4 кВ ТП- 8-3 П.4Р.1 м-н.&quot;Квартал,ул.Кр.Фортов 14"/>
    <hyperlink ref="Y634" display="КЛ 0.4 кВ ТП- 8-3 П.1Р.4 Красных Фортов 6"/>
    <hyperlink ref="Y638" display="КЛ 0.4 кВ ТП- 8-3 П.2Р.2 КД пр.Героев 32"/>
    <hyperlink ref="Y647" display="КЛ 0.4 кВ ТП- 8-3 П.4Р.2 пр.Героев 18,д.с.,пр.Героев 20"/>
    <hyperlink ref="Y650" display="КЛ 0.4 кВ ТП- 8-3 П.4Р.3 Склад ЖКХ,пр.Героев 18"/>
    <hyperlink ref="Y651" display="КЛ 0.4 кВ ТП- 8-3 П.4Р.4 пр.Героев 12"/>
    <hyperlink ref="Y631" display="КЛ 0.4 кВ ТП- 8-3 П.1Р.1КД Пр.Героев 34"/>
    <hyperlink ref="Y632" display="КЛ 0.4 кВ ТП- 8-3 П.1Р.2 Кр.Фортов 14 (ГКЦ)"/>
    <hyperlink ref="Y633" display="КЛ 0.4 кВ ТП- 8-3 П.1Р.3 павильон &quot;Овощи&quot;"/>
    <hyperlink ref="Y637" display="КЛ 0.4 кВ ТП- 8-3 П.2Р.1 м-н&quot;Квартал&quot;Кр.Фортов14(ГКЦ)"/>
    <hyperlink ref="Y660" display="КЛ 0.4 кВ ТП- 8-4 П.1Р.4 Кр.Фортов 16"/>
    <hyperlink ref="Y663" display="КЛ 0.4 кВ ТП- 8-4 П.3Р.1 Кр.Фортов 10"/>
    <hyperlink ref="Y664" display="КЛ 0.4 кВ ТП- 8-4 П.3Р.2 КД 8-4 школа №4"/>
    <hyperlink ref="Y666" display="КЛ 0.4 кВ ТП- 8-4 П.3Р.4 м-н&quot;Форт&quot;,ввод-1,Кр.Фортов 10а"/>
    <hyperlink ref="Y656" display="КЛ 0.4 кВ ТП- 8-4 П.1Р.1 Кр.Фортов 10"/>
    <hyperlink ref="Y658" display="КЛ 0.4 кВ ТП- 8-4 П.1Р.2 м-н &quot;Форт&quot;,Кр.Фортов 10а"/>
    <hyperlink ref="Y659" display="КЛ 0.4 кВ ТП- 8-4 П.1Р.3 офис,Кр.Фортов 22"/>
    <hyperlink ref="Y665" display="КЛ 0.4 кВ ТП- 8-4 П.3Р.3КД пр.Героев 34"/>
    <hyperlink ref="Y674" display="КЛ 0.4 кВ ТП- 8-5 П.3Р.2 Пр.Героев 38"/>
    <hyperlink ref="Y668" display="КЛ 0.4 кВ ТП- 8-5 П.1Р.2 Пр.Героев 40"/>
    <hyperlink ref="Y671" display="КЛ 0.4 кВ ТП- 8-5 П.1Р.3 Школа № 4, Пр.Героев 36"/>
    <hyperlink ref="Y672" display="КЛ 0.4 кВ ТП- 8-5 П.1Р.4 Пр.Героев 44"/>
    <hyperlink ref="Y673" display="КЛ 0.4 кВ ТП- 8-5 П.3Р.1 Автостоянка.Светофорный пост"/>
    <hyperlink ref="Y676" display="КЛ 0.4 кВ ТП- 8-5 П.3Р.3 Пр.Героев 46"/>
    <hyperlink ref="Y677" display="КЛ 0.4 кВ ТП- 8-5 П.3Р.4 Пр.Героев 46"/>
    <hyperlink ref="Y682" display="КЛ 0.4 кВ ТП- 8-6 П.1Р.4 Пр.Героев 50"/>
    <hyperlink ref="Y683" display="КЛ 0.4 кВ ТП- 8-6 П.3Р.2 Офис Кр.Фортов 22"/>
    <hyperlink ref="Y685" display="КЛ 0.4 кВ ТП- 8-6 П.3Р.4 Пр.Героев 52"/>
    <hyperlink ref="Y681" display="КЛ 0.4 кВ ТП- 8-6 П.1Р.2 Пр.Героев 50"/>
    <hyperlink ref="Y694" display="КЛ 0.4 кВ ТП- 9-1 П.3Р.2 ул.Солнеч.26,Кр.Форт.7,М.Земля 3"/>
    <hyperlink ref="Y697" display="КЛ 0.4 кВ ТП- 9-1 П.3Р.3 ТЦ &quot;Питер&quot;"/>
    <hyperlink ref="Y698" display="КЛ 0.4 кВ ТП- 9-1 П.4Р.2 Кафе&quot;Кристалл&quot;,Солнечная 24а"/>
    <hyperlink ref="Y699" display="КЛ 0.4 кВ ТП- 9-1 П.4Р.3 наружное освещение"/>
    <hyperlink ref="Y695" display="КЛ 0.4 кВ ТП- 9-1 П.3Р.2 Кр.Форты 7,Солнечная 26 ***"/>
    <hyperlink ref="Y692" display="КЛ 0.4 кВ ТП- 9-1 П.1Р.3 Кр.Форты 5,9 ***"/>
    <hyperlink ref="Y696" display="КЛ 0.4 кВ ТП- 9-1 П.3Р.2 Кр.Форты 7,Малая Земля 3 ***"/>
    <hyperlink ref="Y691" display="КЛ 0.4 кВ ТП- 9-1 П.1Р.3 Кр.форт.5,9,7 М.Земля 3"/>
    <hyperlink ref="Y688" display="КЛ 0.4 кВ ТП- 9-1 П.1Р.1 КД 9-4 Солнечная 24, Банк, аптека"/>
    <hyperlink ref="Y701" display="КЛ 0.4 кВ ТП- 9-1 П.4Р.4 Торг.пав.Кр.Фортов 3а"/>
    <hyperlink ref="Y700" display="КЛ 0.4 кВ ТП- 9-1 П.4Р.1 кафе &quot;Кристалл&quot;,Солнечная 24а"/>
    <hyperlink ref="Y693" display="КЛ 0.4 кВ ТП- 9-1 П.1Р.3 Кр.Форты 7,9 ***"/>
    <hyperlink ref="Y712" display="КЛ 0.4 кВ ТП- 9-2 П.3Р.3 Кр.Фортов 15,17"/>
    <hyperlink ref="Y707" display="КЛ 0.4 кВ ТП- 9-2 П.4Р.3 Школа №3 ВРУ-2"/>
    <hyperlink ref="Y714" display="КЛ 0.4 кВ ТП- 9-2 П.4Р.1 Малая Земля 3"/>
    <hyperlink ref="Y713" display="КЛ 0.4 кВ ТП- 9-2 П.3Р.2 Кр.Форты 13"/>
    <hyperlink ref="Y715" display="КЛ 0.4 кВ ТП- 9-2 П.3Р.4 Красные Форты 11/2"/>
    <hyperlink ref="Y709" display="КЛ 0.4 кВ ТП- 9-2 П.1Р.4 д.с.№9,Малая Земля 4,6,8"/>
    <hyperlink ref="Y704" display="КЛ 0.4 кВ ТП- 9-2 П.1Р.2 Кр.Фортов 13"/>
    <hyperlink ref="Y703" display="КЛ 0.4 кВ ТП- 9-2 П.1Р.1 нар.осв."/>
    <hyperlink ref="Y711" display="КЛ 0.4 кВ ТП- 9-2 П.1Р.4 Малая Земля 4, 6 ***"/>
    <hyperlink ref="Y719" display="КЛ 0.4 кВ ТП-9-3 П.1Р.4 Кр.Фортов 17"/>
    <hyperlink ref="Y720" display="КЛ 0.4 кВ ТП-9-3 П.3Р.1 пр.Героев 54"/>
    <hyperlink ref="Y721" display="КЛ 0.4 кВ ТП-9-3 П.3Р.2 пр.Героев 56,58, Малая Земля 6"/>
    <hyperlink ref="Y724" display="КЛ 0.4 кВ ТП-9-3 П.3Р.4 Малая земля 6"/>
    <hyperlink ref="Y725" display="КЛ 0.4 кВ ТП-9-3 П.1Р.3 Светофор"/>
    <hyperlink ref="Y718" display="КЛ 0.4 кВ ТП-9-3 П.1Р.2 пр.Героев 54"/>
    <hyperlink ref="Y726" display="КЛ 0.4 кВ ТП-9-3 П.3Р.3 Кафе НИТИ,Кр.Фортов 11/2"/>
    <hyperlink ref="Y717" display="КЛ 0.4 кВ ТП-9-3 П.1Р.1 Павильон остановки"/>
    <hyperlink ref="Y722" display="КЛ 0.4 кВ ТП-9-3 П.3Р.2 Пр.Героев 58,56 ***"/>
    <hyperlink ref="Y727" display="КЛ 0.4 кВ ТП-9-3 П.3Р.2 Пр.Героев 56, Малая Земля 6 ***"/>
    <hyperlink ref="Y737" display="КЛ 0.4 кВ ТП- 9-4 П.3Р.1 Молодёжная 15,д.с.Молодёжн.11"/>
    <hyperlink ref="Y729" display="КЛ 0.4 кВ ТП- 9-4 П.1Р.1 ГРП ф.В"/>
    <hyperlink ref="Y731" display="КЛ 0.4 кВ ТП- 9-4 П.1Р.2 Малая Земля 12,КД-9,Мал.Зем.14"/>
    <hyperlink ref="Y735" display="КЛ 0.4 кВ ТП- 9-4 П.1Р.3 Пр.Героев 62,60"/>
    <hyperlink ref="Y739" display="КЛ 0.4 кВ ТП- 9-4 П.3Р.2 Малая Земля 10,8,4 д.сад №9"/>
    <hyperlink ref="Y734" display="КЛ 0.4 кВ ТП- 9-4 П.3Р.4 пр.Героев 62"/>
    <hyperlink ref="Y736" display="КЛ 0.4 кВ ТП- 9-4 П.1Р.4 ул.Малая Земля 16"/>
    <hyperlink ref="Y740" display="КЛ 0.4 кВ ТП- 9-4 П.3Р.2 Малая Земля 4,8 ***"/>
    <hyperlink ref="Y744" display="КЛ 0.4 кВ ТП-9-5 П.1Р.4 КД 9-6,Малая Земля 16"/>
    <hyperlink ref="Y745" display="КЛ 0.4 кВ ТП-9-5 П.3Р.1 Стройплощад. &quot;Панацея&quot;"/>
    <hyperlink ref="Y743" display="КЛ 0.4 кВ ТП-9-5 П.1Р.3 д.с №11,Молодёжная 11"/>
    <hyperlink ref="Y742" display="КЛ 0.4 кВ ТП-9-5 П.1Р.2 школа № 3"/>
    <hyperlink ref="Y747" display="КЛ 0.4 кВ ТП-9-5 П.3Р.3 КД 9-2,Молодёжная 7"/>
    <hyperlink ref="Y746" display="КЛ 0.4 кВ ТП-9-5 П.3Р.2 КД 9-3,Малая Земля 14"/>
    <hyperlink ref="Y757" display="КЛ 0.4 кВ ТП- 9-6 П.3Р.1 Т/ц &quot;Питер&quot;"/>
    <hyperlink ref="Y755" display="КЛ 0.4 кВ ТП- 9-6 П.3Р.3 НО ШДУ-5"/>
    <hyperlink ref="Y752" display="КЛ 0.4 кВ ТП- 9-6 П.1Р.3 НО ШДУ-5"/>
    <hyperlink ref="Y753" display="КЛ 0.4 кВ ТП- 9-6 П.3Р.2 КД 9-1 Молодёжная 1"/>
    <hyperlink ref="Y756" display="КЛ 0.4 кВ ТП- 9-6 П.3Р.4 КД 9-1, Молодёжная 1"/>
    <hyperlink ref="Y750" display="КЛ 0.4 кВ ТП- 9-6 П.1Р.1 наружн.освещение"/>
    <hyperlink ref="Y751" display="КЛ 0.4 кВ ТП- 9-6 П.1Р.2 д.с.№14,ул.Молодёжная 5"/>
    <hyperlink ref="Y770" display="КЛ 0.4 кВ ТП- 9-7 П.3Р.2 Солнечная 30,32 ОРС"/>
    <hyperlink ref="Y766" display="КЛ 0.4 кВ ТП- 9-7 П.1Р.4 Солнечная 30/2, 32, СБТ"/>
    <hyperlink ref="Y769" display="КЛ 0.4 кВ ТП- 9-7 П.3Р.1 т/ц&quot;Ленинград&quot;,ул.Солнечная 28"/>
    <hyperlink ref="Y763" display="КЛ 0.4 кВ ТП- 9-7 П.1Р.1 Цветочный киоск"/>
    <hyperlink ref="Y764" display="КЛ 0.4 кВ ТП- 9-7 П.1Р.2 КД 9-5,Солнечная 26"/>
    <hyperlink ref="Y765" display="КЛ 0.4 кВ ТП- 9-7 П.1Р.3 т/ц.&quot;Ленинград&quot;,ул.Солнечная 28"/>
    <hyperlink ref="Y771" display="КЛ 0.4 кВ ТП- 9-7 П.3Р.2 Солнечная 30,32 ***"/>
    <hyperlink ref="Y768" display="КЛ 0.4 кВ ТП- 9-7 П.1Р.4 Солнечная 32,СБТ Солнеч.28а ***"/>
    <hyperlink ref="Y772" display="КЛ 0.4 кВ ТП- 9-7 П.3Р.4 Солнечная 30,34 ***"/>
    <hyperlink ref="Y787" display="КЛ 0.4 кВ ТП- 9-8 П.8Р.1 Станция &quot;Теле-2&quot;"/>
    <hyperlink ref="Y775" display="КЛ 0.4 кВ ТП- 9-8 П.1Р.2 Теплопункт"/>
    <hyperlink ref="Y776" display="КЛ 0.4 кВ ТП- 9-8 П.1Р.3 ЩАВР ввод 1"/>
    <hyperlink ref="Y788" display="КЛ 0.4 кВ ТП- 9-8 П.9 наружное освещение"/>
    <hyperlink ref="Y781" display="КЛ 0.4 кВ ТП- 9-8 П.5Р.1 Бизнесцентр&quot;Балтпорткомплекс&quot;"/>
    <hyperlink ref="Y782" display="КЛ 0.4 кВ ТП- 9-8 П.5Р.2 гаражи пожарное депо"/>
    <hyperlink ref="Y784" display="КЛ 0.4 кВ ТП- 9-8 П.5Р.4 м-н&quot;Пятёрочка&quot;,Молодёжная 6"/>
    <hyperlink ref="Y774" display="КЛ 0.4 кВ ТП- 9-8 П.1Р.1 Автостоянка"/>
    <hyperlink ref="Y777" display="КЛ 0.4 кВ ТП- 9-8 П.1Р.4 м-н &quot;Пятёрочка&quot;,ул.Молодёжная 6"/>
    <hyperlink ref="Y778" display="КЛ 0.4 кВ ТП- 9-8 П.3Р.1 станция &quot;Билайн&quot;"/>
    <hyperlink ref="Y780" display="КЛ 0.4 кВ ТП- 9-8 П.3Р.4 Пожарное депо"/>
    <hyperlink ref="Y779" display="КЛ 0.4 кВ ТП- 9-8 П.3Р.2 Бизнесцентр &quot;Балтпорткомплекс&quot;"/>
    <hyperlink ref="Y786" display="КЛ 0.4 кВ ТП- 9-8 П.7Р.4 наружное освещение"/>
    <hyperlink ref="Y785" display="КЛ 0.4 кВ ТП- 9-8 П.7Р.1 Станция&quot;Билайн&quot;"/>
    <hyperlink ref="Y783" display="КЛ 0.4 кВ ТП- 9-8 П.5Р.3 ЩАВР ввод 2"/>
    <hyperlink ref="Y793" display="КЛ 0.4 кВ ТП- 10-1 П.1Р.2 Пр.Героев 55"/>
    <hyperlink ref="Y794" display="КЛ 0.4 кВ ТП- 10-1 П.1Р.4 Пр.Героев 57"/>
    <hyperlink ref="Y798" display="КЛ 0.4 кВ ТП- 10-1 П.3Р.2 Молодёжная 17"/>
    <hyperlink ref="Y801" display="КЛ 0.4 кВ ТП- 10-1 ж/д 19 ул.Молодежная"/>
    <hyperlink ref="Y800" display="КЛ 0.4 кВ ТП- 10-1 П.3Р.3 Молодёжная 19"/>
    <hyperlink ref="Y816" display="КЛ 0.4 кВ ТП-10-2 П.3Р.1 Молодёжная 19"/>
    <hyperlink ref="Y807" display="КЛ 0.4 кВ ТП-10-2 П.1Р.2 д.с.Машиностр.10,КД Машин.8"/>
    <hyperlink ref="Y818" display="КЛ 0.4 кВ ТП-10-2 П.3Р.4 Кр.Форты 33"/>
    <hyperlink ref="Y808" display="КЛ 0.4 кВ ТП-10-2 П.1Р.2 Машиностр.10,КД Машиностр.8"/>
    <hyperlink ref="Y805" display="КЛ 0.4 кВ ТП-10-2 П.1Р.1 Красные Форты 31,33 ***"/>
    <hyperlink ref="Y813" display="КЛ 0.4 кВ ТП-10-2 П.1Р.3 Молодёжная 21,23 ***"/>
    <hyperlink ref="Y810" display="КЛ 0.4 кВ ТП-10-2 П.1Р.3 КД Молодёжная 19а,21 ***"/>
    <hyperlink ref="Y811" display="КЛ 0.4 кВ ТП-10-2 П.1Р.4 КД Молод.25,Бар&quot;Форт&quot;,Мол.21а"/>
    <hyperlink ref="Y809" display="КЛ 0.4 кВ ТП-10-2 П.1Р.3 КД,Мол.21,19а,17,23,29,Кук.театр"/>
    <hyperlink ref="Y804" display="КЛ 0.4 кВ ТП-10-2 П.1Р.1 Красные форты 33,31,29"/>
    <hyperlink ref="Y831" display="КЛ 0.4 кВ ТП-10-3 П.3 Р.3 ВРУ ж/д 29 ул. Кр.Форты"/>
    <hyperlink ref="Y829" display="КЛ 0.4 кВ ТП-10-3 П.1Р.4 Героев 53,51"/>
    <hyperlink ref="Y830" display="КЛ 0.4 кВ ТП-10-3 П.3Р.2 пр.Героев 51"/>
    <hyperlink ref="Y832" display="КЛ 0.4 кВ ТП-10-3 П.3Р.4 Красных Фортов 23"/>
    <hyperlink ref="Y823" display="КЛ 0.4 кВ ТП-10-3 П.1Р.2 Кр.Фортов 25,29"/>
    <hyperlink ref="Y821" display="КЛ 0.4 кВ ТП-10-3 П.1Р.1 м-н &quot;Квартал&quot; пр.Героев,49"/>
    <hyperlink ref="Y825" display="КЛ 0.4 кВ ТП-10-3 ВРУ ж/д 25 ул. Красные Форты"/>
    <hyperlink ref="Y833" display="КЛ 0.4 кВ ТП-10-3 ВРУ ж/д 25 ул. Кр.Форты"/>
    <hyperlink ref="Y828" display="КЛ 0.4 кВ ТП-10-3 П.1 Р.4 -пр. Героев,53"/>
    <hyperlink ref="Y835" display="КЛ 0.4 кВ ТП-10-3 пр. Героев, 51 м-н &quot;Карат&quot;"/>
    <hyperlink ref="Y837" display="КЛ 0.4 кВ ТП-10-4 П.1Р.2 Кр.Фортов 27"/>
    <hyperlink ref="Y838" display="КЛ 0.4 кВ ТП-10-4 П.1Р.3 Красных Фортов 35"/>
    <hyperlink ref="Y839" display="КЛ 0.4 кВ ТП-10-4 П.1Р.4 Кр.Фортов 31"/>
    <hyperlink ref="Y840" display="КЛ 0.4 кВ ТП-10-4 П.3Р.2 Пр.Героев 51"/>
    <hyperlink ref="Y841" display="КЛ 0.4 кВ ТП-10-4 П.3Р.3 Кр.Фортов 35"/>
    <hyperlink ref="Y845" display="КЛ 0.4 кВ ТП-10-4 П.3Р.4 Кр.Форты 23"/>
    <hyperlink ref="Y849" display="КЛ 0.4 кВ ТП- 10-5 П.3Р.4 ул.Кр.фортов д.39"/>
    <hyperlink ref="Y850" display="КЛ 0.4 кВ ТП- 10-5 П.1Р.3 ул.Машиностроителей д.2"/>
    <hyperlink ref="Y851" display="КЛ 0.4 кВ ТП- 10-5 П.1Р.4 ул.Машиностроителей д.4"/>
    <hyperlink ref="Y852" display="КЛ 0.4 кВ ТП- 10-5 П.3Р.2 ул.Машиностроителей д.8"/>
    <hyperlink ref="Y847" display="КЛ 0.4 кВ ТП- 10-5 П.1Р.1 д.сад № 16 ул.Кр.Форты 43"/>
    <hyperlink ref="Y848" display="КЛ 0.4 кВ ТП- 10-5 П.1Р.2 д.сад № 16 ул.Кр.Форты 43"/>
    <hyperlink ref="Y858" display="КЛ 0.4 кВ ТП- 10-6 П.6Р.2 м-н,&quot;Юбилейный&quot;,ул.Кр.Форт д.49"/>
    <hyperlink ref="Y859" display="КЛ 0.4 кВ ТП- 10-6 П.6Р.3 КБО ввод-2"/>
    <hyperlink ref="Y861" display="КЛ 0.4 кВ ТП- 10-6 П.7Р.2 кафе,м-н&quot;Мебель&quot; ул.Кр.Ф. д.49А"/>
    <hyperlink ref="Y856" display="КЛ 0.4 кВ ТП- 10-6 П.3Р.2 кафе,м-н &quot;Мебель&quot;ул.Кр.Ф.д.49а"/>
    <hyperlink ref="Y860" display="КЛ 0.4 кВ ТП- 10-6 П.6Р.4 ул. Красных Фортов д.47"/>
    <hyperlink ref="Y863" display="КЛ 0.4 кВ ТП- 10-6 П.7Р.4 ул.Кр.Фортов д.41"/>
    <hyperlink ref="Y854" display="КЛ 0.4 кВ ТП- 10-6 П.1Р.2 м-н&quot;Юбилейный&quot;,ул.Кр.Ф.д.49"/>
    <hyperlink ref="Y855" display="КЛ 0.4 кВ ТП- 10-6 П.3Р.1 КБО ввод-1"/>
    <hyperlink ref="Y869" display="КЛ 0.4 кВ ТП- 10-7 П.3Р.2 Машиностроителей 4,2 ***"/>
    <hyperlink ref="Y875" display="КЛ 0.4 кВ ТП- 10-7 П.4Р.4 Машиностроителей 6,8 ***"/>
    <hyperlink ref="Y872" display="КЛ 0.4 кВ ТП- 10-7 П.3Р.4 Машиностр.4,Молодёжнн.39,41"/>
    <hyperlink ref="Y868" display="КЛ 0.4 кВ ТП- 10-7 П.3Р.2 ул.Машиностроителей 4,2"/>
    <hyperlink ref="Y873" display="КЛ 0.4 кВ ТП- 10-7 П.4Р.2 Машиностроителей д.6"/>
    <hyperlink ref="Y879" display="КЛ 0.4 кВ ТП- 10-8 П.3Р.2 Молодёжная 39,41***"/>
    <hyperlink ref="Y878" display="КЛ 0.4 кВ ТП- 10-8 П.1Р.4 КД ул.Молод.37,КД д.с. Мол.35"/>
    <hyperlink ref="Y881" display="КЛ 0.4 кВ ТП- 10-8 П.3Р.4 Молодёжная 33"/>
    <hyperlink ref="Y882" display="КЛ 0.4 кВ ТП- 10-8 П.3Р.1 нар.освещ."/>
    <hyperlink ref="Y877" display="КЛ 0.4 кВ ТП- 10-8 П.1Р.1Торг.павильон"/>
    <hyperlink ref="Y886" display="КЛ 0.4 кВ ТП- 10-9 П.3Р.2 Молодёжная 33"/>
    <hyperlink ref="Y889" display="КЛ 0.4 кВ ТП- 10-9 П.6Р.2 КД д.с. ул.Молодёжная 35"/>
    <hyperlink ref="Y890" display="КЛ 0.4 кВ ТП- 10-9 П.6Р.4 Школа №6,Молодёжная 31"/>
    <hyperlink ref="Y884" display="КЛ 0.4 кВ ТП- 10-9 П.1Р.2 школа № 6 ул.Молодёжная 31"/>
    <hyperlink ref="Y885" display="КЛ 0.4 кВ ТП- 10-9 П.1Р.4 Павильон &quot;Овощи&quot;"/>
    <hyperlink ref="Y887" display="КЛ 0.4 кВ ТП- 10-9 П.3Р.3 Машиностроителей 8"/>
    <hyperlink ref="Y888" display="КЛ 0.4 кВ ТП- 10-9 П.3Р.4 КД д.с. Молодёжная 35"/>
    <hyperlink ref="Y894" display="КЛ 0.4 кВ ТП-10-10 П.1Р.2 Молодёжная 8,10"/>
    <hyperlink ref="Y898" display="КЛ 0.4 кВ ТП-10-10 П.3Р.2ПР.Героев 63"/>
    <hyperlink ref="Y907" display="КЛ 0.4 кВ ТП-10-10 П.9Р.1 Пр.Героев 61а,63а"/>
    <hyperlink ref="Y892" display="КЛ 0.4 кВ ТП-10-10 П.1Р.1 Пр.Героев 61а,63а"/>
    <hyperlink ref="Y895" display="КЛ 0.4 кВ ТП-10-10 П.1Р.3 Пр.Героев 65"/>
    <hyperlink ref="Y896" display="КЛ 0.4 кВ ТП-10-10 П.1Р.4 Пр Героев 61"/>
    <hyperlink ref="Y897" display="КЛ 0.4 кВ ТП-10-10 П.3Р.1 Пр.Героев 59а"/>
    <hyperlink ref="Y899" display="КЛ 0.4 кВ ТП-10-10 П.3Р.3 Пр.Героев 59"/>
    <hyperlink ref="Y900" display="КЛ 0.4 кВ ТП-10-10 П.3Р.4 м-н&quot;квартал&quot;Молодёжная 36"/>
    <hyperlink ref="Y901" display="КЛ 0.4 кВ ТП-10-10 П.6Р.1 Пр.Героев 59"/>
    <hyperlink ref="Y902" display="КЛ 0.4 кВ ТП-10-10 П.6Р.2 Молодёжная 8-10"/>
    <hyperlink ref="Y903" display="КЛ 0.4 кВ ТП-10-10 П.6Р.3 Пр.Героев 65"/>
    <hyperlink ref="Y904" display="КЛ 0.4 кВ ТП-10-10 П.7Р.2 Пр.Героев 63"/>
    <hyperlink ref="Y905" display="КЛ 0.4 кВ ТП-10-10 П.7Р.3 Пр.Героев 59а"/>
    <hyperlink ref="Y906" display="КЛ 0.4 кВ ТП-10-10 П.7Р.4 Пр.Героев 61"/>
    <hyperlink ref="Y908" display="КЛ 0.4 кВ ТП-10-10 П.9Р.3 Молодёжная д.36/1"/>
    <hyperlink ref="Y913" display="КЛ 0.4 кВ ТП- 10-11 П.1Р.3 салон красоты,Молодёжная 18а"/>
    <hyperlink ref="Y916" display="КЛ 0.4 кВ ТП- 10-11 П.3Р.2 Молодёжная 20,22"/>
    <hyperlink ref="Y917" display="КЛ 0.4 кВ ТП- 10-11 П.3Р.4 Молодёжная 24,26"/>
    <hyperlink ref="Y923" display="КЛ 0.4 кВ ТП- 10-11 П.6Р.4 Молодёжная 16"/>
    <hyperlink ref="Y924" display="КЛ 0.4 кВ ТП- 10-11 П.7Р.1 наружное освещение"/>
    <hyperlink ref="Y925" display="КЛ 0.4 кВ ТП- 10-11 П.7Р.2 Молодёжная 24, 26"/>
    <hyperlink ref="Y927" display="КЛ 0.4 кВ ТП- 10-11 П.7Р.3 д.сад, ул.Молодёжная 40"/>
    <hyperlink ref="Y920" display="КЛ 0.4 кВ ТП- 10-11 П.3Р.5 Молодёжная 42,44***"/>
    <hyperlink ref="Y929" display="КЛ 0.4 кВ ТП- 10-11 П.7Р.4 Молодёжная 20,22 ***"/>
    <hyperlink ref="Y912" display="КЛ 0.4 кВ ТП- 10-11 П.1Р.2 Молодёжная 12,18 ***"/>
    <hyperlink ref="Y915" display="КЛ 0.4 кВ ТП- 10-11 П.1Р.4 Молодёжная 16,16а ***"/>
    <hyperlink ref="Y914" display="КЛ 0.4 кВ ТП- 10-11 П.1Р.4 Молодёжная 16,16а"/>
    <hyperlink ref="Y910" display="КЛ 0.4 кВ ТП- 10-11 П.1Р.1д.с.ул.Молодёжная д.40"/>
    <hyperlink ref="Y911" display="КЛ 0.4 кВ ТП- 10-11 П.1Р.2 Молодёжная 12,18"/>
    <hyperlink ref="Y919" display="КЛ 0.4 кВ ТП- 10-11 П.3Р.5 Молодёжная 42,44"/>
    <hyperlink ref="Y921" display="КЛ 0.4 кВ ТП- 10-11 П.6Р.1 салон красоты,Молодёжная 18а"/>
    <hyperlink ref="Y922" display="КЛ 0.4 кВ ТП- 10-11 П.6Р.2 Молодёжная 12,18"/>
    <hyperlink ref="Y928" display="КЛ 0.4 кВ ТП- 10-11 П.7Р.4 Молодёжная 20,22"/>
    <hyperlink ref="Y931" display="КЛ 0.4 кВ ТП-10-12 А1 школа № 7 начальные классы"/>
    <hyperlink ref="Y932" display="КЛ 0.4 кВ ТП-10-12 П.1Р.1 шк.№7,Молодёжная 32"/>
    <hyperlink ref="Y933" display="КЛ 0.4 кВ ТП-10-12 П.1Р.2 шк.№7 Молодёжная 32"/>
    <hyperlink ref="Y937" display="КЛ 0.4 кВ ТП-10-12 П.3Р.1 КНС №23"/>
    <hyperlink ref="Y938" display="КЛ 0.4 кВ ТП-10-12 П.3Р.2 Молодёжная 54,56"/>
    <hyperlink ref="Y940" display="КЛ 0.4 кВ ТП-10-12 П.3Р.3 д.сад Молодёжная 50"/>
    <hyperlink ref="Y942" display="КЛ 0.4 кВ ТП-10-12 П.6Р.3 КНС №23"/>
    <hyperlink ref="Y939" display="КЛ 0.4 кВ ТП-10-12 П.3Р.2 Молодёжная 54,56 ***"/>
    <hyperlink ref="Y936" display="КЛ 0.4 кВ ТП-10-12 П.1Р.4 Молодёжная 48,46,вв.1 ***"/>
    <hyperlink ref="Y934" display="КЛ 0.4 кВ ТП-10-12 П.1Р.3 Молодёжная 28"/>
    <hyperlink ref="Y935" display="КЛ 0.4 кВ ТП-10-12 П.1Р.4 Молодёжная 48,46"/>
    <hyperlink ref="Y941" display="КЛ 0.4 кВ ТП-10-12 П.3Р.4 Молодёжная 28,30"/>
    <hyperlink ref="Y943" display="КЛ 0.4 кВ ТП-10-12 П.6Р.1 кафе &quot;Галера&quot;"/>
    <hyperlink ref="Y944" display="КЛ 0.4 кВ ТП-10-12 П.6Р.2 шк.№7 молодёжная 32"/>
    <hyperlink ref="Y945" display="КЛ 0.4 кВ ТП-10-12 П.7Р.1 кафе&quot;Галера&quot;"/>
    <hyperlink ref="Y946" display="КЛ 0.4 кВ ТП-10-12 П.7Р.2 д.сад ул.Молодёжная 50"/>
    <hyperlink ref="Y947" display="КЛ 0.4 кВ ТП-10-12 П.7Р.4 Молодёжная 54,56"/>
    <hyperlink ref="Y948" display="КЛ 0.4 кВ ТП-10-12 П.9Р.1 КНС №23"/>
    <hyperlink ref="Y949" display="КЛ 0.4 кВ ТП-10-12 П.9Р.2 шк.№7 начальные классы"/>
    <hyperlink ref="Y950" display="КЛ 0.4 кВ ТП-10-12 П.9Р.3 Молодёжная 28"/>
    <hyperlink ref="Y951" display="КЛ 0.4 кВ ТП-10-12 П.9Р.4 Молодёжная 48,46 вв.2"/>
    <hyperlink ref="Y969" display="КЛ 0.4 кВ ТП-10-13 - уличное освещение"/>
    <hyperlink ref="Y967" display="КЛ 0.4 кВ ТП-10-13 П.10Р.2 Молодёжная 66"/>
    <hyperlink ref="Y968" display="КЛ 0.4 кВ ТП-10-13 П.10Р.4 Автостоянка"/>
    <hyperlink ref="Y956" display="КЛ 0.4 кВ ТП-10-13 П.1Р.2 Молодёжная 68,66а"/>
    <hyperlink ref="Y957" display="КЛ 0.4 кВ ТП-10-13 П.1Р.4 Молодёжная 64"/>
    <hyperlink ref="Y958" display="КЛ 0.4 кВ ТП-10-13 П.3Р.2 Молодёжная 60"/>
    <hyperlink ref="Y960" display="КЛ 0.4 кВ ТП-10-13 П.5Р.2 Молодёжная 68,66а"/>
    <hyperlink ref="Y962" display="КЛ 0.4 кВ ТП-10-13 П.5Р.4 Молодёжная 64"/>
    <hyperlink ref="Y963" display="КЛ 0.4 кВ ТП-10-13 П.7Р.1 Молодёжная 84,82,80"/>
    <hyperlink ref="Y964" display="КЛ 0.4 кВ ТП-10-13 П.7Р.2 Молодёжная 62"/>
    <hyperlink ref="Y965" display="КЛ 0.4 кВ ТП-10-13 П.7Р.4 Молодёжная 60"/>
    <hyperlink ref="Y966" display="КЛ 0.4 кВ ТП-10-13 П.9Р.2 Молодёжная 66"/>
    <hyperlink ref="Y953" display="КЛ 0.4 кВ ТП-10-13 П.1Р.1 Молодёжная 84,82,80"/>
    <hyperlink ref="Y959" display="КЛ 0.4 кВ ТП-10-13 П.3Р.4 Молодёжная 62"/>
    <hyperlink ref="Y961" display="КЛ 0.4 кВ ТП-10-13 П.5Р.2 Молодёжная 68,66а ***"/>
    <hyperlink ref="Y955" display="КЛ 0.4 кВ ТП-10-13 П.1Р.1 Молодёжная 82,84 ***"/>
    <hyperlink ref="Y954" display="КЛ 0.4 кВ ТП-10-13 П.1Р.1 Молодёжная 80,82 ***"/>
    <hyperlink ref="Y975" display="КЛ 0.4 кВ ТП-10-14 П.7Р.1 Молодёжная 72"/>
    <hyperlink ref="Y974" display="КЛ 0.4 кВ ТП-10-14 П.6Р.2 Молодёжная 76,74"/>
    <hyperlink ref="Y972" display="КЛ 0.4 кВ ТП-10-14 П.3Р.4 Молодёжная 76,74"/>
    <hyperlink ref="Y971" display="КЛ 0.4 кВ ТП-10-14 П.1Р.1 Молодёжная 72"/>
    <hyperlink ref="Y973" display="КЛ 0.4 кВ ТП-10-14 П.3Р.4 Молодёжная 76,74 ***"/>
    <hyperlink ref="Y1001" display="КЛ 0.4 кВ ТП-10-16"/>
    <hyperlink ref="Y1013" display="КЛ 0.4 кВ ТП-13-1 П.7 Р.2 ул.Космонавтов д.26"/>
    <hyperlink ref="Y1012" display="КЛ 0.4 кВ ТП-13-1 П.7 Р.1общ. ул.Космонавтов 22"/>
    <hyperlink ref="Y1007" display="КЛ 0.4 кВ ТП-13-1 П.3.Р.3 мех.мастерск.уч.корп.5"/>
    <hyperlink ref="Y1021" display="КЛ 0.4 кВ ТП-13-1 П.9 Р.4 ул.Космонавтов 24"/>
    <hyperlink ref="Y1010" display="КЛ 0.4 кВ ТП-13-1 П.6 Р.2 &quot;ДК&quot; Стр.зрит.зал.Солн.19"/>
    <hyperlink ref="Y1005" display="КЛ 0.4 кВ ТП-13-1 П.3 Р.1 ул.Космонавтов д.26"/>
    <hyperlink ref="Y1019" display="КЛ 0.4 кВ ТП-13-1 П.9.Р.1 ул. Космонавтов д.24"/>
    <hyperlink ref="Y1006" display="КЛ 0.4 кВ ТП-13-1 П 3 Р.2 общ. ул.Космонавтов 22"/>
    <hyperlink ref="Y1008" display="КЛ 0.4 кВ ТП-13-1 П.3 Р.4 общ.корп.№3 столовая"/>
    <hyperlink ref="Y1014" display="КЛ 0.4 кВ ТП-13-1 П.7.Р.3 свар.уч.,мех.маст."/>
    <hyperlink ref="Y1015" display="КЛ 0.4 кВ ТП-13-1 П.7 Р.4 корп.№3 мех.маст."/>
    <hyperlink ref="Y1011" display="КЛ 0.4 кВ ТП-13-1 П.6 Р.3 &quot;ДК&quot; Стр.б-ка,Солн.19"/>
    <hyperlink ref="Y1020" display="КЛ 0.4 кВ ТП-13-1 П.9 Р.3 учебн.корпус1А ПЛ-36"/>
    <hyperlink ref="Y1018" display="КЛ 0.4 кВ ТП-13-1 П.8 Р.4 учебн.корпус1А ПЛ-361"/>
    <hyperlink ref="Y1009" display="КЛ 0.4 кВ ТП-13-1 П.6 Р.1 корп.№ 3 мех.маст."/>
    <hyperlink ref="Y1016" display="КЛ 0.4 кВ ТП-13-1 П.8 Р.2 Космонавтов 24"/>
    <hyperlink ref="Y1004" display="КЛ 0.4 кВ ТП-13-1 П.2 Р.2 ДК зрит.зал,ул.Солнечн.19"/>
    <hyperlink ref="Y1017" display="КЛ 0.4 кВ ТП-13-1 П.8 Р.3 ул.Косм.26,Сауна&quot;Ваш дом&quot;"/>
    <hyperlink ref="Y1024" display="КЛ 0.4 кВ ТП-13-2 П.1Р.4 Солнечная 23А"/>
    <hyperlink ref="Y1025" display="КЛ 0.4 кВ ТП-13-2 П.3Р.1 Солнечная 23"/>
    <hyperlink ref="Y1027" display="КЛ 0.4 кВ ТП-13-2 П.3Р.2 КД 13-1 Солнечная 23"/>
    <hyperlink ref="Y1028" display="КЛ 0.4 кВ ТП-13-2 П.3 Р.3 ДЮСШ,Солнечная 21"/>
    <hyperlink ref="Y1030" display="КЛ 0.4 кВ ТП-13-2 П.6Р.2 КД 13-2 Солнечная 23"/>
    <hyperlink ref="Y1034" display="КЛ 0.4 кВ ТП-13-2 П.10Р.1 павильон &quot;Причал&quot;"/>
    <hyperlink ref="Y1038" display="КЛ 0.4 кВ ТП-13-2 П.11 Р.2 Теле 2"/>
    <hyperlink ref="Y1023" display="КЛ 0.4 кВ ТП-13-2 П.1 Р.2 Космонавтов, 26А"/>
    <hyperlink ref="Y1033" display="КЛ 0.4 кВ ТП-13-2 П.7Р.4 Солнечная 23А"/>
    <hyperlink ref="Y1036" display="КЛ 0.4 кВ ТП-13-2 П.10Р.4 ДК Библиотека"/>
    <hyperlink ref="Y1039" display="КЛ 0.4 кВ ТП-13-2 П11.Р.2 Газетный киоск"/>
    <hyperlink ref="Y1048" display="КЛ 0.4 кВ ТП- 13-5 П.1Р.4 ул.Солнечная д.27"/>
    <hyperlink ref="Y1049" display="КЛ 0.4 кВ ТП- 13-5 П.3Р.1 Казарма"/>
    <hyperlink ref="Y1052" display="КЛ 0.4 кВ ТП- 13-5 П.3Р.4 ул.Солнечная д.25А"/>
    <hyperlink ref="Y1053" display="КЛ 0.4 кВ ТП- 13-5 П.6Р.1 ул. Солнечная д. 27"/>
    <hyperlink ref="Y1055" display="КЛ 0.4 кВ ТП- 13-5 П.6Р.3 д.сад ул. Солнечная д.55"/>
    <hyperlink ref="Y1057" display="КЛ 0.4 кВ ТП- 13-5 П.6Р.4 Столовая ВМФ"/>
    <hyperlink ref="Y1050" display="КЛ 0.4 кВ ТП- 13-5 П.3Р.2 д.сад ул. Солнечная д. 55"/>
    <hyperlink ref="Y1054" display="КЛ 0.4 кВ ТП- 13-5 П.6Р.2 ул. Солнечная 27"/>
    <hyperlink ref="Y1067" display="КЛ 0.4 кВ ТП- 14-1 (КЗ-3) П.3Р.3 баня"/>
    <hyperlink ref="Y1061" display="КЛ 0.4 кВ ТП- 14-1 (КЗ-3) П.1Р.1 ФАП &quot;Профи&quot; ВРУ-1"/>
    <hyperlink ref="Y1062" display="КЛ 0.4 кВ ТП- 14-1 (КЗ-3) П.1Р.3 ШНО"/>
    <hyperlink ref="Y1065" display="КЛ 0.4 кВ ТП- 14-1 (КЗ-3) П.3Р.1КД 14-1 Р.6 Зд.№3 ХТС ГЭС"/>
    <hyperlink ref="Y1071" display="КЛ 0.4 кВ ТП- 14-1 (КЗ-3) П.3Р.1 КД 14-1 Р.3 ЩАВР Вв.-2"/>
    <hyperlink ref="Y1066" display="КЛ 0.4 кВ ТП- 14-1 (КЗ-3) П.3Р.1 КД 14-1 Р.7 гаражи"/>
    <hyperlink ref="Y1073" display="КЛ 0.4 кВ ТП- 14-1 (КЗ-3) П.3Р.4 ФАП&quot;Профи&quot; ВРУ-2"/>
    <hyperlink ref="Y1068" display="КЛ 0.4 кВ ТП- 14-1 (КЗ-3) П.3Р.1 КД 14-1 Р-8 зд.№1"/>
    <hyperlink ref="Y1069" display="КЛ 0.4 кВ ТП- 14-1 (КЗ-3) П.3Р.1 КД 14-1 Р.4 свар.пост."/>
    <hyperlink ref="Y1064" display="КЛ 0.4 кВ ТП- 14-1 (КЗ-3) П.3Р.1 КД 14-1 Р.2 зд.№2"/>
    <hyperlink ref="Y1063" display="КЛ 0.4 кВ ТП- 14-1 (КЗ-3) П.3Р.1 КД 14-1Р.1 ТМХ зд.№2"/>
    <hyperlink ref="Y1081" display="КЛ 0.4 кВ ТП- 14-2 П.6Р.1КД КНС №3"/>
    <hyperlink ref="Y1082" display="КЛ 0.4 кВ ТП- 14-2 П.6Р.2 детская поликл-ка"/>
    <hyperlink ref="Y1083" display="КЛ 0.4 кВ ТП- 14-2 П.6Р.3 Пищеблок"/>
    <hyperlink ref="Y1084" display="КЛ 0.4 кВ ТП- 14-2 П.6Р.4 Инфекционный корпус"/>
    <hyperlink ref="Y1086" display="КЛ 0.4 кВ ТП- 14-2 П.7Р.2 Хлораторная"/>
    <hyperlink ref="Y1087" display="КЛ 0.4 кВ ТП- 14-2 П.7Р.4 ШАВР зд. №1 компьют.сети"/>
    <hyperlink ref="Y1078" display="КЛ 0.4 кВ ТП- 14-2 П.3Р.2 детская поликл-ка."/>
    <hyperlink ref="Y1077" display="КЛ 0.4 кВ ТП- 14-2 П.2Р.4 КД хоз.блок"/>
    <hyperlink ref="Y1076" display="КЛ 0.4 кВ ТП- 14-2 П.2Р.3 КД КНС №3"/>
    <hyperlink ref="Y1075" display="КЛ 0.4 кВ ТП- 14-2 П.2Р.2 ЦСО"/>
    <hyperlink ref="Y1079" display="КЛ 0.4 кВ ТП- 14-2 П.3Р.3 ШНО"/>
    <hyperlink ref="Y1080" display="КЛ 0.4 кВ ТП- 14-2 П.3Р.4 КНС №3 ст."/>
    <hyperlink ref="Y1092" display="КЛ 0.4 кВ ТП-14-3 П.3Р.2 д.поликлиника ВРУ-2"/>
    <hyperlink ref="Y1093" display="КЛ 0.4 кВ ТП-14-3 П.3Р.4 д.поликлиника ВРУ-1"/>
    <hyperlink ref="Y1091" display="КЛ 0.4 кВ ТП-14-3 П.2Р.4 поликлиника ВРУ(стар)"/>
    <hyperlink ref="Y1090" display="КЛ 0.4 кВ ТП-14-3 П.2Р.3 Кислородная станция"/>
    <hyperlink ref="Y1094" display="КЛ 0.4 кВ ТП-14-3 П.6Р.2 д.поликлиника ВРУ-1"/>
    <hyperlink ref="Y1095" display="КЛ 0.4 кВ ТП-14-3 П.6Р.4 д.поликлиника ВРУ-2"/>
    <hyperlink ref="Y1096" display="КЛ 0.4 кВ ТП-14-3 П.7Р.2 Поликлиника ВРУ (стар)"/>
    <hyperlink ref="Y1097" display="КЛ 0.4 кВ ТП-14-3 П.7Р.4 поликлиника ВРУ(нов)"/>
    <hyperlink ref="Y1089" display="КЛ 0.4 кВ ТП-14-3 П.2Р.2 поликлиника ВРУ(нов)"/>
    <hyperlink ref="Y1110" display="КЛ 0.4 кВ ТП- 14-4 П.7Р.1 Рентгеновский аппарат"/>
    <hyperlink ref="Y1109" display="КЛ 0.4 кВ ТП- 14-4 П.6Р.4 Ренгеновский аппарат"/>
    <hyperlink ref="Y1111" display="КЛ 0.4 кВ ТП- 14-4 П.7Р.2 Больница Эл.щитов.,№3,блок Г,Д"/>
    <hyperlink ref="Y1113" display="КЛ 0.4 кВ ТП- 14-4 П.8Р.1 Больница Эл.щит.№3,блок Г,Д"/>
    <hyperlink ref="Y1114" display="КЛ 0.4 кВ ТП- 14-4 П.8Р.2 СП-2 эл.щитовая бл.В,Б"/>
    <hyperlink ref="Y1115" display="КЛ 0.4 кВ ТП- 14-4 П.8Р.3 наружное освещие"/>
    <hyperlink ref="Y1116" display="КЛ 0.4 кВ ТП- 14-4 П.8Р.4 СП-2 эл.щитовая"/>
    <hyperlink ref="Y1100" display="КЛ 0.4 кВ ТП- 14-4 П.2Р.2 Больница бл.В,Б"/>
    <hyperlink ref="Y1101" display="КЛ 0.4 кВ ТП- 14-4 П.2Р.3 Больница бл.В.Б"/>
    <hyperlink ref="Y1102" display="КЛ 0.4 кВ ТП- 14-4 П.5Р.1 Пищеблок (освещение)"/>
    <hyperlink ref="Y1103" display="КЛ 0.4 кВ ТП- 14-4 П.5Р.2 Эл.щитовая бл.А,Б"/>
    <hyperlink ref="Y1105" display="КЛ 0.4 кВ ТП- 14-4 П.5Р.4 Больница бл.В (освещ.)"/>
    <hyperlink ref="Y1112" display="КЛ 0.4 кВ ТП- 14-4 П.7Р.4 больница Эл.щитовая №3"/>
    <hyperlink ref="Y1099" display="КЛ 0.4 кВ ТП- 14-4 П.2Р.1 Пищеблок"/>
    <hyperlink ref="Y1104" display="КЛ 0.4 кВ ТП- 14-4 П.5Р.3 Эл.щитовая бл.А,Б"/>
    <hyperlink ref="Y1106" display="КЛ 0.4 кВ ТП- 14-4 П.6Р.1 Эл.щитовая №3 бл.Г,Д"/>
    <hyperlink ref="Y1107" display="КЛ 0.4 кВ ТП- 14-4 П.6Р.2 Эл.щитовая №3 бл.Г,Д"/>
    <hyperlink ref="Y1108" display="КЛ 0.4 кВ ТП- 14-4 П.6Р.3 Эл.щитовая №3 бл.Г,Д"/>
    <hyperlink ref="Y1120" display="КЛ 0.4 кВ ТП- 14-5 П.2Р.4 Род.дом"/>
    <hyperlink ref="Y1121" display="КЛ 0.4 кВ ТП- 14-5 П.5Р.1 Стамотолог.корпус"/>
    <hyperlink ref="Y1122" display="КЛ 0.4 кВ ТП- 14-5 П.5Р.2 СЭС"/>
    <hyperlink ref="Y1123" display="КЛ 0.4 кВ ТП- 14-5 П.5Р.4 Род.дом"/>
    <hyperlink ref="Y1124" display="КЛ 0.4 кВ ТП- 14-5 П.6Р.1 НО ЩДУ-3"/>
    <hyperlink ref="Y1125" display="КЛ 0.4 кВ ТП- 14-5 П.6Р.2 Мастерская"/>
    <hyperlink ref="Y1127" display="КЛ 0.4 кВ ТП- 14-5 П.6Р.4 Прачечная"/>
    <hyperlink ref="Y1128" display="КЛ 0.4 кВ ТП- 14-5 П.7Р.1 наружное освещение"/>
    <hyperlink ref="Y1129" display="КЛ 0.4 кВ ТП- 14-5 П.7Р.2 Аптека"/>
    <hyperlink ref="Y1130" display="КЛ 0.4 кВ ТП- 14-5 П.7Р.3 Мастерская"/>
    <hyperlink ref="Y1119" display="КЛ 0.4 кВ ТП- 14-5 П.2Р.2 СЭС"/>
    <hyperlink ref="Y1118" display="КЛ 0.4 кВ ТП- 14-5 П.2Р.1 кожное отделение"/>
    <hyperlink ref="Y1131" display="КЛ 0.4 кВ ТП- 14-5 П.7Р.4 Прачечная"/>
    <hyperlink ref="Y1144" display="КЛ 0.4 кВ ТП-15-1 П.3Р.1 КД Солнечная 39,37"/>
    <hyperlink ref="Y1155" display="КЛ 0.4 кВ ТП-15-1 П.3Р.2 КД Солнечная 33,35"/>
    <hyperlink ref="Y1146" display="КЛ 0.4 кВ ТП-15-1 П.3Р.3 Солнечная 45"/>
    <hyperlink ref="Y1147" display="КЛ 0.4 кВ ТП-15-1 П.3Р.4 Гимназия №5 Солнечная 31"/>
    <hyperlink ref="Y1148" display="КЛ 0.4 кВ ТП-15-1 П.6Р.1 Солнечная 43/2"/>
    <hyperlink ref="Y1149" display="КЛ 0.4 кВ ТП-15-1 П.6Р.2 наружное освещение"/>
    <hyperlink ref="Y1142" display="КЛ 0.4 кВ ТП-15-1 П.2Р.4 Солнечная 43"/>
    <hyperlink ref="Y1140" display="КЛ 0.4 кВ ТП-15-1 П.2Р.3 Солнечная 49,47"/>
    <hyperlink ref="Y1139" display="КЛ 0.4 кВ ТП-15-1 П.2Р.2 Политех.институт ядерной энерг."/>
    <hyperlink ref="Y1138" display="КЛ 0.4 кВ ТП-15-1 П.2Р.1 Солнечная 47"/>
    <hyperlink ref="Y1150" display="КЛ 0.4 кВ ТП-15-1 П.6Р.3 Солнечная 45"/>
    <hyperlink ref="Y1151" display="КЛ 0.4 кВ ТП-15-1 П.7Р.1 Политех.институт,ядерной энерг."/>
    <hyperlink ref="Y1152" display="КЛ 0.4 кВ ТП-15-1 П.7Р.2 Гимназия №5,Солнечная 31"/>
    <hyperlink ref="Y1156" display="КЛ 0.4 кВ ТП-15-1 П.6Р.4 КД 15-1 Солнечная 33"/>
    <hyperlink ref="Y1153" display="КЛ 0.4 кВ ТП-15-1 П.7Р.4 КД 15-2,Солнечная 39"/>
    <hyperlink ref="Y1157" display="КЛ 0.4 кВ ТП-15-1 ЯРВ-2 ШР-11 Солнечная 33а"/>
    <hyperlink ref="Y1154" display="КЛ 0.4 кВ ТП-15-1 П.7 ЯРВ-2 ШР-1 Солнечная 33а"/>
    <hyperlink ref="Y1141" display="КЛ 0.4 кВ ТП-15-1 П.2Р.3 Солнечная 49,47 ***"/>
    <hyperlink ref="Y1145" display="КЛ 0.4 кВ ТП-15-1 П.3Р.1 КД Солнечная 39,37 ***"/>
    <hyperlink ref="Y1166" display="КЛ 0.4 кВ ТП-15-2 П.3Р.2 Солнечная 51"/>
    <hyperlink ref="Y1163" display="КЛ 0.4 кВ ТП-15-2 П.1Р.2 Солнечная 49,47"/>
    <hyperlink ref="Y1164" display="КЛ 0.4 кВ ТП-15-2 П.1Р.3 Солнечная 53"/>
    <hyperlink ref="Y1168" display="КЛ 0.4 кВ ТП-15-2 П.6Р.2 КНС-15"/>
    <hyperlink ref="Y1167" display="КЛ 0.4 кВ ТП-15-2 П.6Р.1 Солнечная 49"/>
    <hyperlink ref="Y1173" display="КЛ 0.4 кВ ТП-15-2 П.7Р.4 Солнечная 51,КД 15-3"/>
    <hyperlink ref="Y1170" display="КЛ 0.4 кВ ТП-15-2 П.7Р.1 Солнечная 53"/>
    <hyperlink ref="Y1165" display="КЛ 0.4 кВ ТП-15-2 П.1Р.4 Солнечная 55"/>
    <hyperlink ref="Y1171" display="КЛ 0.4 кВ ТП-15-2 П.7Р.2 Солнечная 55"/>
    <hyperlink ref="Y1162" display="КЛ 0.4 кВ ТП-15-2 П.1Р.1 КД 15-3"/>
    <hyperlink ref="Y1169" display="КЛ 0.4 кВ ТП-15-2 П.6Р.4 Солнечная 51"/>
    <hyperlink ref="Y1172" display="КЛ 0.4 кВ ТП-15-2 П.7Р.3 КНС-15 КД1,2,рынок,&quot;Сильвер&quot;"/>
    <hyperlink ref="Y1175" display="КЛ 0.4 кВ ТП- 15-3 П.6Р.4 Мойка а/машин"/>
    <hyperlink ref="Y1176" display="КЛ 0.4 кВ ТП- 15-3 П.7Р.4 Атомэнергоспецмонтаж"/>
    <hyperlink ref="Y1177" display="КЛ 0.4 кВ ТП- 15-3 П.1Р.3 Управление АТП"/>
    <hyperlink ref="Y1178" display="КЛ 0.4 кВ ТП- 15-3 П.1Р.4 рем.мастерская"/>
    <hyperlink ref="Y1179" display="КЛ 0.4 кВ ТП- 15-3 П.3Р.1 профилакторий"/>
    <hyperlink ref="Y1180" display="КЛ 0.4 кВ ТП- 15-3 П.3Р.2 Стенд обкатки"/>
    <hyperlink ref="Y1181" display="КЛ 0.4 кВ ТП- 15-3 П.3Р.3 мойка а/машин"/>
    <hyperlink ref="Y1182" display="КЛ 0.4 кВ ТП- 15-3 П.3Р.4 Компрессор"/>
    <hyperlink ref="Y1183" display="КЛ 0.4 кВ ТП- 15-3 П.6Р.1 АЗС"/>
    <hyperlink ref="Y1184" display="КЛ 0.4 кВ ТП- 15-3 П.6Р.2 Линия обогрева Т-1,Т-2"/>
    <hyperlink ref="Y1185" display="КЛ 0.4 кВ ТП- 15-3 П.6Р.3 Линия обогрева Т-3,Т-4"/>
    <hyperlink ref="Y1186" display="КЛ 0.4 кВ ТП- 15-3 П.7Р.1 Линия обогрева Т-7,Т-8"/>
    <hyperlink ref="Y1187" display="КЛ 0.4 кВ ТП- 15-3 П.7Р.2 Линия обогрева Т-5,Т-6"/>
    <hyperlink ref="Y1188" display="КЛ 0.4 кВ ТП- 15-3 П.7Р.3 Атомэнергоспецмонтаж"/>
    <hyperlink ref="Y1189" display="КЛ 0.4 кВ ТП- 15-3 П.1Р.2 ремонтная мастерская"/>
    <hyperlink ref="Y1201" display="КЛ 0.4 кВ ТП-16-1 П.3Р.1 Сбербанк,пр.Героев 47"/>
    <hyperlink ref="Y1202" display="КЛ 0.4 кВ ТП-16-1 П.7Р.1 Сбербанк,пр.Героев 47"/>
    <hyperlink ref="Y1256" display="КЛ 0.4 кВ ТП- УК-1 П.6Р.3 Мира 5"/>
    <hyperlink ref="Y1258" display="КЛ 0.4 кВ ТП- УК-1 П.7Р.2 Учебный корпус"/>
    <hyperlink ref="Y1259" display="КЛ 0.4 кВ ТП- УК-1 П.7Р.3 Наружное освещение"/>
    <hyperlink ref="Y1260" display="КЛ 0.4 кВ ТП- УК-1 П.7Р.4 столовая"/>
    <hyperlink ref="Y1247" display="КЛ 0.4 кВ ТП- УК-1 П.1Р.1 Мира 5"/>
    <hyperlink ref="Y1249" display="КЛ 0.4 кВ ТП- УК-1 П.1Р.4 Быт.корпус"/>
    <hyperlink ref="Y1252" display="КЛ 0.4 кВ ТП- УК-1 П.3Р.2 Мира 3"/>
    <hyperlink ref="Y1253" display="КЛ 0.4 кВ ТП- УК-1 П.3Р.4 Учебный корпус"/>
    <hyperlink ref="Y1255" display="КЛ 0.4 кВ ТП- УК-1 П.6Р.2 Мастерские ПЛ-21"/>
    <hyperlink ref="Y1257" display="КЛ 0.4 кВ ТП- УК-1 П.6Р.4 Мира 3"/>
    <hyperlink ref="Y1261" display="КЛ 0.4 кВ ТП- УК-1 П.7Р.4 быт.корпус"/>
    <hyperlink ref="Y1248" display="КЛ 0.4 кВ ТП- УК-1 П.1Р.2 Мастерская ПЛ-21"/>
    <hyperlink ref="Y1250" display="КЛ 0.4 кВ ТП- УК-1 П.1Р.4 Столовая"/>
    <hyperlink ref="Y1254" display="КЛ 0.4 кВ ТП- УК-1 П.6Р.1 Советская 15"/>
    <hyperlink ref="Y1263" display="КЛ 0.4 кВ ТП- УК-2 П.6Р.2 Академия,Мира 8(общежитие)"/>
    <hyperlink ref="Y1264" display="КЛ 0.4 кВ ТП- УК-2 П.6Р.3 Речная 2"/>
    <hyperlink ref="Y1265" display="КЛ 0.4 кВ ТП- УК-2 П.6Р.4 Храм боптистов"/>
    <hyperlink ref="Y1266" display="КЛ 0.4 кВ ТП- УК-2 П.7Р.1 Речная 6а"/>
    <hyperlink ref="Y1267" display="КЛ 0.4 кВ ТП- УК-2 П.7Р.3 наружное освещение"/>
    <hyperlink ref="Y1268" display="КЛ 0.4 кВ ТП- УК-2 П.1Р.2 ВРУ прокуратура"/>
    <hyperlink ref="Y1269" display="КЛ 0.4 кВ ТП- УК-2 П.1Р.4 ООО&quot;Север&quot;"/>
    <hyperlink ref="Y1270" display="КЛ 0.4 кВ ТП- УК-2 П.3Р.4 Академия,Мира 8(общеж.СУС)"/>
    <hyperlink ref="Y1271" display="КЛ 0.4 кВ ТП- УК-2 П.6Р.1 ВРУ прокуратура"/>
    <hyperlink ref="Y1272" display="КЛ 0.4 кВ ТП- УК-2 П.7Р.2 Речная 4,3"/>
    <hyperlink ref="Y1273" display="КЛ 0.4 кВ ТП- УК-2 П.7Р.4 ВРУ общежитие (прокуратура)"/>
    <hyperlink ref="Y1274" display="КЛ 0.4 кВ ТП- УК-2 79"/>
    <hyperlink ref="Y1275" display="КЛ 0.4 кВ ТП- УК-2 П.1Р.1 ВРУ общежитие(прокуратура)"/>
    <hyperlink ref="Y1279" display="КЛ 0.4 кВ ТП-БО-1 П.1Р.2 Освещение цеха &quot;Композит&quot;"/>
    <hyperlink ref="Y1280" display="КЛ 0.4 кВ ТП-БО-1 П.1Р.3 Адм.зд.столовая(ОАО&quot;СПК&quot;)"/>
    <hyperlink ref="Y1281" display="КЛ 0.4 кВ ТП-БО-1 П.1Р.4 &quot;Композит&quot;"/>
    <hyperlink ref="Y1282" display="КЛ 0.4 кВ ТП-БО-1 П.7Р.2 Микана"/>
    <hyperlink ref="Y1283" display="КЛ 0.4 кВ ТП-БО-1 П.8 ВА 04-36 40А Светофор"/>
    <hyperlink ref="Y1284" display="КЛ 0.4 кВ ТП-БО-1 П.9Р.1 ВА 04-36 63А магазин &quot;Мебель&quot;"/>
    <hyperlink ref="Y1285" display="КЛ 0.4 кВ ТП-БО-1 П.1Р.1 Петрохлеб (цех выпечки)"/>
    <hyperlink ref="Y1286" display="КЛ 0.4 кВ ТП-БО-1 П.3Р.4 Микана (бывш.х/з)"/>
    <hyperlink ref="Y1287" display="КЛ 0.4 кВ ТП-БО-1 П.7Р.4 ШНО обл.автодор."/>
    <hyperlink ref="Y1288" display="КЛ 0.4 кВ ТП-БО-1 П.8 ВА 04-36 63А магазин &quot;Мебель&quot;"/>
    <hyperlink ref="Y1289" display="КЛ 0.4 кВ ТП-БО-1 П.9Р.2 ВА 04-36 100А магазин &quot;ВИКС&quot;"/>
    <hyperlink ref="Y1290" display="КЛ 0.4 кВ ТП-БО-1 П.8 ВА 04-36 100А АЗС"/>
    <hyperlink ref="Y1291" display="КЛ 0.4 кВ ТП-БО-1 П.8 ВА 04-36 40А ОАО &quot;Мегафон&quot;"/>
    <hyperlink ref="Y1292" display="КЛ 0.4 кВ ТП-БО-1 П.9Р.1ВА 04-36 40А Светофор"/>
    <hyperlink ref="Y1293" display="КЛ 0.4 кВ ТП-БО-1 П.9Р.2 ВА 04-36 40А Киоск &quot;Петрохлеб&quot;"/>
    <hyperlink ref="Y1295" display="КЛ 0.4 кВ ТП-БО-2 П.4Р.4 Произв.база ООО&quot;Социум-строй&quot;"/>
    <hyperlink ref="Y1296" display="КЛ 0.4 кВ ТП-БО-2 П.12Р.1 Колб.цех(СМК)"/>
    <hyperlink ref="Y1297" display="КЛ 0.4 кВ ТП-БО-2 П.2Р.1 военный склад"/>
    <hyperlink ref="Y1298" display="КЛ 0.4 кВ ТП-БО-2 П.2Р.3 маг.Метрика"/>
    <hyperlink ref="Y1299" display="КЛ 0.4 кВ ТП-БО-2 П.4Р.3 Прод.склад в/ч."/>
    <hyperlink ref="Y1300" display="КЛ 0.4 кВ ТП-БО-2 П.6Р.2 ВРУ склад ИП Белов"/>
    <hyperlink ref="Y1301" display="КЛ 0.4 кВ ТП-БО-2 П.6Р.3 ООО&quot;Плутон&quot;"/>
    <hyperlink ref="Y1302" display="КЛ 0.4 кВ ТП-БО-2 П.12Р.3 Сосновоборский холодильник"/>
    <hyperlink ref="Y1303" display="КЛ 0.4 кВ ТП-БО-2 П.2Р.2 АБК ООО&quot;Промальп&quot;"/>
    <hyperlink ref="Y1304" display="КЛ 0.4 кВ ТП-БО-2 П.2Р.4 ООО&quot;Росопт&quot;,склад 7/12"/>
    <hyperlink ref="Y1305" display="КЛ 0.4 кВ ТП-БО-2 П.4Р.1 &quot;Гамбрин&quot;"/>
    <hyperlink ref="Y21" display="КЛ 0.4 кВ ТП-1-2 Р.3.СМУП ТСП"/>
    <hyperlink ref="Y19" display="КЛ 0.4 кВ ТП-1-2 г/к &quot;Дека&quot; зд.КНС"/>
    <hyperlink ref="Y20" display="КЛ 0.4 кВ ТП-1-2 Р.2 г/к &quot;Омега&quot;"/>
    <hyperlink ref="Y18" display="КЛ 0.4 кВ ТП-1-2 КНС №3 Водоканал"/>
    <hyperlink ref="Y22" display="КЛ 0.4 кВ ТП-1-2 Р.5 Общ.Гидром.ГК&quot;Флотский&quot;"/>
    <hyperlink ref="Y24" display="КЛ 0.4 кВ ТП-1-3 Р.1 г/к &quot;Электрон-3&quot;"/>
    <hyperlink ref="Y25" display="КЛ 0.4 кВ ТП-1-3 Р.2 г/к &quot;ФАТ&quot;"/>
    <hyperlink ref="Y26" display="КЛ 0.4 кВ ТП-1-3 Р.3 РП-1ГК"/>
    <hyperlink ref="Y27" display="КЛ 0.4 кВ ТП-1-3 Р.4 КНС №3"/>
    <hyperlink ref="Y28" display="КЛ 0.4 кВ ТП-1-3 Р.5 В-1 Общежитие Гидромонтаж"/>
    <hyperlink ref="Y29" display="КЛ 0.4 кВ ТП-1-3 Р.6 РП-2 ГК"/>
    <hyperlink ref="Y981" display="КЛ 0.4 кВ ТП- 10-15 П.3А.1 павильон 3Г"/>
    <hyperlink ref="Y982" display="КЛ 0.4 кВ ТП- 10-15 П.3А.2 м-н &quot;Дуэт&quot;,Молодёжная 17/1"/>
    <hyperlink ref="Y983" display="КЛ 0.4 кВ ТП- 10-15 П.4А.4 павильон кафе №8"/>
    <hyperlink ref="Y984" display="КЛ 0.4 кВ ТП- 10-15 П.1А.1 павильон Б"/>
    <hyperlink ref="Y985" display="КЛ 0.4 кВ ТП- 10-15 П.1 А.2 павильон 4Б"/>
    <hyperlink ref="Y986" display="КЛ 0.4 кВ ТП- 10-15 П.2 А.4 павильон 4А"/>
    <hyperlink ref="Y987" display="КЛ 0.4 кВ ТП- 10-15 П.2А.3 павильон 3Б"/>
    <hyperlink ref="Y988" display="КЛ 0.4 кВ ТП- 10-15 П.4А.3 киоск"/>
    <hyperlink ref="Y989" display="КЛ 0.4 кВ ТП- 10-15 П.5А.1 м-н &quot;Дуэт&quot;,Молодёжная 17/1"/>
    <hyperlink ref="Y990" display="КЛ 0.4 кВ ТП- 10-15 П.5А.2 павильон 3Б"/>
    <hyperlink ref="Y991" display="КЛ 0.4 кВ ТП- 10-15 П.5 А.4 павильон № 4А"/>
    <hyperlink ref="Y992" display="КЛ 0.4 кВ ТП- 10-15 П.7А.3 павильон 4Б"/>
    <hyperlink ref="Y993" display="КЛ 0.4 кВ ТП- 10-15 П.7А.4 павильон Б"/>
    <hyperlink ref="Y994" display="КЛ 0.4 кВ ТП- 10-15 П.7А.5 светофор"/>
    <hyperlink ref="Y995" display="КЛ 0.4 кВ ТП- 10-15 П.7А.5 светофор1"/>
    <hyperlink ref="Y996" display="КЛ 0.4 кВ ТП- 10-15 П.5 А.3 ШНО"/>
    <hyperlink ref="Y997" display="КЛ 0.4 кВ ТП- 10-15 П.7А.1 павильон Кафе"/>
    <hyperlink ref="Y998" display="КЛ 0.4 кВ ТП- 10-15 П.7А.2 павильон №3Б"/>
    <hyperlink ref="Y999" display="КЛ 0.4 кВ ТП- 10-15 П.5А.2 павильон 3Б"/>
    <hyperlink ref="Y35" display="КЛ 0.4 кВ ТП- 1-5 П.1Р.3 ИВС ГОВД ул.Боровая д.18"/>
    <hyperlink ref="Y335" display="КЛ 0.4 кВ ТП-4-5 П.6Р.1 торговый киоск"/>
    <hyperlink ref="Y228" display="КЛ 0.4 кВ ТП- 3-4 П.1А.1 Андерсенград"/>
    <hyperlink ref="Y329" display="КЛ 0.4 кВ ТП-4-4 П.3Р.4 Пр.Героев 64 сек.1 - сек.2"/>
    <hyperlink ref="Y326" display="КЛ 0.4 кВ ТП-4-4  Пр.Героев 70-68"/>
    <hyperlink ref="Y350" display="КЛ 0.4 кВ ТП- 4-6 П.7Р.2 Ленинградская 66 с.1-4"/>
    <hyperlink ref="Y355" display="КЛ 0.4 кВ ТП-4-7 Пр.Героев 13 - -пр.Героев,9"/>
    <hyperlink ref="Y360" display="КЛ 0.4 кВ ТП-4-7 Пр.Героев 11 - -пр.Героев,19"/>
    <hyperlink ref="Y357" display="КЛ 0.4 кВ ТП-4-7 П.3Р.1 Пр. Героев 9"/>
    <hyperlink ref="Y384" display="КЛ 0.4 кВ ТП- 4-8 П.11Р.2 ул.Ленинг.34А ВТБ-24"/>
    <hyperlink ref="Y385" display="КЛ 0.4 кВ ТП- 4-8 П.12Р.2 ул.Ленинг.34А ВТБ-24"/>
    <hyperlink ref="Y383" display="КЛ 0.4 кВ ТП- 4-8 П.11,12Р.4, кафе Ленинградская 30а"/>
    <hyperlink ref="Y391" display="КЛ 0.4 кВ ТП- 4-9 П.1Р.4 Ленинградская 60 с.1-2"/>
    <hyperlink ref="Y398" display="КЛ 0.4 кВ ТП- 4-9 П.6Р.1 Ленинградская 48,50"/>
    <hyperlink ref="Y433" display="КЛ 0.4 кВ ТП- 7-1 П.3Р.3 Парковая 16 с.2-с.1"/>
    <hyperlink ref="Y239" display="КЛ 0.4 кВ ТП- 3-4 П.1Р.3 КД ТП 3-4А, вв.1"/>
    <hyperlink ref="Y236" display="КЛ 0.4 кВ ТП- 3-4 П.3Р.1 Солнечная 5-7       "/>
    <hyperlink ref="Y304" display="КЛ 0.4 кВ ТП- 4-2 П.3Р.1 Пр. Героев 27"/>
    <hyperlink ref="Y302" display="КЛ 0.4 кВ ТП- 4-2 П.1Р.4 Пр.Героев 31"/>
    <hyperlink ref="Y307" display="КЛ 0.4 кВ ТП- 4-2 П.3Р.4 Пр.Героев 29"/>
    <hyperlink ref="Y311" display="КЛ 0.4 кВ ТП-4-3 П.1Р.2 Пр.Героев 15"/>
    <hyperlink ref="Y316" display="КЛ 0.4 кВ ТП-4-3 П.3Р.1 Пр.Героев 66,66а,68"/>
    <hyperlink ref="Y317" display="КЛ 0.4 кВ ТП-4-3 П.3Р.1 Пр.Героев 66,66а,68"/>
    <hyperlink ref="Y314" display="КЛ 0.4 кВ ТП-4-3 П.1Р.4 Пр.Героев 13"/>
    <hyperlink ref="Y413" display="КЛ 0.4 кВ ТП- 4-9 П.9Р.4 Мэрия ВРУ 1-11-10 Вв-2"/>
    <hyperlink ref="Y454" display="КЛ 0.4 кВ ТП-7-2 П.1Р.4 КД Парковая 32"/>
    <hyperlink ref="Y455" display="КЛ 0.4 кВ ТП-7-2 П.1Р.4 КД Парковая 32"/>
    <hyperlink ref="Y450" display="КЛ 0.4 кВ ТП-7-2 П.7Р.1 Парковая 28,28а,38"/>
    <hyperlink ref="Y472" display="КЛ 0.4 кВ ТП-7-3 П.3Р.4 КД пр.Героев 33б"/>
    <hyperlink ref="Y471" display="КЛ 0.4 кВ ТП-7-3 П.3Р.2 КД 7-2 Липовский пр.19а"/>
    <hyperlink ref="Y484" display="КЛ 0.4 кВ ТП-7-4 П.1Р.3 КД Парковая 54"/>
    <hyperlink ref="Y502" display="КЛ 0.4 кВ ТП-7-5 П.1Р.2 Парковая 66"/>
    <hyperlink ref="Y503" display="КЛ 0.4 кВ ТП-7-5 П.1Р.2 Парковая 66"/>
    <hyperlink ref="Y558" display="КЛ 0.4 кВ ТП-7-10 П.3Р.4 ШР 1-1"/>
    <hyperlink ref="Y561" display="КЛ 0.4 кВ ТП-7-10 П.5Р.4 ШР 2-1 &quot;Викинг&quot;"/>
    <hyperlink ref="Y562" display="КЛ 0.4 кВ ТП-7-10 П.5Р.4 ШР 2-1 &quot;Викинг&quot;"/>
    <hyperlink ref="Y554" display="КЛ 0.4 кВ ТП-7-10 П.3Р.1 ШР 3-1"/>
    <hyperlink ref="Y564" display="КЛ 0.4 кВ ТП-7-10 П.7Р.1 ШР 4-1"/>
    <hyperlink ref="Y567" display="КЛ 0.4 кВ ТП-7-10 П.7Р.3 ШР 2-1"/>
    <hyperlink ref="Y570" display="КЛ 0.4 кВ ТП- 7-11 2 Сек.Р.2 Липовский пр.5б"/>
    <hyperlink ref="Y607" display="КЛ 0.4 кВ ТП- 8-1 П.1Р.2 КД8-2 м-н&quot;Моряк&quot;,ул.Солнечная 16"/>
    <hyperlink ref="Y608" display="КЛ 0.4 кВ ТП- 8-1 П.1Р.2 КД8-2 м-н&quot;Моряк&quot;,ул.Солнечная 16"/>
    <hyperlink ref="Y611" display="КЛ 0.4 кВ ТП- 8-1 П.3Р.2 Солнечная 20"/>
    <hyperlink ref="Y613" display="КЛ 0.4 кВ ТП- 8-1 П.3Р.2 Солнечная 20"/>
    <hyperlink ref="Y624" display="КЛ 0.4 кВ ТП- 8-2 П.3Р.2 Пр.Героев 8"/>
    <hyperlink ref="Y635" display="КЛ 0.4 кВ ТП- 8-3 П.1Р.4 Красных Фортов 6"/>
    <hyperlink ref="Y636" display="КЛ 0.4 кВ ТП- 8-3 П.1Р.4 Красных Фортов 6"/>
    <hyperlink ref="Y639" display="КЛ 0.4 кВ ТП- 8-3 П.2Р.2 КД пр.Героев 32"/>
    <hyperlink ref="Y640" display="КЛ 0.4 кВ ТП- 8-3 П.2Р.2 КД пр.Героев 32"/>
    <hyperlink ref="Y641" display="КЛ 0.4 кВ ТП- 8-3 П.2Р.2 КД пр.Героев 32"/>
    <hyperlink ref="Y642" display="КЛ 0.4 кВ ТП- 8-3 П.2Р.2 КД пр.Героев 32"/>
    <hyperlink ref="Y643" display="КЛ 0.4 кВ ТП- 8-3 П.2Р.2 КД пр.Героев 32"/>
    <hyperlink ref="Y648" display="КЛ 0.4 кВ ТП- 8-3 П.4Р.2 пр.Героев 18,д.с.,пр.Героев 20"/>
    <hyperlink ref="Y653" display="КЛ 0.4 кВ ТП- 8-3 П.4Р.4 пр.Героев 12"/>
    <hyperlink ref="Y654" display="КЛ 0.4 кВ ТП- 8-3 П.4Р.4 пр.Героев 12"/>
    <hyperlink ref="Y649" display="КЛ 0.4 кВ ТП- 8-3 П.4Р.2 пр.Героев 18,д.с.,пр.Героев 20"/>
    <hyperlink ref="Y657" display="КЛ 0.4 кВ ТП- 8-3 П.1Р.4 Красных Фортов 6"/>
    <hyperlink ref="Y661" display="КЛ 0.4 кВ ТП- 8-4 П.1Р.2 м-н &quot;Форт&quot;,Кр.Фортов 10а"/>
    <hyperlink ref="Y662" display="КЛ 0.4 кВ ТП- 8-4 П.1Р.4 Кр.Фортов 16"/>
    <hyperlink ref="Y669" display="КЛ 0.4 кВ ТП- 8-5 П.1Р.2 Пр.Героев 40"/>
    <hyperlink ref="Y670" display="КЛ 0.4 кВ ТП- 8-5 П.1Р.2 Пр.Героев 40"/>
    <hyperlink ref="Y675" display="КЛ 0.4 кВ ТП- 8-5 П.3Р.2 Пр.Героев 38"/>
    <hyperlink ref="Y678" display="КЛ 0.4 кВ ТП- 8-5 П.3Р.4 Пр.Героев 46"/>
    <hyperlink ref="Y679" display="КЛ 0.4 кВ ТП- 8-5 П.3Р.4 Пр.Героев 46"/>
    <hyperlink ref="Y689" display="КЛ 0.4 кВ ТП- 9-1 П.1Р.1 КД 9-4 Солнечная 24, Банк, аптека"/>
    <hyperlink ref="Y690" display="КЛ 0.4 кВ ТП- 9-1 П.1Р.1 КД 9-4 Солнечная 24, Банк, аптека"/>
    <hyperlink ref="Y705" display="КЛ 0.4 кВ ТП- 9-2 П.3Р.2 Кр.Форты 13"/>
    <hyperlink ref="Y706" display="КЛ 0.4 кВ ТП- 9-2 П.3Р.2 Кр.Форты 13"/>
    <hyperlink ref="Y708" display="КЛ 0.4 кВ ТП- 9-2 П.1Р.1 нар.осв."/>
    <hyperlink ref="Y710" display="КЛ 0.4 кВ ТП- 9-2 П.1Р.4 Малая Земля 4, 6 ***"/>
    <hyperlink ref="Y723" display="КЛ 0.4 кВ ТП-9-3 П.3Р.2 Пр.Героев 58,56 ***"/>
    <hyperlink ref="Y730" display="КЛ 0.4 кВ ТП- 9-4 П.1Р.1 ГРП ф.В"/>
    <hyperlink ref="Y732" display="КЛ 0.4 кВ ТП- 9-4 П.1Р.2 Малая Земля 12,КД-9,Мал.Зем.14"/>
    <hyperlink ref="Y733" display="КЛ 0.4 кВ ТП- 9-4 П.1Р.2 Малая Земля 12,КД-9,Мал.Зем.14"/>
    <hyperlink ref="Y748" display="КЛ 0.4 кВ ТП-9-5 П.3Р.3 КД 9-2,Молодёжная 7"/>
    <hyperlink ref="Y759" display="КЛ 0.4 кВ ТП- 9-6 П.3Р.2 КД 9-1 Молодёжная 1"/>
    <hyperlink ref="Y760" display="КЛ 0.4 кВ ТП- 9-6 П.3Р.2 КД 9-1 Молодёжная 1"/>
    <hyperlink ref="Y761" display="КЛ 0.4 кВ ТП- 9-6 П.3Р.2 КД 9-1 Молодёжная 1"/>
    <hyperlink ref="Y754" display="КЛ 0.4 кВ ТП- 9-6 П.3Р.2 КД 9-1 Молодёжная 1"/>
    <hyperlink ref="Y767" display="КЛ 0.4 кВ ТП- 9-7 П.3Р.2 Солнечная 30,32 ***"/>
    <hyperlink ref="Y796" display="КЛ 0.4 кВ ТП- 10-1 П.1Р.2 Пр.Героев 55"/>
    <hyperlink ref="Y799" display="КЛ 0.4 кВ ТП- 10-1 П.3Р.2 Молодёжная 17"/>
    <hyperlink ref="Y795" display="КЛ 0.4 кВ ТП- 10-1 П.1Р.4 Пр.Героев 57"/>
    <hyperlink ref="Y806" display="КЛ 0.4 кВ ТП-10-2 П.1Р.1 Красные Форты 31,33 ***"/>
    <hyperlink ref="Y812" display="КЛ 0.4 кВ ТП-10-2 П.1Р.4 КД Молод.25,Бар&quot;Форт&quot;,Мол.21а"/>
    <hyperlink ref="Y814" display="КЛ 0.4 кВ ТП-10-2 П.1Р.3 Молодёжная 23,17 ***"/>
    <hyperlink ref="Y815" display="КЛ 0.4 кВ ТП-10-2 П.1Р.3 Молодёжная 23,17 ***"/>
    <hyperlink ref="Y817" display="КЛ 0.4 кВ ТП-10-2 П.3Р.1 Молодёжная 19"/>
    <hyperlink ref="Y822" display="КЛ 0.4 кВ ТП-10-3 П.1Р.1 м-н &quot;Квартал&quot; пр.Героев,49"/>
    <hyperlink ref="Y824" display="КЛ 0.4 кВ ТП-10-3 П.1Р.2 Кр.Фортов 25,29"/>
    <hyperlink ref="Y827" display="КЛ 0.4 кВ ТП-10-3 П.1Р.3 Кр.Фортов 25"/>
    <hyperlink ref="Y826" display="КЛ 0.4 кВ ТП-10-3 ВРУ ж/д 25 ул. Красные Форты"/>
    <hyperlink ref="Y842" display="КЛ 0.4 кВ ТП-10-4 П.3Р.3 Кр.Фортов 35"/>
    <hyperlink ref="Y843" display="КЛ 0.4 кВ ТП-10-4 П.3Р.3 Кр.Фортов 35"/>
    <hyperlink ref="Y844" display="КЛ 0.4 кВ ТП-10-4 П.3Р.3 Кр.Фортов 35"/>
    <hyperlink ref="Y864" display="КЛ 0.4 кВ ТП- 10-6 П.7Р.4 ул.Кр.Фортов д.41"/>
    <hyperlink ref="Y862" display="КЛ 0.4 кВ ТП- 10-6 П.6Р.3 КБО ввод-2"/>
    <hyperlink ref="Y857" display="КЛ 0.4 кВ ТП- 10-6 П.6Р.3 КБО ввод-2"/>
    <hyperlink ref="Y866" display="КЛ 0.4 кВ ТП- 10-6 П.6Р.4 ул. Красных Фортов д.47"/>
    <hyperlink ref="Y870" display="КЛ 0.4 кВ ТП- 10-7 П.3Р.2 ул.Машиностроителей 4,2"/>
    <hyperlink ref="Y871" display="КЛ 0.4 кВ ТП- 10-7 П.3Р.2 ул.Машиностроителей 4,2"/>
    <hyperlink ref="Y874" display="КЛ 0.4 кВ ТП- 10-7 П.4Р.2 Машиностроителей д.6"/>
    <hyperlink ref="Y893" display="КЛ 0.4 кВ ТП-10-10 П.1Р.1 Пр.Героев 61а,63а"/>
    <hyperlink ref="Y976" display="КЛ 0.4 кВ ТП-10-14 П.3Р.4 Молодёжная 76,74"/>
    <hyperlink ref="Y1002" display="КЛ 0.4 кВ ТП-10-16"/>
    <hyperlink ref="Y1029" display="КЛ 0.4 кВ ТП-13-2 П.3Р.1 Солнечная 23"/>
    <hyperlink ref="Y1031" display="КЛ 0.4 кВ ТП-13-2 П.3Р.1 Солнечная 23"/>
    <hyperlink ref="Y1032" display="КЛ 0.4 кВ ТП-13-2 П.1 Р.2 Космонавтов, 26А"/>
    <hyperlink ref="Y1035" display="КЛ 0.4 кВ ТП-13-2 П.10Р.2 сварочный участок ПЛ-36"/>
    <hyperlink ref="Y1037" display="КЛ 0.4 кВ ТП-13-2 П.11 Р.2 Теле 2"/>
    <hyperlink ref="Y1026" display="КЛ 0.4 кВ ТП-13-2 П.3Р.1 Солнечная 23"/>
    <hyperlink ref="Y1047" display="КЛ 0.4 кВ ТП- 13-5 П.1Р.4 ул.Солнечная д.27"/>
    <hyperlink ref="Y1056" display="КЛ 0.4 кВ ТП- 13-5 П.6Р.1 ул.Солнечная 25А"/>
    <hyperlink ref="Y1058" display="КЛ 0.4 кВ ТП- 13-5 П.6Р.4 Столовая ВМФ"/>
    <hyperlink ref="Y1051" display="КЛ 0.4 кВ ТП- 13-5 П.6Р.4 Столовая ВМФ"/>
    <hyperlink ref="Y1059" display="КЛ 0.4 кВ ТП- 13-5 П.6Р.4 Столовая ВМФ"/>
    <hyperlink ref="Y1085" display="КЛ 0.4 кВ ТП- 14-2 П.6Р.4 Инфекционный корпус"/>
    <hyperlink ref="Y1126" display="КЛ 0.4 кВ ТП- 14-5 П.6Р.2 Мастерская"/>
    <hyperlink ref="Y1158" display="КЛ 0.4 кВ ТП-15-1 ЯРВ-2 ШР-11 Солнечная 33а"/>
    <hyperlink ref="Y1159" display="КЛ 0.4 кВ ТП-15-1 ЯРВ-2 ШР-11 Солнечная 33а"/>
    <hyperlink ref="Y1160" display="КЛ 0.4 кВ ТП-15-1 ЯРВ-2 ШР-11 Солнечная 33а"/>
    <hyperlink ref="Y1143" display="КЛ 0.4 кВ ТП-15-1 П.2Р.4 Солнечная 43"/>
    <hyperlink ref="Y1251" display="КЛ 0.4 кВ ТП- УК-1 П.3Р.2 Мира 3"/>
    <hyperlink ref="Y1200" display="КЛ 0.4 кВ ТП-16-1 П.7Р.1 Сбербанк,пр.Героев 47"/>
    <hyperlink ref="Y1203" display="КЛ 0.4 кВ ТП-16-1 П.7Р.1 Сбербанк,пр.Героев 47"/>
    <hyperlink ref="Y1072" display="КЛ 0.4 кВ ТП- 14-1 (КЗ-3) П.3Р.1 КД 14-1 Р-8 зд.№1"/>
    <hyperlink ref="Y1070" display="КЛ 0.4 кВ ТП- 14-1 (КЗ-3) П.3Р.1 КД 14-1 Р-8 зд.№1"/>
    <hyperlink ref="Y802" display="КЛ 0.4 кВ ТП- 10-1 П.3Р.2 Молодёжная 17"/>
    <hyperlink ref="Y686" display="КЛ 0.4 кВ ТП- 8-6 П.3Р.4 Пр.Героев 52"/>
    <hyperlink ref="Y790" display="КЛ 0.4 кВ ТП- 9-8 П.9 наружное освещение"/>
    <hyperlink ref="Y791" display="КЛ 0.4 кВ ТП- 9-8 П.9 наружное освещение"/>
    <hyperlink ref="Y819" display="КЛ 0.4 кВ ТП-10-2 П.3Р.4 Кр.Форты 33"/>
    <hyperlink ref="Y797" display="КЛ 0.4 кВ ТП- 10-1 П.1Р.2 Пр.Героев 55"/>
    <hyperlink ref="Y488" display="КЛ 0.4 кВ ТП-7-4 П.3Р.2 КД Липовский 23а"/>
    <hyperlink ref="Y652" display="КЛ 0.4 кВ ТП- 8-3 П.2Р.2 КД пр.Героев 32"/>
    <hyperlink ref="Y684" display="КЛ 0.4 кВ ТП- 8-6 П.3Р.2 Офис Кр.Фортов 22"/>
    <hyperlink ref="Y738" display="КЛ 0.4 кВ ТП- 9-4 П.3Р.1 Молодёжная 15,д.с.Молодёжн.11"/>
    <hyperlink ref="Y758" display="КЛ 0.4 кВ ТП- 9-6 П.1Р.2 д.с.№14,ул.Молодёжная 5"/>
    <hyperlink ref="Y865" display="КЛ 0.4 кВ ТП- 10-6 П.6Р.4 ул. Красных Фортов д.47"/>
    <hyperlink ref="Y880" display="КЛ 0.4 кВ ТП- 10-8 П.3Р.2 Молодёжная 39,41***"/>
    <hyperlink ref="Y414" display="КЛ 0.4 кВ ТП- 4-9 П.9Р.4 Мэрия ВРУ 1-11-10 Вв-2"/>
    <hyperlink ref="Y1196" display="КЛ 0.4 кВ ТП- 15-3 П.1Р.2 ремонтная мастерская"/>
  </hyperlinks>
  <pageMargins left="0.9055118110236221" right="0.23622047244094491" top="0.59055118110236227" bottom="0.39370078740157483" header="0.15748031496062992" footer="0"/>
  <pageSetup paperSize="8" scale="70" orientation="landscape" horizontalDpi="300" verticalDpi="300" r:id="rId1"/>
  <headerFooter alignWithMargins="0">
    <oddFooter xml:space="preserve">&amp;RСтраница 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Кингисепп</vt:lpstr>
      <vt:lpstr>Ивангород</vt:lpstr>
      <vt:lpstr>Сланцы</vt:lpstr>
      <vt:lpstr>Волосово</vt:lpstr>
      <vt:lpstr>Сосновый Бор</vt:lpstr>
      <vt:lpstr>Волосово!Заголовки_для_печати</vt:lpstr>
      <vt:lpstr>Сланцы!Заголовки_для_печати</vt:lpstr>
      <vt:lpstr>'Сосновый Бор'!Заголовки_для_печати</vt:lpstr>
      <vt:lpstr>Волосово!Область_печати</vt:lpstr>
      <vt:lpstr>Ивангород!Область_печати</vt:lpstr>
      <vt:lpstr>Сланцы!Область_печати</vt:lpstr>
      <vt:lpstr>'Сосновый Бор'!Область_печати</vt:lpstr>
    </vt:vector>
  </TitlesOfParts>
  <Company>Electro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Сусоров Иван Евгеньевич</cp:lastModifiedBy>
  <cp:lastPrinted>2013-02-21T06:50:19Z</cp:lastPrinted>
  <dcterms:created xsi:type="dcterms:W3CDTF">2010-05-07T06:14:37Z</dcterms:created>
  <dcterms:modified xsi:type="dcterms:W3CDTF">2017-07-31T07:00:18Z</dcterms:modified>
</cp:coreProperties>
</file>