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6\Процедуры 2016\Поставка канцтоваров 7062\"/>
    </mc:Choice>
  </mc:AlternateContent>
  <bookViews>
    <workbookView xWindow="0" yWindow="0" windowWidth="19320" windowHeight="12045"/>
  </bookViews>
  <sheets>
    <sheet name="Лист4" sheetId="6" r:id="rId1"/>
  </sheets>
  <externalReferences>
    <externalReference r:id="rId2"/>
  </externalReferences>
  <definedNames>
    <definedName name="_xlnm._FilterDatabase" localSheetId="0" hidden="1">Лист4!$B$14:$O$185</definedName>
  </definedNames>
  <calcPr calcId="152511"/>
</workbook>
</file>

<file path=xl/calcChain.xml><?xml version="1.0" encoding="utf-8"?>
<calcChain xmlns="http://schemas.openxmlformats.org/spreadsheetml/2006/main"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Q17" i="6" l="1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6" i="6"/>
  <c r="Q187" i="6" l="1"/>
  <c r="D120" i="6"/>
  <c r="D16" i="6" l="1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7" i="6"/>
  <c r="D88" i="6"/>
  <c r="D89" i="6"/>
  <c r="D90" i="6"/>
  <c r="D91" i="6"/>
  <c r="D92" i="6"/>
  <c r="D93" i="6"/>
  <c r="D94" i="6"/>
  <c r="D95" i="6"/>
  <c r="D96" i="6"/>
  <c r="D97" i="6"/>
  <c r="D98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6" i="6"/>
  <c r="D117" i="6"/>
  <c r="D118" i="6"/>
  <c r="D119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</calcChain>
</file>

<file path=xl/sharedStrings.xml><?xml version="1.0" encoding="utf-8"?>
<sst xmlns="http://schemas.openxmlformats.org/spreadsheetml/2006/main" count="411" uniqueCount="81">
  <si>
    <t>Товарное направление</t>
  </si>
  <si>
    <t>Бумага и бумажная продукция</t>
  </si>
  <si>
    <t>Мебель</t>
  </si>
  <si>
    <t>Офисная техника</t>
  </si>
  <si>
    <t>Офисные принадлежности</t>
  </si>
  <si>
    <t>Наименование артикула</t>
  </si>
  <si>
    <t>Кингисепп</t>
  </si>
  <si>
    <t>Кириши</t>
  </si>
  <si>
    <t>Бокситогорск</t>
  </si>
  <si>
    <t>Волхов</t>
  </si>
  <si>
    <t>Всеволожск</t>
  </si>
  <si>
    <t>Выборг</t>
  </si>
  <si>
    <t>Гатчина</t>
  </si>
  <si>
    <t>Кировск</t>
  </si>
  <si>
    <t>Л.Поле</t>
  </si>
  <si>
    <t>№</t>
  </si>
  <si>
    <t>Заместитель генерального директора</t>
  </si>
  <si>
    <t>Техническое задание на поставку канцелярии для нужд ЦА АО «ЛОЭСК»</t>
  </si>
  <si>
    <t>Сумма с НДС 18%</t>
  </si>
  <si>
    <t>Хозяйственные товары</t>
  </si>
  <si>
    <t>Артикул</t>
  </si>
  <si>
    <t>256112</t>
  </si>
  <si>
    <t>162723</t>
  </si>
  <si>
    <t>62259</t>
  </si>
  <si>
    <t>87562</t>
  </si>
  <si>
    <t>349351</t>
  </si>
  <si>
    <t>7916</t>
  </si>
  <si>
    <t>61995</t>
  </si>
  <si>
    <t>46357</t>
  </si>
  <si>
    <t>46358</t>
  </si>
  <si>
    <t>85460</t>
  </si>
  <si>
    <t>24999</t>
  </si>
  <si>
    <t>78507</t>
  </si>
  <si>
    <t>46811</t>
  </si>
  <si>
    <t>154924</t>
  </si>
  <si>
    <t>132000</t>
  </si>
  <si>
    <t>154011</t>
  </si>
  <si>
    <t>95014</t>
  </si>
  <si>
    <t>65186</t>
  </si>
  <si>
    <t>48477</t>
  </si>
  <si>
    <t>Цена за ед. с НДС</t>
  </si>
  <si>
    <t>Кол-во</t>
  </si>
  <si>
    <t>Ед.изм.</t>
  </si>
  <si>
    <t>шт</t>
  </si>
  <si>
    <t>уп.</t>
  </si>
  <si>
    <t>шт.</t>
  </si>
  <si>
    <t>упак</t>
  </si>
  <si>
    <t>рул</t>
  </si>
  <si>
    <t>Блокнот А6,пласт обл,80л, ATTACHE FANTASY,оранж</t>
  </si>
  <si>
    <t>Деловая бумажная продукция</t>
  </si>
  <si>
    <t>107241</t>
  </si>
  <si>
    <t>73590</t>
  </si>
  <si>
    <t>61991</t>
  </si>
  <si>
    <t>72256</t>
  </si>
  <si>
    <t>25484</t>
  </si>
  <si>
    <t>201925</t>
  </si>
  <si>
    <t>163079</t>
  </si>
  <si>
    <t>163084</t>
  </si>
  <si>
    <t>76320</t>
  </si>
  <si>
    <t>Губки для мытья посуды Paclan (3шт.)</t>
  </si>
  <si>
    <t xml:space="preserve">11287
</t>
  </si>
  <si>
    <t xml:space="preserve">
Краска штемпельная синяя Attache 45 мл</t>
  </si>
  <si>
    <t>набор</t>
  </si>
  <si>
    <t xml:space="preserve">
Настольный набор Attache вращающийся черный (17 предметов)</t>
  </si>
  <si>
    <t>Папка-скоросшиватель с перфорацией на корешке Attache прозрачная пластиковая А4 синяя (верхний лист 0.11 мм, нижний лист 0.15 мм, до 100 листов)</t>
  </si>
  <si>
    <t>1. Технические требования к поставляемой продукции:</t>
  </si>
  <si>
    <t xml:space="preserve">1.1. Приведенные в данном техническом задании номенклатурные обозначения носят описательный характер и указывают на требуемые Покупателем </t>
  </si>
  <si>
    <t xml:space="preserve">технические характеристики и параметры продукции. Участник может представитьв своем предложении продукцию с иными номенклатурными </t>
  </si>
  <si>
    <t>обозначениями, при условии, что произведенные замены по существу равноценны или превосходят по качеству продукцию, указанную в настоящем</t>
  </si>
  <si>
    <t>техническом задании.</t>
  </si>
  <si>
    <t>1.2.Качество продукции должно соответствовать ГОСТам, ТУ, стандартам и техническим условиям производителя товара, а так же требованием</t>
  </si>
  <si>
    <t>Заказчика, указанным в настоящем техническом задании.</t>
  </si>
  <si>
    <t>1.3. Дата выпуска продукции: 2016 год.</t>
  </si>
  <si>
    <t>2. Общие требования к условиям поставки продукции:</t>
  </si>
  <si>
    <t xml:space="preserve">2.1. Продукция должна быть упакована в тару, обеспечивающую сохранность продукции, предотвращающая повреждение продукции  </t>
  </si>
  <si>
    <t>при перевозке и хранении и соответствующую ГОСТ, ТУ.</t>
  </si>
  <si>
    <t xml:space="preserve">по административным вопросам </t>
  </si>
  <si>
    <t>и закупкам</t>
  </si>
  <si>
    <t xml:space="preserve">                               ____________________О.А. Трубачев</t>
  </si>
  <si>
    <t xml:space="preserve">                УТВЕРЖДАЮ</t>
  </si>
  <si>
    <t xml:space="preserve">                                                                                                                      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</si>
</sst>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</font>
    <font>
      <sz val="10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1" fillId="0" borderId="0">
      <alignment horizontal="center" vertical="center"/>
    </xf>
  </cellStyleXfs>
  <cellXfs count="5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7" fillId="2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2" xfId="0" applyFont="1" applyBorder="1"/>
    <xf numFmtId="0" fontId="9" fillId="0" borderId="2" xfId="0" applyFont="1" applyBorder="1" applyAlignment="1">
      <alignment vertical="center"/>
    </xf>
    <xf numFmtId="4" fontId="8" fillId="2" borderId="4" xfId="0" applyNumberFormat="1" applyFont="1" applyFill="1" applyBorder="1"/>
    <xf numFmtId="4" fontId="9" fillId="4" borderId="4" xfId="0" applyNumberFormat="1" applyFont="1" applyFill="1" applyBorder="1"/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7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4" borderId="9" xfId="0" applyFont="1" applyFill="1" applyBorder="1"/>
    <xf numFmtId="0" fontId="9" fillId="0" borderId="8" xfId="0" applyFont="1" applyBorder="1"/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9" fillId="0" borderId="2" xfId="0" applyFont="1" applyBorder="1" applyAlignment="1">
      <alignment wrapText="1"/>
    </xf>
    <xf numFmtId="0" fontId="9" fillId="3" borderId="2" xfId="0" applyFont="1" applyFill="1" applyBorder="1" applyAlignment="1">
      <alignment horizontal="center"/>
    </xf>
    <xf numFmtId="0" fontId="8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12" xfId="1" quotePrefix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49" fontId="9" fillId="4" borderId="4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9" fillId="4" borderId="13" xfId="0" applyNumberFormat="1" applyFont="1" applyFill="1" applyBorder="1"/>
    <xf numFmtId="4" fontId="9" fillId="4" borderId="14" xfId="0" applyNumberFormat="1" applyFont="1" applyFill="1" applyBorder="1"/>
    <xf numFmtId="0" fontId="3" fillId="0" borderId="0" xfId="0" applyFont="1" applyBorder="1"/>
    <xf numFmtId="0" fontId="15" fillId="0" borderId="2" xfId="0" applyFont="1" applyFill="1" applyBorder="1" applyAlignment="1">
      <alignment horizontal="right" vertic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4" fillId="0" borderId="0" xfId="0" applyFont="1" applyAlignment="1">
      <alignment vertical="center"/>
    </xf>
  </cellXfs>
  <cellStyles count="2">
    <cellStyle name="S4" xfId="1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akova\AppData\Local\Microsoft\Windows\INetCache\Content.Outlook\U4DQ6XS6\&#1050;&#1072;&#1085;&#1094;&#1077;&#1083;&#1103;&#1088;&#1089;&#1082;&#1080;&#1077;%20&#1090;&#1086;&#1074;&#1072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ТН"/>
      <sheetName val="Лист по артикулу"/>
      <sheetName val="Лист1"/>
      <sheetName val="Лист по D170артикулу"/>
    </sheetNames>
    <sheetDataSet>
      <sheetData sheetId="0"/>
      <sheetData sheetId="1">
        <row r="1861">
          <cell r="L1861" t="str">
            <v>Анти-степлер 6412 для скоб №10,24/6,26/6, с фикс., черный</v>
          </cell>
        </row>
        <row r="1862">
          <cell r="L1862" t="str">
            <v>Анти-степлер КОМУС 1163 для скоб №10,24/6,26/6, без фикс., черн</v>
          </cell>
        </row>
        <row r="1863">
          <cell r="L1863" t="str">
            <v>Батарея DURACELL 6LR61-1BL/6LF22-1BL/Крона 9V бл/1</v>
          </cell>
        </row>
        <row r="1865">
          <cell r="L1865" t="str">
            <v>Батарея DURACELL АА/LR6-4BL BASIC бл/4</v>
          </cell>
        </row>
        <row r="1869">
          <cell r="L1869" t="str">
            <v>Батарея DURACELL ААA/LR03-12BL BASIC бл/12</v>
          </cell>
        </row>
        <row r="1870">
          <cell r="L1870" t="str">
            <v>Блок-кубик Post-it 653 38х51 желтая 3бл.х100л</v>
          </cell>
        </row>
        <row r="1871">
          <cell r="L1871" t="str">
            <v>Блок-кубик Post-it 654-G 76х76 зелен., 100л.</v>
          </cell>
        </row>
        <row r="1872">
          <cell r="L1872" t="str">
            <v>Блок-кубик Post-it 654-RB 76х76 Акв.радуга,100л.</v>
          </cell>
        </row>
        <row r="1877">
          <cell r="L1877" t="str">
            <v>Блок-кубик Post-it 654-RB 76х76 Весен. радуга,100л</v>
          </cell>
        </row>
        <row r="1879">
          <cell r="L1879" t="str">
            <v>Блок-кубик Post-it 6812 38х51, 3бл.(цветн.)</v>
          </cell>
        </row>
        <row r="1880">
          <cell r="L1880" t="str">
            <v>Блок-кубик Post-it куб 2028-B 76х76 голубая пастель 450л.</v>
          </cell>
        </row>
        <row r="1881">
          <cell r="L1881" t="str">
            <v>Блок-кубик Post-it куб 2030-U 76х76 мармелад 450л.</v>
          </cell>
        </row>
        <row r="1882">
          <cell r="L1882" t="str">
            <v>Блок-кубик Post-it миникуб 2051-L 51х51 лимон 400л.</v>
          </cell>
        </row>
        <row r="1883">
          <cell r="L1883" t="str">
            <v>Блок-кубик КОМУС с клеев.краем Куб 76х76 неон.цвета 400л.</v>
          </cell>
        </row>
        <row r="1884">
          <cell r="L1884" t="str">
            <v>Блокнот ATTACHE спираль А5 40л. клетка офис 40шт/уп. (БК)</v>
          </cell>
        </row>
        <row r="1886">
          <cell r="L1886" t="str">
            <v>Бумага для ОфТех КОМУС ДОКУМЕНТ Standard (А3, 80г,146%CIE) "СПб</v>
          </cell>
        </row>
        <row r="1889">
          <cell r="L1889" t="str">
            <v>Бумага для ОфТех КОМУС ДОКУМЕНТ Standard (А4, 80г,146%CIE) "СПб"пачка 500л.</v>
          </cell>
        </row>
        <row r="1900">
          <cell r="L1900" t="str">
            <v>Бумага для цв.лазер.печ. Color Copy (А4,160г,161CIE%) 250л/пач,5пач/кор</v>
          </cell>
        </row>
        <row r="1901">
          <cell r="L1901" t="str">
            <v>Бумага широкоформатная C6035A HP BrightWhiteInkJet Paper 90g 24"/610mmx45.7m</v>
          </cell>
        </row>
        <row r="1903">
          <cell r="L1903" t="str">
            <v>Бух бланки Карточка личная А3 Т2 (50шт/термопл.) 12уп.в кор.</v>
          </cell>
        </row>
        <row r="1905">
          <cell r="L1905" t="str">
            <v>Бух бланки Путевой лист легк.авто (книж.100л.) в термоус. офсет</v>
          </cell>
        </row>
        <row r="1908">
          <cell r="L1908" t="str">
            <v>Бух книги учета 96л. в клетку офсет, обл.бумвинил.ATTACHE 12шт./уп.</v>
          </cell>
        </row>
        <row r="1909">
          <cell r="L1909" t="str">
            <v>Вертикальный накопитель Комус Русская серия 85мм рубиновый прозрачный</v>
          </cell>
        </row>
        <row r="1910">
          <cell r="L1910" t="str">
            <v>Вертикальный накопитель Комус Русская серия 85мм синий прозрачный</v>
          </cell>
        </row>
        <row r="1913">
          <cell r="L1913" t="str">
            <v>Вешалка TI_напольная ТХ N5 черная</v>
          </cell>
        </row>
        <row r="1914">
          <cell r="L1914" t="str">
            <v>Визитница настольная на 96 визиток Attache 2350И, ПВХ, черный, Россия</v>
          </cell>
        </row>
        <row r="1917">
          <cell r="L1917" t="str">
            <v>Дырокол SAX 306 до 20л., металл, с лин., синий, Австрия-Венгрия</v>
          </cell>
        </row>
        <row r="1918">
          <cell r="L1918" t="str">
            <v>Дырокол SAX 325 до 25л., пластик, с лин., синий, Австрия-Венгрия</v>
          </cell>
        </row>
        <row r="1919">
          <cell r="L1919" t="str">
            <v>Дырокол SAX 418 до 25 л., металл, с лин., черный, Австрия-Венгрия</v>
          </cell>
        </row>
        <row r="1922">
          <cell r="L1922" t="str">
            <v>Дырокол SAX 518 до 40л., металл, с лин., черный, Австрия-Венгрия</v>
          </cell>
        </row>
        <row r="1924">
          <cell r="L1924" t="str">
            <v>Ежедневник недат,комби,красный,А5,148х218мм,176л</v>
          </cell>
        </row>
        <row r="1925">
          <cell r="L1925" t="str">
            <v>Зажим для бумаг 15мм 12шт./уп. Attache, в картонной коробке</v>
          </cell>
        </row>
        <row r="1929">
          <cell r="L1929" t="str">
            <v>Зажим для бумаг 15мм 12шт./уп. Комус, в картонной коробке</v>
          </cell>
        </row>
        <row r="1930">
          <cell r="L1930" t="str">
            <v>Зажим для бумаг 19мм 12шт./уп. Attache, в картонной коробке</v>
          </cell>
        </row>
        <row r="1934">
          <cell r="L1934" t="str">
            <v>Зажим для бумаг 25мм 12шт./уп. Attache, в картонной коробке</v>
          </cell>
        </row>
        <row r="1935">
          <cell r="L1935" t="str">
            <v>Зеркало KD_300х700 в шкаф к - 1 И</v>
          </cell>
        </row>
        <row r="1936">
          <cell r="L1936" t="str">
            <v>Калька CANSON (А4,90г) пачка 100л., 0017-119</v>
          </cell>
        </row>
        <row r="1939">
          <cell r="L1939" t="str">
            <v>Калькулятор CITIZEN бухг. SDC-888TII 12 разряд. Dual Power</v>
          </cell>
        </row>
        <row r="1943">
          <cell r="L1943" t="str">
            <v>Карандаш механический BIC MATIC 0,5мм ассорти Франция</v>
          </cell>
        </row>
        <row r="1944">
          <cell r="L1944" t="str">
            <v>Карандаш механический PILOT H-187 0,7мм черный Япония</v>
          </cell>
        </row>
        <row r="1945">
          <cell r="L1945" t="str">
            <v>Карандаш чернографитный EVOLUTION ЭКО с ластиком пласт., Франция</v>
          </cell>
        </row>
        <row r="1946">
          <cell r="L1946" t="str">
            <v>Карандаш чернографитный KOH-I-NOOR 1500/HB Чехия</v>
          </cell>
        </row>
        <row r="1947">
          <cell r="L1947" t="str">
            <v>Карандаш чернографитный STABILO 2988НВ Othello с ластиком Германия</v>
          </cell>
        </row>
        <row r="1952">
          <cell r="L1952" t="str">
            <v>Клей МОМЕНТ Кристалл прозрачный 30мл</v>
          </cell>
        </row>
        <row r="1956">
          <cell r="L1956" t="str">
            <v>Клей МОМЕНТ Супер универсальный 3г</v>
          </cell>
        </row>
        <row r="1959">
          <cell r="L1959" t="str">
            <v>Клей-карандаш 10г КОМУС</v>
          </cell>
        </row>
        <row r="1961">
          <cell r="L1961" t="str">
            <v>Клей-карандаш 15г KORES '12153</v>
          </cell>
        </row>
        <row r="1962">
          <cell r="L1962" t="str">
            <v>Клей-карандаш 20г ATTACHE '15234</v>
          </cell>
        </row>
        <row r="1963">
          <cell r="L1963" t="str">
            <v>Клей-карандаш 35г КОМУС</v>
          </cell>
        </row>
        <row r="1964">
          <cell r="L1964" t="str">
            <v>Клей-карандаш 36г Gingko</v>
          </cell>
        </row>
        <row r="1965">
          <cell r="L1965" t="str">
            <v>Клейкая лента двухсторонняя ATTACHE 50мм х 10м, на тканевой основе</v>
          </cell>
        </row>
        <row r="1967">
          <cell r="L1967" t="str">
            <v>Клейкие закладки бум. 4 цв.по 50л. неон 20х38мм Post-it '670/4N</v>
          </cell>
        </row>
        <row r="1968">
          <cell r="L1968" t="str">
            <v>Клейкие закладки пласт. "Стрелки" 4цв.по 24л. 12мм асс Post-it '684-ARR3</v>
          </cell>
        </row>
        <row r="1969">
          <cell r="L1969" t="str">
            <v>Клейкие закладки пласт. 4цв.по 35л. 12мм(1/2") асс Post-it '683-4</v>
          </cell>
        </row>
        <row r="1971">
          <cell r="L1971" t="str">
            <v>Клейкие закладки пласт. 8цв.по 15л.12х45мм двухцв.на линейке Kores '45121</v>
          </cell>
        </row>
        <row r="1973">
          <cell r="L1973" t="str">
            <v>Коврик д/мыши Defender Easy Work гелевый синий. (50916)</v>
          </cell>
        </row>
        <row r="1975">
          <cell r="L1975" t="str">
            <v>Коврик на стол Attache "Россия и соп.гос-ва", 38 х 59 см. 2129.2</v>
          </cell>
        </row>
        <row r="1977">
          <cell r="L1977" t="str">
            <v>Конверт Белый С4 стрип 229х324 90г КОМУС 250шт/ уп</v>
          </cell>
        </row>
        <row r="1978">
          <cell r="L1978" t="str">
            <v>Конверт Белый С5стрип 162х229 80г КОМУС 100шт/уп 12уп/кор</v>
          </cell>
        </row>
        <row r="1980">
          <cell r="L1980" t="str">
            <v>Конверт Куда-Кому С4стрип ForPost 229х324 50шт/уп./3682</v>
          </cell>
        </row>
        <row r="1982">
          <cell r="L1982" t="str">
            <v>Корзина офисная 10л пластик, серая Attache</v>
          </cell>
        </row>
        <row r="1984">
          <cell r="L1984" t="str">
            <v>Корзина офисная 14л пластик, черная Attache 'КР510</v>
          </cell>
        </row>
        <row r="1986">
          <cell r="L1986" t="str">
            <v>Короб архивный белый ATTACHE 150мм гофрокартон 20шт/уп.</v>
          </cell>
        </row>
        <row r="1993">
          <cell r="L1993" t="str">
            <v>Корректирующая жидкость на быстросохн.основе 20мл ATTACHE '66134</v>
          </cell>
        </row>
        <row r="1994">
          <cell r="L1994" t="str">
            <v>Корректирующая жидкость на эмульс. основе 20мл PILOT</v>
          </cell>
        </row>
        <row r="1995">
          <cell r="L1995" t="str">
            <v>Корректирующая лента 4,2мм KORES "Скутер" '84808/84823</v>
          </cell>
        </row>
        <row r="1996">
          <cell r="L1996" t="str">
            <v>Корректирующая лента 4,2мм KORES 2WAY '84320</v>
          </cell>
        </row>
        <row r="1997">
          <cell r="L1997" t="str">
            <v>Корректирующая лента 5мм х 5м Tipp-Ex</v>
          </cell>
        </row>
        <row r="1998">
          <cell r="L1998" t="str">
            <v>Корректирующая лента ATTACHE 13м '777</v>
          </cell>
        </row>
        <row r="2000">
          <cell r="L2000" t="str">
            <v>Кресло BN_Dp_Руководителя EChair-516 ML кожа черная, хром</v>
          </cell>
        </row>
        <row r="2002">
          <cell r="L2002" t="str">
            <v>Ластик KOH-I-NOOR 6521/40 каучуковый, комбинир. Чехия</v>
          </cell>
        </row>
        <row r="2003">
          <cell r="L2003" t="str">
            <v>Ластик KOH-I-NOOR 6541/80 каучуковый, комбинир. Чехия</v>
          </cell>
        </row>
        <row r="2004">
          <cell r="L2004" t="str">
            <v>Линейка 30см черная Комус</v>
          </cell>
        </row>
        <row r="2010">
          <cell r="L2010" t="str">
            <v>Линер SCHNEIDER Topliner 967/3 синий, 0,4 мм, Германия</v>
          </cell>
        </row>
        <row r="2011">
          <cell r="L2011" t="str">
            <v>Лоток для бумаг ATTAСHE тонированный 5шт/упк</v>
          </cell>
        </row>
        <row r="2012">
          <cell r="L2012" t="str">
            <v>Лоток для бумаг Комус Русская серия, прозрачный</v>
          </cell>
        </row>
        <row r="2021">
          <cell r="L2021" t="str">
            <v>Лоток для бумаг КОМУС Элегант тонированный</v>
          </cell>
        </row>
        <row r="2022">
          <cell r="L2022" t="str">
            <v>Лоток для бумаг универс. на 5 отдел. черный '9С161</v>
          </cell>
        </row>
        <row r="2024">
          <cell r="L2024" t="str">
            <v>Маркер выделитель текста EDDING E-345/4S набор 4цв. 1-5мм</v>
          </cell>
        </row>
        <row r="2029">
          <cell r="L2029" t="str">
            <v>Маркер выделитель текста KORES набор 6цв. '36160</v>
          </cell>
        </row>
        <row r="2031">
          <cell r="L2031" t="str">
            <v>Набор маркеров KORES 1,5-3мм 4шт/уп '20943</v>
          </cell>
        </row>
        <row r="2037">
          <cell r="L2037" t="str">
            <v>Нож промышленный 18мм КОМУС рез.манж. мет.направл. '5442 цвет ассорти</v>
          </cell>
        </row>
        <row r="2043">
          <cell r="L2043" t="str">
            <v>Ножницы 210мм с пласт.ручками КМ'H-089</v>
          </cell>
        </row>
        <row r="2044">
          <cell r="L2044" t="str">
            <v>Ножницы с пласт.ручками универс. КМ 'Н-088</v>
          </cell>
        </row>
        <row r="2045">
          <cell r="L2045" t="str">
            <v>Папка архивный короб Комус, 150 мм</v>
          </cell>
        </row>
        <row r="2048">
          <cell r="L2048" t="str">
            <v>Папка конверт на кнопке Attache Black Charm 180мкм синий</v>
          </cell>
        </row>
        <row r="2049">
          <cell r="L2049" t="str">
            <v>Папка конверт на молнии А5 синий</v>
          </cell>
        </row>
        <row r="2052">
          <cell r="L2052" t="str">
            <v>Папка с арочн.мех. ATTACHE Col 12737/20449 75мм светл-синяя Россия</v>
          </cell>
        </row>
        <row r="2055">
          <cell r="L2055" t="str">
            <v>Папка с арочн.мех. ATTACHE Colored 12735/20448 75мм красная Россия</v>
          </cell>
        </row>
        <row r="2057">
          <cell r="L2057" t="str">
            <v>Папка с арочн.мех. ATTACHE Colored 12736/20450 75мм зеленая Россия</v>
          </cell>
        </row>
        <row r="2058">
          <cell r="L2058" t="str">
            <v>Папка с арочн.мех. ATTACHE Colored 12741/20456 50мм черная Россия</v>
          </cell>
        </row>
        <row r="2060">
          <cell r="L2060" t="str">
            <v>Папка с арочным мех. Комус Экономи 50мм синяя</v>
          </cell>
        </row>
        <row r="2061">
          <cell r="L2061" t="str">
            <v>Папка с арочным мех. Комус Экономи 75мм зеленая</v>
          </cell>
        </row>
        <row r="2062">
          <cell r="L2062" t="str">
            <v>Папка с арочным мех. Комус Экономи 75мм синяя</v>
          </cell>
        </row>
        <row r="2064">
          <cell r="L2064" t="str">
            <v>Папка с завязками 260г/м2 немел. 200шт./кор.</v>
          </cell>
        </row>
        <row r="2068">
          <cell r="L2068" t="str">
            <v>Папка с завязками 440г/м2 мелов. 150шт./кор.</v>
          </cell>
        </row>
        <row r="2070">
          <cell r="L2070" t="str">
            <v>Папка Скорос-тель Комус А4 синий 1810</v>
          </cell>
        </row>
        <row r="2071">
          <cell r="L2071" t="str">
            <v>Папка скорос-тель с пруж.мех.ATTACHE F612/07 17мм зеленый</v>
          </cell>
        </row>
        <row r="2074">
          <cell r="L2074" t="str">
            <v>Папка уголок , 150 мкм, прозрачный</v>
          </cell>
        </row>
        <row r="2075">
          <cell r="L2075" t="str">
            <v>Папка уголок E-310 180мкр жест.пластик А4 зеленая прозр. Россия</v>
          </cell>
        </row>
        <row r="2076">
          <cell r="L2076" t="str">
            <v>Папка уголок E-310 180мкр жест.пластик А4 красная прозр. Россия</v>
          </cell>
        </row>
        <row r="2078">
          <cell r="L2078" t="str">
            <v>Папка уголок E-310 180мкр жест.пластик А4 синяя прозр. Россия</v>
          </cell>
        </row>
        <row r="2079">
          <cell r="L2079" t="str">
            <v>Папка уголок Комус А4 180мкм (синий)</v>
          </cell>
        </row>
        <row r="2081">
          <cell r="L2081" t="str">
            <v>Папка файл-вкладыш А4 35 мкм Комус, 100 шт.</v>
          </cell>
        </row>
        <row r="2084">
          <cell r="L2084" t="str">
            <v>Папка файл-вкладыш А4 45 мкм 100шт./уп.с перф., рифл.</v>
          </cell>
        </row>
        <row r="2086">
          <cell r="L2086" t="str">
            <v>Папка файл-вкладыш А4 Эконом ,25 мкм100шт./уп.с перф.Россия</v>
          </cell>
        </row>
        <row r="2089">
          <cell r="L2089" t="str">
            <v>Папка файл-вкладыш А4+ 110 мкм Комус, 50 шт.</v>
          </cell>
        </row>
        <row r="2090">
          <cell r="L2090" t="str">
            <v>Папка файл-вкладыш Эконом, 20 мкм , 100 шт.упак</v>
          </cell>
        </row>
        <row r="2091">
          <cell r="L2091" t="str">
            <v>Планшет BANTEX 4201-10 A4 черный Россия</v>
          </cell>
        </row>
        <row r="2093">
          <cell r="L2093" t="str">
            <v>Планшет BANTEX 4210-10 A4 черный с верх.створкой Россия</v>
          </cell>
        </row>
        <row r="2099">
          <cell r="L2099" t="str">
            <v>Подставка Для канцеляр.мелочей MAPED 575400 синей/черный</v>
          </cell>
        </row>
        <row r="2107">
          <cell r="L2107" t="str">
            <v>Рамка А4(21х30)ATTACHE серебряная, пластиковый багет 10мм, настен.</v>
          </cell>
        </row>
        <row r="2112">
          <cell r="L2112" t="str">
            <v>Ручка гелевая Attache Town 0,5мм с резин.манжеткой красный Россия</v>
          </cell>
        </row>
        <row r="2113">
          <cell r="L2113" t="str">
            <v>Ручка гелевая Attache Town 0,5мм с резин.манжеткой синий Россия</v>
          </cell>
        </row>
        <row r="2114">
          <cell r="L2114" t="str">
            <v>Ручка гелевая Attache Town 0,5мм с резин.манжеткой черный Россия</v>
          </cell>
        </row>
        <row r="2115">
          <cell r="L2115" t="str">
            <v>Ручка гелевая BIC CRISTAL черная 843884</v>
          </cell>
        </row>
        <row r="2117">
          <cell r="L2117" t="str">
            <v>Ручка гелевая CROWN HJR-500R 0,5мм. рез. манж. черный</v>
          </cell>
        </row>
        <row r="2118">
          <cell r="L2118" t="str">
            <v>Ручка гелевая G-987 синий,автомат.0,5мм,резин.манжета</v>
          </cell>
        </row>
        <row r="2119">
          <cell r="L2119" t="str">
            <v>Ручка гелевая PILOT BLGP-G1-5 резин.манжет. синяя 0,3мм Япония</v>
          </cell>
        </row>
        <row r="2120">
          <cell r="L2120" t="str">
            <v>Ручка шариковая Attache Basic 0,5мм маслян.синий Россия</v>
          </cell>
        </row>
        <row r="2121">
          <cell r="L2121" t="str">
            <v>Ручка шариковая Attache Basic 0,5мм маслян.черный Россия</v>
          </cell>
        </row>
        <row r="2123">
          <cell r="L2123" t="str">
            <v>Ручка шариковая Attache Deli 0,5мм синий маслян.основа Россия</v>
          </cell>
        </row>
        <row r="2124">
          <cell r="L2124" t="str">
            <v>Ручка шариковая BIC 4COLORS FASHION 4 цвета, автомат. 0.4мм, Франция</v>
          </cell>
        </row>
        <row r="2125">
          <cell r="L2125" t="str">
            <v>Ручка шариковая BIC Orange 20шт/уп синий 0,35мм Франция</v>
          </cell>
        </row>
        <row r="2126">
          <cell r="L2126" t="str">
            <v>Ручка шариковая PILOT BPGP-10R-F авт.резин.манжет.черная 0,32мм Япония</v>
          </cell>
        </row>
        <row r="2127">
          <cell r="L2127" t="str">
            <v>Ручка шариковая PILOT BPRG-10R-F REX GRIP авт.рез.манжет.синяя 0,32мм</v>
          </cell>
        </row>
        <row r="2129">
          <cell r="L2129" t="str">
            <v>Ручка шариковая PILOT BPS-GP-F с резин.манжет. синяя 0,32мм Япония</v>
          </cell>
        </row>
        <row r="2130">
          <cell r="L2130" t="str">
            <v>Ручка шариковая UNIVERSAL Corvina красный 0,7мм Италия</v>
          </cell>
        </row>
        <row r="2132">
          <cell r="L2132" t="str">
            <v>Ручка шариковая UNIVERSAL Corvina синий 0,7мм Италия</v>
          </cell>
        </row>
        <row r="2133">
          <cell r="L2133" t="str">
            <v>Ручка шариковая UNIVERSAL Corvina черный 0,7мм Италия</v>
          </cell>
        </row>
        <row r="2135">
          <cell r="L2135" t="str">
            <v>Ручка шариковая на липучке KP1009 в держателе с цепочкой цв.белый</v>
          </cell>
        </row>
        <row r="2137">
          <cell r="L2137" t="str">
            <v>Салфетки 1-сл.Мягкий знак белые 100шт./уп.c4 C</v>
          </cell>
        </row>
        <row r="2139">
          <cell r="L2139" t="str">
            <v>Салфетки 1-сл.Мягкий знак белые 100шт./уп.c4 C</v>
          </cell>
        </row>
        <row r="2143">
          <cell r="L2143" t="str">
            <v>Салфетки ProMega Office "For Screen" в тубе д/чист. экран. 100шт</v>
          </cell>
        </row>
        <row r="2145">
          <cell r="L2145" t="str">
            <v>Салфетки для чистки оргтехники ProMEGA Office  For Screen,мяг. уп.,50 шт.</v>
          </cell>
        </row>
        <row r="2147">
          <cell r="L2147" t="str">
            <v>Светильник Camelion KD-017A 2G7 (база+струбцина) черный</v>
          </cell>
        </row>
        <row r="2151">
          <cell r="L2151" t="str">
            <v>Сейф Aiko Т-28 мебельный, ключ.замок</v>
          </cell>
        </row>
        <row r="2153">
          <cell r="L2153" t="str">
            <v>Сейф Aiko Т-28EL мебельный, электрон.замок</v>
          </cell>
        </row>
        <row r="2154">
          <cell r="L2154" t="str">
            <v>Скобы к степлеру N10 КОМУС</v>
          </cell>
        </row>
        <row r="2155">
          <cell r="L2155" t="str">
            <v>Скобы к степлеру N24/6 ATTACHE</v>
          </cell>
        </row>
        <row r="2156">
          <cell r="L2156" t="str">
            <v>Скобы к степлеру N24/6 KORES '43101</v>
          </cell>
        </row>
        <row r="2158">
          <cell r="L2158" t="str">
            <v>Скобы к степлеру N24/6 КОМУС</v>
          </cell>
        </row>
        <row r="2159">
          <cell r="L2159" t="str">
            <v>Скрепки 25 мм 100 шт./уп. ATTACHE: никель,треуг,к/кор</v>
          </cell>
        </row>
        <row r="2160">
          <cell r="L2160" t="str">
            <v>Скрепки 28 мм 100 шт./уп. ATTACHE С28-100: б/покрытия,кругл,к/кор</v>
          </cell>
        </row>
        <row r="2162">
          <cell r="L2162" t="str">
            <v>Скрепки 28 мм 100 шт./уп. ICO: медь,овал,к/кор</v>
          </cell>
        </row>
        <row r="2164">
          <cell r="L2164" t="str">
            <v>Скрепки 50 мм 50 шт./уп. ATTACHE Г50-50: б/покрытия,кругл,гофр,к/кор</v>
          </cell>
        </row>
        <row r="2166">
          <cell r="L2166" t="str">
            <v>Средство для мытья посуды FAIRY Нежные руки Чайное дерево/Мята 500мл</v>
          </cell>
        </row>
        <row r="2169">
          <cell r="L2169" t="str">
            <v>Стакан одноразовый для хол/гор, 200мл, бел., ПП, 100 шт./уп.</v>
          </cell>
        </row>
        <row r="2170">
          <cell r="L2170" t="str">
            <v>Степлер (N10) до 10 лист. черный WD9216</v>
          </cell>
        </row>
        <row r="2173">
          <cell r="L2173" t="str">
            <v>Степлер SAX 219 (N10) до 10 лис. синий Австрия/Венгрия</v>
          </cell>
        </row>
        <row r="2176">
          <cell r="L2176" t="str">
            <v>Степлер SAX 239 (N24/6) до 25 лист. красный Австрия/Венгрия</v>
          </cell>
        </row>
        <row r="2182">
          <cell r="L2182" t="str">
            <v>Степлер SAX 39 (N24/6) до 25 лист. синий Австрия/Венгрия</v>
          </cell>
        </row>
        <row r="2188">
          <cell r="L2188" t="str">
            <v>Степлер SAX 539 (№24/6) до 30 лист. чёрный</v>
          </cell>
        </row>
        <row r="2190">
          <cell r="L2190" t="str">
            <v>Степлер КОМУС 1159 (N23) до 100 лист. плоское сшивание черный</v>
          </cell>
        </row>
        <row r="2192">
          <cell r="L2192" t="str">
            <v>Степлер КОМУС 6186 Light-Force full strip (N24/6) до 25 лист. синий</v>
          </cell>
        </row>
        <row r="2194">
          <cell r="L2194" t="str">
            <v>Степлер Комус Light-Force(№10) до 17л. зеленый 1113 С-Х</v>
          </cell>
        </row>
        <row r="2196">
          <cell r="L2196" t="str">
            <v>Степлер -мини MAPED ЭКО до 15 лист. (№24/6) 353011 черный</v>
          </cell>
        </row>
        <row r="2198">
          <cell r="L2198" t="str">
            <v>Стержень микрографический 0,5 PENTEL HB C255 40 грифелей -eco Япония</v>
          </cell>
        </row>
        <row r="2200">
          <cell r="L2200" t="str">
            <v>Стержень микрографический 0,5 PILOT PPL-5 12 грифелей</v>
          </cell>
        </row>
        <row r="2201">
          <cell r="L2201" t="str">
            <v>Стержень шарик. 133мм Attache (тип Pilot) синий 0,5мм маслян.Россия</v>
          </cell>
        </row>
        <row r="2202">
          <cell r="L2202" t="str">
            <v>Стержень шарик. 99мм Attache синий Россия</v>
          </cell>
        </row>
        <row r="2203">
          <cell r="L2203" t="str">
            <v>Точилка Attache "Кубик" с контейнером '042451403 цвет ассорти</v>
          </cell>
        </row>
        <row r="2204">
          <cell r="L2204" t="str">
            <v>Точилка Attache на 2 отв. с контейнером '042451103</v>
          </cell>
        </row>
        <row r="2206">
          <cell r="L2206" t="str">
            <v>Точилка Kores двойная с контейнером, цвет ассорти '35800</v>
          </cell>
        </row>
        <row r="2208">
          <cell r="L2208" t="str">
            <v>Точилка MAPED Shaker 2 отв. с конт. цвет в ассортименте '534755</v>
          </cell>
        </row>
        <row r="2214">
          <cell r="L2214" t="str">
            <v>Чернила в патронах PARKER синие 5шт./уп.S0116240 Великобрита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9"/>
  <sheetViews>
    <sheetView tabSelected="1" zoomScale="130" zoomScaleNormal="130" workbookViewId="0">
      <pane xSplit="4" ySplit="14" topLeftCell="E181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RowHeight="12.75" x14ac:dyDescent="0.2"/>
  <cols>
    <col min="1" max="1" width="7.140625" style="4" customWidth="1"/>
    <col min="2" max="2" width="29.28515625" style="4" customWidth="1"/>
    <col min="3" max="3" width="8.5703125" style="4" customWidth="1"/>
    <col min="4" max="4" width="64.28515625" style="4" customWidth="1"/>
    <col min="5" max="10" width="0" style="4" hidden="1" customWidth="1"/>
    <col min="11" max="11" width="9.140625" style="4" hidden="1" customWidth="1"/>
    <col min="12" max="12" width="2.28515625" style="4" hidden="1" customWidth="1"/>
    <col min="13" max="13" width="0.140625" style="4" hidden="1" customWidth="1"/>
    <col min="14" max="14" width="9.140625" style="4" customWidth="1"/>
    <col min="15" max="15" width="13.140625" style="4" customWidth="1"/>
    <col min="16" max="17" width="15" hidden="1" customWidth="1"/>
  </cols>
  <sheetData>
    <row r="2" spans="1:17" x14ac:dyDescent="0.2">
      <c r="D2" s="4" t="s">
        <v>80</v>
      </c>
    </row>
    <row r="3" spans="1:17" ht="16.5" x14ac:dyDescent="0.2">
      <c r="D3" s="5" t="s">
        <v>79</v>
      </c>
    </row>
    <row r="4" spans="1:17" ht="16.5" x14ac:dyDescent="0.2">
      <c r="D4" s="6" t="s">
        <v>16</v>
      </c>
    </row>
    <row r="5" spans="1:17" ht="16.5" x14ac:dyDescent="0.2">
      <c r="D5" s="6" t="s">
        <v>76</v>
      </c>
    </row>
    <row r="6" spans="1:17" ht="16.5" x14ac:dyDescent="0.2">
      <c r="D6" s="6" t="s">
        <v>77</v>
      </c>
    </row>
    <row r="8" spans="1:17" ht="16.5" x14ac:dyDescent="0.2">
      <c r="D8" s="55" t="s">
        <v>78</v>
      </c>
    </row>
    <row r="9" spans="1:17" ht="18.75" x14ac:dyDescent="0.2">
      <c r="D9" s="8"/>
    </row>
    <row r="10" spans="1:17" ht="18.75" x14ac:dyDescent="0.2">
      <c r="D10" s="8"/>
    </row>
    <row r="11" spans="1:17" ht="18.75" x14ac:dyDescent="0.2">
      <c r="B11" s="7" t="s">
        <v>17</v>
      </c>
      <c r="C11" s="7"/>
    </row>
    <row r="12" spans="1:17" ht="18.75" x14ac:dyDescent="0.2">
      <c r="B12" s="7"/>
      <c r="C12" s="7"/>
      <c r="N12" s="49"/>
    </row>
    <row r="14" spans="1:17" s="1" customFormat="1" ht="89.25" x14ac:dyDescent="0.2">
      <c r="A14" s="44" t="s">
        <v>15</v>
      </c>
      <c r="B14" s="44" t="s">
        <v>0</v>
      </c>
      <c r="C14" s="44" t="s">
        <v>20</v>
      </c>
      <c r="D14" s="44" t="s">
        <v>5</v>
      </c>
      <c r="E14" s="45" t="s">
        <v>8</v>
      </c>
      <c r="F14" s="45" t="s">
        <v>9</v>
      </c>
      <c r="G14" s="45" t="s">
        <v>10</v>
      </c>
      <c r="H14" s="45" t="s">
        <v>11</v>
      </c>
      <c r="I14" s="45" t="s">
        <v>12</v>
      </c>
      <c r="J14" s="45" t="s">
        <v>6</v>
      </c>
      <c r="K14" s="45" t="s">
        <v>7</v>
      </c>
      <c r="L14" s="45" t="s">
        <v>13</v>
      </c>
      <c r="M14" s="45" t="s">
        <v>14</v>
      </c>
      <c r="N14" s="44" t="s">
        <v>42</v>
      </c>
      <c r="O14" s="44" t="s">
        <v>41</v>
      </c>
      <c r="P14" s="43" t="s">
        <v>40</v>
      </c>
      <c r="Q14" s="43" t="s">
        <v>18</v>
      </c>
    </row>
    <row r="15" spans="1:17" s="1" customFormat="1" ht="13.5" thickBot="1" x14ac:dyDescent="0.25">
      <c r="A15" s="2"/>
      <c r="B15" s="2"/>
      <c r="C15" s="2"/>
      <c r="D15" s="9"/>
      <c r="E15" s="2"/>
      <c r="F15" s="2"/>
      <c r="G15" s="2"/>
      <c r="H15" s="2"/>
      <c r="I15" s="2"/>
      <c r="J15" s="2"/>
      <c r="K15" s="2"/>
      <c r="L15" s="2"/>
      <c r="M15" s="2"/>
      <c r="N15" s="20"/>
      <c r="O15" s="20"/>
      <c r="P15" s="15"/>
      <c r="Q15" s="15"/>
    </row>
    <row r="16" spans="1:17" ht="14.25" customHeight="1" thickBot="1" x14ac:dyDescent="0.25">
      <c r="A16" s="50">
        <f t="shared" ref="A16:A79" si="0">A15+1</f>
        <v>1</v>
      </c>
      <c r="B16" s="11" t="s">
        <v>1</v>
      </c>
      <c r="C16" s="32" t="s">
        <v>21</v>
      </c>
      <c r="D16" s="10" t="str">
        <f>'[1]Лист по артикулу'!L1861</f>
        <v>Анти-степлер 6412 для скоб №10,24/6,26/6, с фикс., черный</v>
      </c>
      <c r="E16" s="3"/>
      <c r="F16" s="3"/>
      <c r="G16" s="3"/>
      <c r="H16" s="3"/>
      <c r="I16" s="3"/>
      <c r="J16" s="3"/>
      <c r="K16" s="3"/>
      <c r="L16" s="3"/>
      <c r="M16" s="17"/>
      <c r="N16" s="21" t="s">
        <v>43</v>
      </c>
      <c r="O16" s="51">
        <v>20</v>
      </c>
      <c r="P16" s="53">
        <v>23.83</v>
      </c>
      <c r="Q16" s="16">
        <f>P16*O16</f>
        <v>476.59999999999997</v>
      </c>
    </row>
    <row r="17" spans="1:17" ht="14.25" customHeight="1" thickBot="1" x14ac:dyDescent="0.25">
      <c r="A17" s="50">
        <f t="shared" si="0"/>
        <v>2</v>
      </c>
      <c r="B17" s="11" t="s">
        <v>1</v>
      </c>
      <c r="C17" s="32" t="s">
        <v>22</v>
      </c>
      <c r="D17" s="10" t="str">
        <f>'[1]Лист по артикулу'!L1862</f>
        <v>Анти-степлер КОМУС 1163 для скоб №10,24/6,26/6, без фикс., черн</v>
      </c>
      <c r="E17" s="3"/>
      <c r="F17" s="3"/>
      <c r="G17" s="3"/>
      <c r="H17" s="3"/>
      <c r="I17" s="3"/>
      <c r="J17" s="3"/>
      <c r="K17" s="3"/>
      <c r="L17" s="3"/>
      <c r="M17" s="17"/>
      <c r="N17" s="21" t="s">
        <v>43</v>
      </c>
      <c r="O17" s="52">
        <v>20</v>
      </c>
      <c r="P17" s="54">
        <v>29.89</v>
      </c>
      <c r="Q17" s="16">
        <f t="shared" ref="Q17:Q54" si="1">P17*O17</f>
        <v>597.79999999999995</v>
      </c>
    </row>
    <row r="18" spans="1:17" ht="14.25" customHeight="1" thickBot="1" x14ac:dyDescent="0.25">
      <c r="A18" s="50">
        <f t="shared" si="0"/>
        <v>3</v>
      </c>
      <c r="B18" s="11" t="s">
        <v>1</v>
      </c>
      <c r="C18" s="32" t="s">
        <v>23</v>
      </c>
      <c r="D18" s="10" t="str">
        <f>'[1]Лист по артикулу'!L1863</f>
        <v>Батарея DURACELL 6LR61-1BL/6LF22-1BL/Крона 9V бл/1</v>
      </c>
      <c r="E18" s="3"/>
      <c r="F18" s="3"/>
      <c r="G18" s="3"/>
      <c r="H18" s="3"/>
      <c r="I18" s="3"/>
      <c r="J18" s="3"/>
      <c r="K18" s="3"/>
      <c r="L18" s="3"/>
      <c r="M18" s="17"/>
      <c r="N18" s="21" t="s">
        <v>43</v>
      </c>
      <c r="O18" s="52">
        <v>20</v>
      </c>
      <c r="P18" s="54">
        <v>201.67</v>
      </c>
      <c r="Q18" s="16">
        <f t="shared" si="1"/>
        <v>4033.3999999999996</v>
      </c>
    </row>
    <row r="19" spans="1:17" ht="14.25" customHeight="1" thickBot="1" x14ac:dyDescent="0.25">
      <c r="A19" s="50">
        <f t="shared" si="0"/>
        <v>4</v>
      </c>
      <c r="B19" s="11" t="s">
        <v>1</v>
      </c>
      <c r="C19" s="32" t="s">
        <v>24</v>
      </c>
      <c r="D19" s="10" t="str">
        <f>'[1]Лист по артикулу'!L1865</f>
        <v>Батарея DURACELL АА/LR6-4BL BASIC бл/4</v>
      </c>
      <c r="E19" s="3"/>
      <c r="F19" s="3"/>
      <c r="G19" s="3"/>
      <c r="H19" s="3"/>
      <c r="I19" s="3"/>
      <c r="J19" s="3"/>
      <c r="K19" s="3"/>
      <c r="L19" s="3"/>
      <c r="M19" s="17"/>
      <c r="N19" s="21" t="s">
        <v>46</v>
      </c>
      <c r="O19" s="52">
        <v>120</v>
      </c>
      <c r="P19" s="54">
        <v>149.16</v>
      </c>
      <c r="Q19" s="16">
        <f t="shared" si="1"/>
        <v>17899.2</v>
      </c>
    </row>
    <row r="20" spans="1:17" ht="14.25" customHeight="1" thickBot="1" x14ac:dyDescent="0.25">
      <c r="A20" s="50">
        <f t="shared" si="0"/>
        <v>5</v>
      </c>
      <c r="B20" s="11" t="s">
        <v>1</v>
      </c>
      <c r="C20" s="32" t="s">
        <v>25</v>
      </c>
      <c r="D20" s="10" t="str">
        <f>'[1]Лист по артикулу'!L1869</f>
        <v>Батарея DURACELL ААA/LR03-12BL BASIC бл/12</v>
      </c>
      <c r="E20" s="3"/>
      <c r="F20" s="3"/>
      <c r="G20" s="3"/>
      <c r="H20" s="3"/>
      <c r="I20" s="3"/>
      <c r="J20" s="3"/>
      <c r="K20" s="3"/>
      <c r="L20" s="3"/>
      <c r="M20" s="17"/>
      <c r="N20" s="21" t="s">
        <v>46</v>
      </c>
      <c r="O20" s="52">
        <v>60</v>
      </c>
      <c r="P20" s="54">
        <v>408.49</v>
      </c>
      <c r="Q20" s="16">
        <f t="shared" si="1"/>
        <v>24509.4</v>
      </c>
    </row>
    <row r="21" spans="1:17" ht="14.25" customHeight="1" thickBot="1" x14ac:dyDescent="0.25">
      <c r="A21" s="50">
        <f t="shared" si="0"/>
        <v>6</v>
      </c>
      <c r="B21" s="11" t="s">
        <v>1</v>
      </c>
      <c r="C21" s="32" t="s">
        <v>26</v>
      </c>
      <c r="D21" s="10" t="str">
        <f>'[1]Лист по артикулу'!L1870</f>
        <v>Блок-кубик Post-it 653 38х51 желтая 3бл.х100л</v>
      </c>
      <c r="E21" s="3"/>
      <c r="F21" s="3"/>
      <c r="G21" s="3"/>
      <c r="H21" s="3"/>
      <c r="I21" s="3"/>
      <c r="J21" s="3"/>
      <c r="K21" s="3"/>
      <c r="L21" s="3"/>
      <c r="M21" s="17"/>
      <c r="N21" s="21" t="s">
        <v>44</v>
      </c>
      <c r="O21" s="52">
        <v>40</v>
      </c>
      <c r="P21" s="54">
        <v>120.82</v>
      </c>
      <c r="Q21" s="16">
        <f t="shared" si="1"/>
        <v>4832.7999999999993</v>
      </c>
    </row>
    <row r="22" spans="1:17" ht="14.25" customHeight="1" thickBot="1" x14ac:dyDescent="0.25">
      <c r="A22" s="50">
        <f t="shared" si="0"/>
        <v>7</v>
      </c>
      <c r="B22" s="11" t="s">
        <v>1</v>
      </c>
      <c r="C22" s="32" t="s">
        <v>27</v>
      </c>
      <c r="D22" s="10" t="str">
        <f>'[1]Лист по артикулу'!L1871</f>
        <v>Блок-кубик Post-it 654-G 76х76 зелен., 100л.</v>
      </c>
      <c r="E22" s="3"/>
      <c r="F22" s="3"/>
      <c r="G22" s="3"/>
      <c r="H22" s="3"/>
      <c r="I22" s="3"/>
      <c r="J22" s="3"/>
      <c r="K22" s="3"/>
      <c r="L22" s="3"/>
      <c r="M22" s="17"/>
      <c r="N22" s="21" t="s">
        <v>43</v>
      </c>
      <c r="O22" s="52">
        <v>40</v>
      </c>
      <c r="P22" s="54">
        <v>88.81</v>
      </c>
      <c r="Q22" s="16">
        <f t="shared" si="1"/>
        <v>3552.4</v>
      </c>
    </row>
    <row r="23" spans="1:17" ht="14.25" customHeight="1" thickBot="1" x14ac:dyDescent="0.25">
      <c r="A23" s="50">
        <f t="shared" si="0"/>
        <v>8</v>
      </c>
      <c r="B23" s="11" t="s">
        <v>1</v>
      </c>
      <c r="C23" s="32" t="s">
        <v>28</v>
      </c>
      <c r="D23" s="10" t="str">
        <f>'[1]Лист по артикулу'!L1872</f>
        <v>Блок-кубик Post-it 654-RB 76х76 Акв.радуга,100л.</v>
      </c>
      <c r="E23" s="3"/>
      <c r="F23" s="3"/>
      <c r="G23" s="3"/>
      <c r="H23" s="3"/>
      <c r="I23" s="3"/>
      <c r="J23" s="3"/>
      <c r="K23" s="3"/>
      <c r="L23" s="3"/>
      <c r="M23" s="17"/>
      <c r="N23" s="21" t="s">
        <v>45</v>
      </c>
      <c r="O23" s="52">
        <v>120</v>
      </c>
      <c r="P23" s="54">
        <v>86.22</v>
      </c>
      <c r="Q23" s="16">
        <f t="shared" si="1"/>
        <v>10346.4</v>
      </c>
    </row>
    <row r="24" spans="1:17" ht="14.25" customHeight="1" thickBot="1" x14ac:dyDescent="0.25">
      <c r="A24" s="50">
        <f t="shared" si="0"/>
        <v>9</v>
      </c>
      <c r="B24" s="11" t="s">
        <v>1</v>
      </c>
      <c r="C24" s="32" t="s">
        <v>29</v>
      </c>
      <c r="D24" s="10" t="str">
        <f>'[1]Лист по артикулу'!L1877</f>
        <v>Блок-кубик Post-it 654-RB 76х76 Весен. радуга,100л</v>
      </c>
      <c r="E24" s="3"/>
      <c r="F24" s="3"/>
      <c r="G24" s="3"/>
      <c r="H24" s="3"/>
      <c r="I24" s="3"/>
      <c r="J24" s="3"/>
      <c r="K24" s="3"/>
      <c r="L24" s="3"/>
      <c r="M24" s="17"/>
      <c r="N24" s="21" t="s">
        <v>43</v>
      </c>
      <c r="O24" s="52">
        <v>40</v>
      </c>
      <c r="P24" s="54">
        <v>86.22</v>
      </c>
      <c r="Q24" s="16">
        <f t="shared" si="1"/>
        <v>3448.8</v>
      </c>
    </row>
    <row r="25" spans="1:17" ht="14.25" customHeight="1" thickBot="1" x14ac:dyDescent="0.25">
      <c r="A25" s="50">
        <f t="shared" si="0"/>
        <v>10</v>
      </c>
      <c r="B25" s="11" t="s">
        <v>1</v>
      </c>
      <c r="C25" s="32" t="s">
        <v>30</v>
      </c>
      <c r="D25" s="10" t="str">
        <f>'[1]Лист по артикулу'!L1879</f>
        <v>Блок-кубик Post-it 6812 38х51, 3бл.(цветн.)</v>
      </c>
      <c r="E25" s="3"/>
      <c r="F25" s="3"/>
      <c r="G25" s="3"/>
      <c r="H25" s="3"/>
      <c r="I25" s="3"/>
      <c r="J25" s="3"/>
      <c r="K25" s="3"/>
      <c r="L25" s="3"/>
      <c r="M25" s="17"/>
      <c r="N25" s="21" t="s">
        <v>46</v>
      </c>
      <c r="O25" s="52">
        <v>40</v>
      </c>
      <c r="P25" s="54">
        <v>142.71</v>
      </c>
      <c r="Q25" s="16">
        <f t="shared" si="1"/>
        <v>5708.4000000000005</v>
      </c>
    </row>
    <row r="26" spans="1:17" ht="14.25" customHeight="1" thickBot="1" x14ac:dyDescent="0.25">
      <c r="A26" s="50">
        <f t="shared" si="0"/>
        <v>11</v>
      </c>
      <c r="B26" s="11" t="s">
        <v>1</v>
      </c>
      <c r="C26" s="32" t="s">
        <v>31</v>
      </c>
      <c r="D26" s="10" t="str">
        <f>'[1]Лист по артикулу'!L1880</f>
        <v>Блок-кубик Post-it куб 2028-B 76х76 голубая пастель 450л.</v>
      </c>
      <c r="E26" s="3"/>
      <c r="F26" s="3"/>
      <c r="G26" s="3"/>
      <c r="H26" s="3"/>
      <c r="I26" s="3"/>
      <c r="J26" s="3"/>
      <c r="K26" s="3"/>
      <c r="L26" s="3"/>
      <c r="M26" s="17"/>
      <c r="N26" s="21" t="s">
        <v>43</v>
      </c>
      <c r="O26" s="52">
        <v>10</v>
      </c>
      <c r="P26" s="54">
        <v>417.17</v>
      </c>
      <c r="Q26" s="16">
        <f t="shared" si="1"/>
        <v>4171.7</v>
      </c>
    </row>
    <row r="27" spans="1:17" ht="14.25" customHeight="1" thickBot="1" x14ac:dyDescent="0.25">
      <c r="A27" s="50">
        <f t="shared" si="0"/>
        <v>12</v>
      </c>
      <c r="B27" s="11" t="s">
        <v>1</v>
      </c>
      <c r="C27" s="32" t="s">
        <v>32</v>
      </c>
      <c r="D27" s="10" t="str">
        <f>'[1]Лист по артикулу'!L1881</f>
        <v>Блок-кубик Post-it куб 2030-U 76х76 мармелад 450л.</v>
      </c>
      <c r="E27" s="3"/>
      <c r="F27" s="3"/>
      <c r="G27" s="3"/>
      <c r="H27" s="3"/>
      <c r="I27" s="3"/>
      <c r="J27" s="3"/>
      <c r="K27" s="3"/>
      <c r="L27" s="3"/>
      <c r="M27" s="17"/>
      <c r="N27" s="21" t="s">
        <v>43</v>
      </c>
      <c r="O27" s="52">
        <v>10</v>
      </c>
      <c r="P27" s="54">
        <v>415.18</v>
      </c>
      <c r="Q27" s="16">
        <f t="shared" si="1"/>
        <v>4151.8</v>
      </c>
    </row>
    <row r="28" spans="1:17" ht="14.25" customHeight="1" thickBot="1" x14ac:dyDescent="0.25">
      <c r="A28" s="50">
        <f t="shared" si="0"/>
        <v>13</v>
      </c>
      <c r="B28" s="11" t="s">
        <v>1</v>
      </c>
      <c r="C28" s="32" t="s">
        <v>33</v>
      </c>
      <c r="D28" s="10" t="str">
        <f>'[1]Лист по артикулу'!L1882</f>
        <v>Блок-кубик Post-it миникуб 2051-L 51х51 лимон 400л.</v>
      </c>
      <c r="E28" s="3"/>
      <c r="F28" s="3"/>
      <c r="G28" s="3"/>
      <c r="H28" s="3"/>
      <c r="I28" s="3"/>
      <c r="J28" s="3"/>
      <c r="K28" s="3"/>
      <c r="L28" s="3"/>
      <c r="M28" s="17"/>
      <c r="N28" s="21" t="s">
        <v>43</v>
      </c>
      <c r="O28" s="52">
        <v>40</v>
      </c>
      <c r="P28" s="54">
        <v>271.48</v>
      </c>
      <c r="Q28" s="16">
        <f t="shared" si="1"/>
        <v>10859.2</v>
      </c>
    </row>
    <row r="29" spans="1:17" ht="14.25" customHeight="1" thickBot="1" x14ac:dyDescent="0.25">
      <c r="A29" s="50">
        <f t="shared" si="0"/>
        <v>14</v>
      </c>
      <c r="B29" s="11" t="s">
        <v>1</v>
      </c>
      <c r="C29" s="32" t="s">
        <v>34</v>
      </c>
      <c r="D29" s="10" t="str">
        <f>'[1]Лист по артикулу'!L1883</f>
        <v>Блок-кубик КОМУС с клеев.краем Куб 76х76 неон.цвета 400л.</v>
      </c>
      <c r="E29" s="3"/>
      <c r="F29" s="3"/>
      <c r="G29" s="3"/>
      <c r="H29" s="3"/>
      <c r="I29" s="3"/>
      <c r="J29" s="3"/>
      <c r="K29" s="3"/>
      <c r="L29" s="3"/>
      <c r="M29" s="17"/>
      <c r="N29" s="21" t="s">
        <v>43</v>
      </c>
      <c r="O29" s="52">
        <v>40</v>
      </c>
      <c r="P29" s="54">
        <v>133.41999999999999</v>
      </c>
      <c r="Q29" s="16">
        <f t="shared" si="1"/>
        <v>5336.7999999999993</v>
      </c>
    </row>
    <row r="30" spans="1:17" ht="14.25" customHeight="1" thickBot="1" x14ac:dyDescent="0.25">
      <c r="A30" s="50">
        <f t="shared" si="0"/>
        <v>15</v>
      </c>
      <c r="B30" s="11" t="s">
        <v>1</v>
      </c>
      <c r="C30" s="32" t="s">
        <v>35</v>
      </c>
      <c r="D30" s="10" t="str">
        <f>'[1]Лист по артикулу'!L1884</f>
        <v>Блокнот ATTACHE спираль А5 40л. клетка офис 40шт/уп. (БК)</v>
      </c>
      <c r="E30" s="3"/>
      <c r="F30" s="3"/>
      <c r="G30" s="3"/>
      <c r="H30" s="3"/>
      <c r="I30" s="3"/>
      <c r="J30" s="3"/>
      <c r="K30" s="3"/>
      <c r="L30" s="3"/>
      <c r="M30" s="17"/>
      <c r="N30" s="21" t="s">
        <v>43</v>
      </c>
      <c r="O30" s="52">
        <v>40</v>
      </c>
      <c r="P30" s="54">
        <v>14.06</v>
      </c>
      <c r="Q30" s="16">
        <f t="shared" si="1"/>
        <v>562.4</v>
      </c>
    </row>
    <row r="31" spans="1:17" ht="14.25" customHeight="1" thickBot="1" x14ac:dyDescent="0.25">
      <c r="A31" s="50">
        <f t="shared" si="0"/>
        <v>16</v>
      </c>
      <c r="B31" s="11" t="s">
        <v>1</v>
      </c>
      <c r="C31" s="32" t="s">
        <v>36</v>
      </c>
      <c r="D31" s="10" t="str">
        <f>'[1]Лист по артикулу'!L1886</f>
        <v>Бумага для ОфТех КОМУС ДОКУМЕНТ Standard (А3, 80г,146%CIE) "СПб</v>
      </c>
      <c r="E31" s="3"/>
      <c r="F31" s="3"/>
      <c r="G31" s="3"/>
      <c r="H31" s="3"/>
      <c r="I31" s="3"/>
      <c r="J31" s="3"/>
      <c r="K31" s="3"/>
      <c r="L31" s="3"/>
      <c r="M31" s="17"/>
      <c r="N31" s="21" t="s">
        <v>43</v>
      </c>
      <c r="O31" s="52">
        <v>50</v>
      </c>
      <c r="P31" s="54">
        <v>422.78</v>
      </c>
      <c r="Q31" s="16">
        <f t="shared" si="1"/>
        <v>21139</v>
      </c>
    </row>
    <row r="32" spans="1:17" ht="14.25" customHeight="1" thickBot="1" x14ac:dyDescent="0.25">
      <c r="A32" s="50">
        <f t="shared" si="0"/>
        <v>17</v>
      </c>
      <c r="B32" s="11" t="s">
        <v>1</v>
      </c>
      <c r="C32" s="32" t="s">
        <v>37</v>
      </c>
      <c r="D32" s="10" t="str">
        <f>'[1]Лист по артикулу'!L1889</f>
        <v>Бумага для ОфТех КОМУС ДОКУМЕНТ Standard (А4, 80г,146%CIE) "СПб"пачка 500л.</v>
      </c>
      <c r="E32" s="3"/>
      <c r="F32" s="3"/>
      <c r="G32" s="3"/>
      <c r="H32" s="3"/>
      <c r="I32" s="3"/>
      <c r="J32" s="3"/>
      <c r="K32" s="3"/>
      <c r="L32" s="3"/>
      <c r="M32" s="17"/>
      <c r="N32" s="21" t="s">
        <v>43</v>
      </c>
      <c r="O32" s="52">
        <v>1650</v>
      </c>
      <c r="P32" s="54">
        <v>211.01</v>
      </c>
      <c r="Q32" s="16">
        <f t="shared" si="1"/>
        <v>348166.5</v>
      </c>
    </row>
    <row r="33" spans="1:17" ht="14.25" customHeight="1" thickBot="1" x14ac:dyDescent="0.25">
      <c r="A33" s="50">
        <f t="shared" si="0"/>
        <v>18</v>
      </c>
      <c r="B33" s="11" t="s">
        <v>1</v>
      </c>
      <c r="C33" s="32" t="s">
        <v>38</v>
      </c>
      <c r="D33" s="10" t="str">
        <f>'[1]Лист по артикулу'!L1900</f>
        <v>Бумага для цв.лазер.печ. Color Copy (А4,160г,161CIE%) 250л/пач,5пач/кор</v>
      </c>
      <c r="E33" s="3"/>
      <c r="F33" s="3"/>
      <c r="G33" s="3"/>
      <c r="H33" s="3"/>
      <c r="I33" s="3"/>
      <c r="J33" s="3"/>
      <c r="K33" s="3"/>
      <c r="L33" s="3"/>
      <c r="M33" s="17"/>
      <c r="N33" s="21" t="s">
        <v>43</v>
      </c>
      <c r="O33" s="52">
        <v>30</v>
      </c>
      <c r="P33" s="54">
        <v>488.11</v>
      </c>
      <c r="Q33" s="16">
        <f t="shared" si="1"/>
        <v>14643.300000000001</v>
      </c>
    </row>
    <row r="34" spans="1:17" ht="14.25" customHeight="1" thickBot="1" x14ac:dyDescent="0.25">
      <c r="A34" s="50">
        <f t="shared" si="0"/>
        <v>19</v>
      </c>
      <c r="B34" s="11" t="s">
        <v>1</v>
      </c>
      <c r="C34" s="33" t="s">
        <v>39</v>
      </c>
      <c r="D34" s="10" t="str">
        <f>'[1]Лист по артикулу'!L1901</f>
        <v>Бумага широкоформатная C6035A HP BrightWhiteInkJet Paper 90g 24"/610mmx45.7m</v>
      </c>
      <c r="E34" s="3"/>
      <c r="F34" s="3"/>
      <c r="G34" s="3"/>
      <c r="H34" s="3"/>
      <c r="I34" s="3"/>
      <c r="J34" s="3"/>
      <c r="K34" s="3"/>
      <c r="L34" s="3"/>
      <c r="M34" s="17"/>
      <c r="N34" s="21" t="s">
        <v>47</v>
      </c>
      <c r="O34" s="52">
        <v>10</v>
      </c>
      <c r="P34" s="54">
        <v>2033.88</v>
      </c>
      <c r="Q34" s="16">
        <f t="shared" si="1"/>
        <v>20338.800000000003</v>
      </c>
    </row>
    <row r="35" spans="1:17" ht="14.25" customHeight="1" thickBot="1" x14ac:dyDescent="0.25">
      <c r="A35" s="50">
        <f t="shared" si="0"/>
        <v>20</v>
      </c>
      <c r="B35" s="11" t="s">
        <v>1</v>
      </c>
      <c r="C35" s="32">
        <v>66990</v>
      </c>
      <c r="D35" s="10" t="str">
        <f>'[1]Лист по артикулу'!L1903</f>
        <v>Бух бланки Карточка личная А3 Т2 (50шт/термопл.) 12уп.в кор.</v>
      </c>
      <c r="E35" s="3"/>
      <c r="F35" s="3"/>
      <c r="G35" s="3"/>
      <c r="H35" s="3"/>
      <c r="I35" s="3"/>
      <c r="J35" s="3"/>
      <c r="K35" s="3"/>
      <c r="L35" s="3"/>
      <c r="M35" s="17"/>
      <c r="N35" s="21" t="s">
        <v>43</v>
      </c>
      <c r="O35" s="52">
        <v>5</v>
      </c>
      <c r="P35" s="54">
        <v>205.25</v>
      </c>
      <c r="Q35" s="16">
        <f t="shared" si="1"/>
        <v>1026.25</v>
      </c>
    </row>
    <row r="36" spans="1:17" ht="14.25" customHeight="1" thickBot="1" x14ac:dyDescent="0.25">
      <c r="A36" s="50">
        <f t="shared" si="0"/>
        <v>21</v>
      </c>
      <c r="B36" s="31" t="s">
        <v>49</v>
      </c>
      <c r="C36" s="34">
        <v>67001</v>
      </c>
      <c r="D36" s="10" t="str">
        <f>'[1]Лист по артикулу'!L1905</f>
        <v>Бух бланки Путевой лист легк.авто (книж.100л.) в термоус. офсет</v>
      </c>
      <c r="E36" s="3"/>
      <c r="F36" s="3"/>
      <c r="G36" s="3"/>
      <c r="H36" s="3"/>
      <c r="I36" s="3"/>
      <c r="J36" s="3"/>
      <c r="K36" s="3"/>
      <c r="L36" s="3"/>
      <c r="M36" s="17"/>
      <c r="N36" s="21" t="s">
        <v>43</v>
      </c>
      <c r="O36" s="52">
        <v>35</v>
      </c>
      <c r="P36" s="54">
        <v>18.510000000000002</v>
      </c>
      <c r="Q36" s="16">
        <f t="shared" si="1"/>
        <v>647.85</v>
      </c>
    </row>
    <row r="37" spans="1:17" ht="14.25" customHeight="1" thickBot="1" x14ac:dyDescent="0.25">
      <c r="A37" s="50">
        <f t="shared" si="0"/>
        <v>22</v>
      </c>
      <c r="B37" s="31" t="s">
        <v>49</v>
      </c>
      <c r="C37" s="32">
        <v>26586</v>
      </c>
      <c r="D37" s="10" t="str">
        <f>'[1]Лист по артикулу'!L1908</f>
        <v>Бух книги учета 96л. в клетку офсет, обл.бумвинил.ATTACHE 12шт./уп.</v>
      </c>
      <c r="E37" s="3"/>
      <c r="F37" s="3"/>
      <c r="G37" s="3"/>
      <c r="H37" s="3"/>
      <c r="I37" s="3"/>
      <c r="J37" s="3"/>
      <c r="K37" s="3"/>
      <c r="L37" s="3"/>
      <c r="M37" s="17"/>
      <c r="N37" s="21" t="s">
        <v>43</v>
      </c>
      <c r="O37" s="52">
        <v>20</v>
      </c>
      <c r="P37" s="54">
        <v>74.099999999999994</v>
      </c>
      <c r="Q37" s="16">
        <f t="shared" si="1"/>
        <v>1482</v>
      </c>
    </row>
    <row r="38" spans="1:17" ht="14.25" customHeight="1" thickBot="1" x14ac:dyDescent="0.25">
      <c r="A38" s="50">
        <f t="shared" si="0"/>
        <v>23</v>
      </c>
      <c r="B38" s="11" t="s">
        <v>4</v>
      </c>
      <c r="C38" s="32">
        <v>325528</v>
      </c>
      <c r="D38" s="10" t="str">
        <f>'[1]Лист по артикулу'!L1909</f>
        <v>Вертикальный накопитель Комус Русская серия 85мм рубиновый прозрачный</v>
      </c>
      <c r="E38" s="3"/>
      <c r="F38" s="3"/>
      <c r="G38" s="3"/>
      <c r="H38" s="3"/>
      <c r="I38" s="3"/>
      <c r="J38" s="3"/>
      <c r="K38" s="3"/>
      <c r="L38" s="3"/>
      <c r="M38" s="17"/>
      <c r="N38" s="21" t="s">
        <v>43</v>
      </c>
      <c r="O38" s="52">
        <v>50</v>
      </c>
      <c r="P38" s="54">
        <v>134.21</v>
      </c>
      <c r="Q38" s="16">
        <f t="shared" si="1"/>
        <v>6710.5</v>
      </c>
    </row>
    <row r="39" spans="1:17" ht="14.25" customHeight="1" thickBot="1" x14ac:dyDescent="0.25">
      <c r="A39" s="50">
        <f t="shared" si="0"/>
        <v>24</v>
      </c>
      <c r="B39" s="11" t="s">
        <v>4</v>
      </c>
      <c r="C39" s="32">
        <v>325529</v>
      </c>
      <c r="D39" s="10" t="str">
        <f>'[1]Лист по артикулу'!L1910</f>
        <v>Вертикальный накопитель Комус Русская серия 85мм синий прозрачный</v>
      </c>
      <c r="E39" s="3"/>
      <c r="F39" s="3"/>
      <c r="G39" s="3"/>
      <c r="H39" s="3"/>
      <c r="I39" s="3"/>
      <c r="J39" s="3"/>
      <c r="K39" s="3"/>
      <c r="L39" s="3"/>
      <c r="M39" s="17"/>
      <c r="N39" s="21" t="s">
        <v>43</v>
      </c>
      <c r="O39" s="52">
        <v>50</v>
      </c>
      <c r="P39" s="54">
        <v>135.63</v>
      </c>
      <c r="Q39" s="16">
        <f t="shared" si="1"/>
        <v>6781.5</v>
      </c>
    </row>
    <row r="40" spans="1:17" ht="14.25" customHeight="1" thickBot="1" x14ac:dyDescent="0.25">
      <c r="A40" s="50">
        <f t="shared" si="0"/>
        <v>25</v>
      </c>
      <c r="B40" s="11" t="s">
        <v>4</v>
      </c>
      <c r="C40" s="32">
        <v>11400</v>
      </c>
      <c r="D40" s="10" t="str">
        <f>'[1]Лист по артикулу'!L1913</f>
        <v>Вешалка TI_напольная ТХ N5 черная</v>
      </c>
      <c r="E40" s="3"/>
      <c r="F40" s="3"/>
      <c r="G40" s="3"/>
      <c r="H40" s="3"/>
      <c r="I40" s="3"/>
      <c r="J40" s="3"/>
      <c r="K40" s="3"/>
      <c r="L40" s="3"/>
      <c r="M40" s="17"/>
      <c r="N40" s="21" t="s">
        <v>43</v>
      </c>
      <c r="O40" s="52">
        <v>5</v>
      </c>
      <c r="P40" s="54">
        <v>1026.32</v>
      </c>
      <c r="Q40" s="16">
        <f t="shared" si="1"/>
        <v>5131.5999999999995</v>
      </c>
    </row>
    <row r="41" spans="1:17" ht="14.25" customHeight="1" thickBot="1" x14ac:dyDescent="0.25">
      <c r="A41" s="50">
        <f t="shared" si="0"/>
        <v>26</v>
      </c>
      <c r="B41" s="11" t="s">
        <v>4</v>
      </c>
      <c r="C41" s="32" t="s">
        <v>50</v>
      </c>
      <c r="D41" s="10" t="str">
        <f>'[1]Лист по артикулу'!L1914</f>
        <v>Визитница настольная на 96 визиток Attache 2350И, ПВХ, черный, Россия</v>
      </c>
      <c r="E41" s="3"/>
      <c r="F41" s="3"/>
      <c r="G41" s="3"/>
      <c r="H41" s="3"/>
      <c r="I41" s="3"/>
      <c r="J41" s="3"/>
      <c r="K41" s="3"/>
      <c r="L41" s="3"/>
      <c r="M41" s="17"/>
      <c r="N41" s="21" t="s">
        <v>43</v>
      </c>
      <c r="O41" s="52">
        <v>15</v>
      </c>
      <c r="P41" s="54">
        <v>153.99</v>
      </c>
      <c r="Q41" s="16">
        <f t="shared" si="1"/>
        <v>2309.8500000000004</v>
      </c>
    </row>
    <row r="42" spans="1:17" ht="14.25" customHeight="1" thickBot="1" x14ac:dyDescent="0.25">
      <c r="A42" s="50">
        <f t="shared" si="0"/>
        <v>27</v>
      </c>
      <c r="B42" s="11" t="s">
        <v>19</v>
      </c>
      <c r="C42" s="39" t="s">
        <v>60</v>
      </c>
      <c r="D42" s="38" t="s">
        <v>59</v>
      </c>
      <c r="E42" s="3"/>
      <c r="F42" s="3"/>
      <c r="G42" s="3"/>
      <c r="H42" s="3"/>
      <c r="I42" s="3"/>
      <c r="J42" s="3"/>
      <c r="K42" s="3"/>
      <c r="L42" s="3"/>
      <c r="M42" s="17"/>
      <c r="N42" s="21" t="s">
        <v>46</v>
      </c>
      <c r="O42" s="52">
        <v>40</v>
      </c>
      <c r="P42" s="54">
        <v>30.16</v>
      </c>
      <c r="Q42" s="16">
        <f t="shared" si="1"/>
        <v>1206.4000000000001</v>
      </c>
    </row>
    <row r="43" spans="1:17" ht="14.25" customHeight="1" thickBot="1" x14ac:dyDescent="0.25">
      <c r="A43" s="50">
        <f t="shared" si="0"/>
        <v>28</v>
      </c>
      <c r="B43" s="11" t="s">
        <v>4</v>
      </c>
      <c r="C43" s="33">
        <v>50973</v>
      </c>
      <c r="D43" s="10" t="str">
        <f>'[1]Лист по артикулу'!L1917</f>
        <v>Дырокол SAX 306 до 20л., металл, с лин., синий, Австрия-Венгрия</v>
      </c>
      <c r="E43" s="3"/>
      <c r="F43" s="3"/>
      <c r="G43" s="3"/>
      <c r="H43" s="3"/>
      <c r="I43" s="3"/>
      <c r="J43" s="3"/>
      <c r="K43" s="3"/>
      <c r="L43" s="3"/>
      <c r="M43" s="17"/>
      <c r="N43" s="21" t="s">
        <v>43</v>
      </c>
      <c r="O43" s="52">
        <v>5</v>
      </c>
      <c r="P43" s="54">
        <v>470.61</v>
      </c>
      <c r="Q43" s="16">
        <f t="shared" si="1"/>
        <v>2353.0500000000002</v>
      </c>
    </row>
    <row r="44" spans="1:17" ht="14.25" customHeight="1" thickBot="1" x14ac:dyDescent="0.25">
      <c r="A44" s="50">
        <f t="shared" si="0"/>
        <v>29</v>
      </c>
      <c r="B44" s="11" t="s">
        <v>4</v>
      </c>
      <c r="C44" s="33">
        <v>72617</v>
      </c>
      <c r="D44" s="10" t="str">
        <f>'[1]Лист по артикулу'!L1918</f>
        <v>Дырокол SAX 325 до 25л., пластик, с лин., синий, Австрия-Венгрия</v>
      </c>
      <c r="E44" s="3"/>
      <c r="F44" s="3"/>
      <c r="G44" s="3"/>
      <c r="H44" s="3"/>
      <c r="I44" s="3"/>
      <c r="J44" s="3"/>
      <c r="K44" s="3"/>
      <c r="L44" s="3"/>
      <c r="M44" s="17"/>
      <c r="N44" s="21" t="s">
        <v>43</v>
      </c>
      <c r="O44" s="52">
        <v>5</v>
      </c>
      <c r="P44" s="54">
        <v>464.25</v>
      </c>
      <c r="Q44" s="16">
        <f t="shared" si="1"/>
        <v>2321.25</v>
      </c>
    </row>
    <row r="45" spans="1:17" ht="14.25" customHeight="1" thickBot="1" x14ac:dyDescent="0.25">
      <c r="A45" s="50">
        <f t="shared" si="0"/>
        <v>30</v>
      </c>
      <c r="B45" s="11" t="s">
        <v>4</v>
      </c>
      <c r="C45" s="33">
        <v>50996</v>
      </c>
      <c r="D45" s="10" t="str">
        <f>'[1]Лист по артикулу'!L1919</f>
        <v>Дырокол SAX 418 до 25 л., металл, с лин., черный, Австрия-Венгрия</v>
      </c>
      <c r="E45" s="3"/>
      <c r="F45" s="3"/>
      <c r="G45" s="3"/>
      <c r="H45" s="3"/>
      <c r="I45" s="3"/>
      <c r="J45" s="3"/>
      <c r="K45" s="3"/>
      <c r="L45" s="3"/>
      <c r="M45" s="17"/>
      <c r="N45" s="21" t="s">
        <v>43</v>
      </c>
      <c r="O45" s="52">
        <v>5</v>
      </c>
      <c r="P45" s="54">
        <v>675.06</v>
      </c>
      <c r="Q45" s="16">
        <f t="shared" si="1"/>
        <v>3375.2999999999997</v>
      </c>
    </row>
    <row r="46" spans="1:17" ht="14.25" customHeight="1" thickBot="1" x14ac:dyDescent="0.25">
      <c r="A46" s="50">
        <f t="shared" si="0"/>
        <v>31</v>
      </c>
      <c r="B46" s="11" t="s">
        <v>4</v>
      </c>
      <c r="C46" s="33">
        <v>51004</v>
      </c>
      <c r="D46" s="10" t="str">
        <f>'[1]Лист по артикулу'!$L$1922</f>
        <v>Дырокол SAX 518 до 40л., металл, с лин., черный, Австрия-Венгрия</v>
      </c>
      <c r="E46" s="3"/>
      <c r="F46" s="3"/>
      <c r="G46" s="3"/>
      <c r="H46" s="3"/>
      <c r="I46" s="3"/>
      <c r="J46" s="3"/>
      <c r="K46" s="3"/>
      <c r="L46" s="3"/>
      <c r="M46" s="17"/>
      <c r="N46" s="21" t="s">
        <v>43</v>
      </c>
      <c r="O46" s="52">
        <v>5</v>
      </c>
      <c r="P46" s="54">
        <v>984.5</v>
      </c>
      <c r="Q46" s="16">
        <f t="shared" si="1"/>
        <v>4922.5</v>
      </c>
    </row>
    <row r="47" spans="1:17" ht="14.25" customHeight="1" thickBot="1" x14ac:dyDescent="0.25">
      <c r="A47" s="50">
        <f t="shared" si="0"/>
        <v>32</v>
      </c>
      <c r="B47" s="11" t="s">
        <v>4</v>
      </c>
      <c r="C47" s="33">
        <v>158665</v>
      </c>
      <c r="D47" s="10" t="str">
        <f>'[1]Лист по артикулу'!L1924</f>
        <v>Ежедневник недат,комби,красный,А5,148х218мм,176л</v>
      </c>
      <c r="E47" s="3"/>
      <c r="F47" s="3"/>
      <c r="G47" s="3"/>
      <c r="H47" s="3"/>
      <c r="I47" s="3"/>
      <c r="J47" s="3"/>
      <c r="K47" s="3"/>
      <c r="L47" s="3"/>
      <c r="M47" s="17"/>
      <c r="N47" s="21" t="s">
        <v>43</v>
      </c>
      <c r="O47" s="52">
        <v>25</v>
      </c>
      <c r="P47" s="54">
        <v>274.76</v>
      </c>
      <c r="Q47" s="16">
        <f t="shared" si="1"/>
        <v>6869</v>
      </c>
    </row>
    <row r="48" spans="1:17" ht="14.25" customHeight="1" thickBot="1" x14ac:dyDescent="0.25">
      <c r="A48" s="50">
        <f t="shared" si="0"/>
        <v>33</v>
      </c>
      <c r="B48" s="11" t="s">
        <v>4</v>
      </c>
      <c r="C48" s="33">
        <v>73589</v>
      </c>
      <c r="D48" s="10" t="str">
        <f>'[1]Лист по артикулу'!L1925</f>
        <v>Зажим для бумаг 15мм 12шт./уп. Attache, в картонной коробке</v>
      </c>
      <c r="E48" s="3"/>
      <c r="F48" s="3"/>
      <c r="G48" s="3"/>
      <c r="H48" s="3"/>
      <c r="I48" s="3"/>
      <c r="J48" s="3"/>
      <c r="K48" s="3"/>
      <c r="L48" s="3"/>
      <c r="M48" s="17"/>
      <c r="N48" s="21" t="s">
        <v>46</v>
      </c>
      <c r="O48" s="52">
        <v>30</v>
      </c>
      <c r="P48" s="54">
        <v>22.35</v>
      </c>
      <c r="Q48" s="16">
        <f t="shared" si="1"/>
        <v>670.5</v>
      </c>
    </row>
    <row r="49" spans="1:17" ht="14.25" customHeight="1" thickBot="1" x14ac:dyDescent="0.25">
      <c r="A49" s="50">
        <f t="shared" si="0"/>
        <v>34</v>
      </c>
      <c r="B49" s="11" t="s">
        <v>4</v>
      </c>
      <c r="C49" s="33">
        <v>258947</v>
      </c>
      <c r="D49" s="10" t="str">
        <f>'[1]Лист по артикулу'!L1929</f>
        <v>Зажим для бумаг 15мм 12шт./уп. Комус, в картонной коробке</v>
      </c>
      <c r="E49" s="3"/>
      <c r="F49" s="3"/>
      <c r="G49" s="3"/>
      <c r="H49" s="3"/>
      <c r="I49" s="3"/>
      <c r="J49" s="3"/>
      <c r="K49" s="3"/>
      <c r="L49" s="3"/>
      <c r="M49" s="17"/>
      <c r="N49" s="21" t="s">
        <v>46</v>
      </c>
      <c r="O49" s="52">
        <v>10</v>
      </c>
      <c r="P49" s="54">
        <v>18.71</v>
      </c>
      <c r="Q49" s="16">
        <f t="shared" si="1"/>
        <v>187.10000000000002</v>
      </c>
    </row>
    <row r="50" spans="1:17" ht="14.25" customHeight="1" thickBot="1" x14ac:dyDescent="0.25">
      <c r="A50" s="50">
        <f t="shared" si="0"/>
        <v>35</v>
      </c>
      <c r="B50" s="11" t="s">
        <v>4</v>
      </c>
      <c r="C50" s="33" t="s">
        <v>51</v>
      </c>
      <c r="D50" s="10" t="str">
        <f>'[1]Лист по артикулу'!L1930</f>
        <v>Зажим для бумаг 19мм 12шт./уп. Attache, в картонной коробке</v>
      </c>
      <c r="E50" s="3"/>
      <c r="F50" s="3"/>
      <c r="G50" s="3"/>
      <c r="H50" s="3"/>
      <c r="I50" s="3"/>
      <c r="J50" s="3"/>
      <c r="K50" s="3"/>
      <c r="L50" s="3"/>
      <c r="M50" s="17"/>
      <c r="N50" s="21" t="s">
        <v>46</v>
      </c>
      <c r="O50" s="52">
        <v>30</v>
      </c>
      <c r="P50" s="54">
        <v>22.23</v>
      </c>
      <c r="Q50" s="16">
        <f t="shared" si="1"/>
        <v>666.9</v>
      </c>
    </row>
    <row r="51" spans="1:17" ht="14.25" customHeight="1" thickBot="1" x14ac:dyDescent="0.25">
      <c r="A51" s="50">
        <f t="shared" si="0"/>
        <v>36</v>
      </c>
      <c r="B51" s="11" t="s">
        <v>4</v>
      </c>
      <c r="C51" s="33">
        <v>73592</v>
      </c>
      <c r="D51" s="10" t="str">
        <f>'[1]Лист по артикулу'!L1934</f>
        <v>Зажим для бумаг 25мм 12шт./уп. Attache, в картонной коробке</v>
      </c>
      <c r="E51" s="3"/>
      <c r="F51" s="3"/>
      <c r="G51" s="3"/>
      <c r="H51" s="3"/>
      <c r="I51" s="3"/>
      <c r="J51" s="3"/>
      <c r="K51" s="3"/>
      <c r="L51" s="3"/>
      <c r="M51" s="17"/>
      <c r="N51" s="21" t="s">
        <v>46</v>
      </c>
      <c r="O51" s="52">
        <v>20</v>
      </c>
      <c r="P51" s="54">
        <v>37.86</v>
      </c>
      <c r="Q51" s="16">
        <f t="shared" si="1"/>
        <v>757.2</v>
      </c>
    </row>
    <row r="52" spans="1:17" ht="14.25" customHeight="1" thickBot="1" x14ac:dyDescent="0.25">
      <c r="A52" s="50">
        <f t="shared" si="0"/>
        <v>37</v>
      </c>
      <c r="B52" s="11" t="s">
        <v>2</v>
      </c>
      <c r="C52" s="33">
        <v>325562</v>
      </c>
      <c r="D52" s="10" t="str">
        <f>'[1]Лист по артикулу'!L1935</f>
        <v>Зеркало KD_300х700 в шкаф к - 1 И</v>
      </c>
      <c r="E52" s="3"/>
      <c r="F52" s="3"/>
      <c r="G52" s="3"/>
      <c r="H52" s="3"/>
      <c r="I52" s="3"/>
      <c r="J52" s="3"/>
      <c r="K52" s="3"/>
      <c r="L52" s="3"/>
      <c r="M52" s="17"/>
      <c r="N52" s="21" t="s">
        <v>43</v>
      </c>
      <c r="O52" s="52">
        <v>10</v>
      </c>
      <c r="P52" s="54">
        <v>386.57</v>
      </c>
      <c r="Q52" s="16">
        <f t="shared" si="1"/>
        <v>3865.7</v>
      </c>
    </row>
    <row r="53" spans="1:17" ht="14.25" customHeight="1" thickBot="1" x14ac:dyDescent="0.25">
      <c r="A53" s="50">
        <f t="shared" si="0"/>
        <v>38</v>
      </c>
      <c r="B53" s="11" t="s">
        <v>4</v>
      </c>
      <c r="C53" s="33">
        <v>12986</v>
      </c>
      <c r="D53" s="10" t="str">
        <f>'[1]Лист по артикулу'!L1936</f>
        <v>Калька CANSON (А4,90г) пачка 100л., 0017-119</v>
      </c>
      <c r="E53" s="3"/>
      <c r="F53" s="3"/>
      <c r="G53" s="3"/>
      <c r="H53" s="3"/>
      <c r="I53" s="3"/>
      <c r="J53" s="3"/>
      <c r="K53" s="3"/>
      <c r="L53" s="3"/>
      <c r="M53" s="17"/>
      <c r="N53" s="21" t="s">
        <v>43</v>
      </c>
      <c r="O53" s="52">
        <v>10</v>
      </c>
      <c r="P53" s="54">
        <v>712.25</v>
      </c>
      <c r="Q53" s="16">
        <f t="shared" si="1"/>
        <v>7122.5</v>
      </c>
    </row>
    <row r="54" spans="1:17" ht="14.25" customHeight="1" thickBot="1" x14ac:dyDescent="0.25">
      <c r="A54" s="50">
        <f t="shared" si="0"/>
        <v>39</v>
      </c>
      <c r="B54" s="11" t="s">
        <v>3</v>
      </c>
      <c r="C54" s="33">
        <v>120</v>
      </c>
      <c r="D54" s="10" t="str">
        <f>'[1]Лист по артикулу'!L1939</f>
        <v>Калькулятор CITIZEN бухг. SDC-888TII 12 разряд. Dual Power</v>
      </c>
      <c r="E54" s="3"/>
      <c r="F54" s="3"/>
      <c r="G54" s="3"/>
      <c r="H54" s="3"/>
      <c r="I54" s="3"/>
      <c r="J54" s="3"/>
      <c r="K54" s="3"/>
      <c r="L54" s="3"/>
      <c r="M54" s="17"/>
      <c r="N54" s="21" t="s">
        <v>43</v>
      </c>
      <c r="O54" s="52">
        <v>20</v>
      </c>
      <c r="P54" s="54">
        <v>607.37</v>
      </c>
      <c r="Q54" s="16">
        <f t="shared" si="1"/>
        <v>12147.4</v>
      </c>
    </row>
    <row r="55" spans="1:17" ht="14.25" customHeight="1" thickBot="1" x14ac:dyDescent="0.25">
      <c r="A55" s="50">
        <f t="shared" si="0"/>
        <v>40</v>
      </c>
      <c r="B55" s="11" t="s">
        <v>4</v>
      </c>
      <c r="C55" s="33">
        <v>45864</v>
      </c>
      <c r="D55" s="10" t="str">
        <f>'[1]Лист по артикулу'!L1943</f>
        <v>Карандаш механический BIC MATIC 0,5мм ассорти Франция</v>
      </c>
      <c r="E55" s="3"/>
      <c r="F55" s="3"/>
      <c r="G55" s="3"/>
      <c r="H55" s="3"/>
      <c r="I55" s="3"/>
      <c r="J55" s="3"/>
      <c r="K55" s="3"/>
      <c r="L55" s="3"/>
      <c r="M55" s="17"/>
      <c r="N55" s="21" t="s">
        <v>43</v>
      </c>
      <c r="O55" s="52">
        <v>20</v>
      </c>
      <c r="P55" s="54">
        <v>24.22</v>
      </c>
      <c r="Q55" s="16">
        <f t="shared" ref="Q55:Q99" si="2">P55*O55</f>
        <v>484.4</v>
      </c>
    </row>
    <row r="56" spans="1:17" ht="14.25" customHeight="1" thickBot="1" x14ac:dyDescent="0.25">
      <c r="A56" s="50">
        <f t="shared" si="0"/>
        <v>41</v>
      </c>
      <c r="B56" s="11" t="s">
        <v>4</v>
      </c>
      <c r="C56" s="33">
        <v>97475</v>
      </c>
      <c r="D56" s="10" t="str">
        <f>'[1]Лист по артикулу'!L1944</f>
        <v>Карандаш механический PILOT H-187 0,7мм черный Япония</v>
      </c>
      <c r="E56" s="3"/>
      <c r="F56" s="3"/>
      <c r="G56" s="3"/>
      <c r="H56" s="3"/>
      <c r="I56" s="3"/>
      <c r="J56" s="3"/>
      <c r="K56" s="3"/>
      <c r="L56" s="3"/>
      <c r="M56" s="17"/>
      <c r="N56" s="21" t="s">
        <v>43</v>
      </c>
      <c r="O56" s="52">
        <v>20</v>
      </c>
      <c r="P56" s="54">
        <v>70.41</v>
      </c>
      <c r="Q56" s="16">
        <f t="shared" si="2"/>
        <v>1408.1999999999998</v>
      </c>
    </row>
    <row r="57" spans="1:17" ht="14.25" customHeight="1" thickBot="1" x14ac:dyDescent="0.25">
      <c r="A57" s="50">
        <f t="shared" si="0"/>
        <v>42</v>
      </c>
      <c r="B57" s="11" t="s">
        <v>4</v>
      </c>
      <c r="C57" s="33">
        <v>19079</v>
      </c>
      <c r="D57" s="10" t="str">
        <f>'[1]Лист по артикулу'!L1945</f>
        <v>Карандаш чернографитный EVOLUTION ЭКО с ластиком пласт., Франция</v>
      </c>
      <c r="E57" s="3"/>
      <c r="F57" s="3"/>
      <c r="G57" s="3"/>
      <c r="H57" s="3"/>
      <c r="I57" s="3"/>
      <c r="J57" s="3"/>
      <c r="K57" s="3"/>
      <c r="L57" s="3"/>
      <c r="M57" s="17"/>
      <c r="N57" s="21" t="s">
        <v>43</v>
      </c>
      <c r="O57" s="52">
        <v>20</v>
      </c>
      <c r="P57" s="54">
        <v>10.28</v>
      </c>
      <c r="Q57" s="16">
        <f t="shared" si="2"/>
        <v>205.6</v>
      </c>
    </row>
    <row r="58" spans="1:17" ht="14.25" customHeight="1" thickBot="1" x14ac:dyDescent="0.25">
      <c r="A58" s="50">
        <f t="shared" si="0"/>
        <v>43</v>
      </c>
      <c r="B58" s="11" t="s">
        <v>4</v>
      </c>
      <c r="C58" s="33">
        <v>43314</v>
      </c>
      <c r="D58" s="10" t="str">
        <f>'[1]Лист по артикулу'!L1946</f>
        <v>Карандаш чернографитный KOH-I-NOOR 1500/HB Чехия</v>
      </c>
      <c r="E58" s="3"/>
      <c r="F58" s="3"/>
      <c r="G58" s="3"/>
      <c r="H58" s="3"/>
      <c r="I58" s="3"/>
      <c r="J58" s="3"/>
      <c r="K58" s="3"/>
      <c r="L58" s="3"/>
      <c r="M58" s="17"/>
      <c r="N58" s="21" t="s">
        <v>43</v>
      </c>
      <c r="O58" s="52">
        <v>20</v>
      </c>
      <c r="P58" s="54">
        <v>18.43</v>
      </c>
      <c r="Q58" s="16">
        <f t="shared" si="2"/>
        <v>368.6</v>
      </c>
    </row>
    <row r="59" spans="1:17" ht="14.25" customHeight="1" thickBot="1" x14ac:dyDescent="0.25">
      <c r="A59" s="50">
        <f t="shared" si="0"/>
        <v>44</v>
      </c>
      <c r="B59" s="11" t="s">
        <v>4</v>
      </c>
      <c r="C59" s="33">
        <v>78560</v>
      </c>
      <c r="D59" s="10" t="str">
        <f>'[1]Лист по артикулу'!L1947</f>
        <v>Карандаш чернографитный STABILO 2988НВ Othello с ластиком Германия</v>
      </c>
      <c r="E59" s="3"/>
      <c r="F59" s="3"/>
      <c r="G59" s="3"/>
      <c r="H59" s="3"/>
      <c r="I59" s="3"/>
      <c r="J59" s="3"/>
      <c r="K59" s="3"/>
      <c r="L59" s="3"/>
      <c r="M59" s="17"/>
      <c r="N59" s="21" t="s">
        <v>43</v>
      </c>
      <c r="O59" s="52">
        <v>50</v>
      </c>
      <c r="P59" s="54">
        <v>24.06</v>
      </c>
      <c r="Q59" s="16">
        <f t="shared" si="2"/>
        <v>1203</v>
      </c>
    </row>
    <row r="60" spans="1:17" ht="14.25" customHeight="1" thickBot="1" x14ac:dyDescent="0.25">
      <c r="A60" s="50">
        <f t="shared" si="0"/>
        <v>45</v>
      </c>
      <c r="B60" s="11" t="s">
        <v>4</v>
      </c>
      <c r="C60" s="33">
        <v>41666</v>
      </c>
      <c r="D60" s="10" t="str">
        <f>'[1]Лист по артикулу'!$L$1952</f>
        <v>Клей МОМЕНТ Кристалл прозрачный 30мл</v>
      </c>
      <c r="E60" s="3"/>
      <c r="F60" s="3"/>
      <c r="G60" s="3"/>
      <c r="H60" s="3"/>
      <c r="I60" s="3"/>
      <c r="J60" s="3"/>
      <c r="K60" s="3"/>
      <c r="L60" s="3"/>
      <c r="M60" s="17"/>
      <c r="N60" s="21" t="s">
        <v>43</v>
      </c>
      <c r="O60" s="52">
        <v>10</v>
      </c>
      <c r="P60" s="54">
        <v>55.05</v>
      </c>
      <c r="Q60" s="16">
        <f t="shared" si="2"/>
        <v>550.5</v>
      </c>
    </row>
    <row r="61" spans="1:17" ht="14.25" customHeight="1" thickBot="1" x14ac:dyDescent="0.25">
      <c r="A61" s="50">
        <f t="shared" si="0"/>
        <v>46</v>
      </c>
      <c r="B61" s="11" t="s">
        <v>4</v>
      </c>
      <c r="C61" s="33">
        <v>26788</v>
      </c>
      <c r="D61" s="10" t="str">
        <f>'[1]Лист по артикулу'!$L$1956</f>
        <v>Клей МОМЕНТ Супер универсальный 3г</v>
      </c>
      <c r="E61" s="3"/>
      <c r="F61" s="3"/>
      <c r="G61" s="3"/>
      <c r="H61" s="3"/>
      <c r="I61" s="3"/>
      <c r="J61" s="3"/>
      <c r="K61" s="3"/>
      <c r="L61" s="3"/>
      <c r="M61" s="17"/>
      <c r="N61" s="21" t="s">
        <v>43</v>
      </c>
      <c r="O61" s="52">
        <v>10</v>
      </c>
      <c r="P61" s="54">
        <v>44.59</v>
      </c>
      <c r="Q61" s="16">
        <f t="shared" si="2"/>
        <v>445.90000000000003</v>
      </c>
    </row>
    <row r="62" spans="1:17" ht="14.25" customHeight="1" thickBot="1" x14ac:dyDescent="0.25">
      <c r="A62" s="50">
        <f t="shared" si="0"/>
        <v>47</v>
      </c>
      <c r="B62" s="11" t="s">
        <v>4</v>
      </c>
      <c r="C62" s="33">
        <v>159321</v>
      </c>
      <c r="D62" s="10" t="str">
        <f>'[1]Лист по артикулу'!L1959</f>
        <v>Клей-карандаш 10г КОМУС</v>
      </c>
      <c r="E62" s="3"/>
      <c r="F62" s="3"/>
      <c r="G62" s="3"/>
      <c r="H62" s="3"/>
      <c r="I62" s="3"/>
      <c r="J62" s="3"/>
      <c r="K62" s="3"/>
      <c r="L62" s="3"/>
      <c r="M62" s="17"/>
      <c r="N62" s="21" t="s">
        <v>43</v>
      </c>
      <c r="O62" s="52">
        <v>10</v>
      </c>
      <c r="P62" s="54">
        <v>11.46</v>
      </c>
      <c r="Q62" s="16">
        <f t="shared" si="2"/>
        <v>114.60000000000001</v>
      </c>
    </row>
    <row r="63" spans="1:17" ht="14.25" customHeight="1" thickBot="1" x14ac:dyDescent="0.25">
      <c r="A63" s="50">
        <f t="shared" si="0"/>
        <v>48</v>
      </c>
      <c r="B63" s="11" t="s">
        <v>4</v>
      </c>
      <c r="C63" s="33">
        <v>17151</v>
      </c>
      <c r="D63" s="10" t="str">
        <f>'[1]Лист по артикулу'!L1961</f>
        <v>Клей-карандаш 15г KORES '12153</v>
      </c>
      <c r="E63" s="3"/>
      <c r="F63" s="3"/>
      <c r="G63" s="3"/>
      <c r="H63" s="3"/>
      <c r="I63" s="3"/>
      <c r="J63" s="3"/>
      <c r="K63" s="3"/>
      <c r="L63" s="3"/>
      <c r="M63" s="17"/>
      <c r="N63" s="21" t="s">
        <v>43</v>
      </c>
      <c r="O63" s="52">
        <v>10</v>
      </c>
      <c r="P63" s="54">
        <v>50.19</v>
      </c>
      <c r="Q63" s="16">
        <f t="shared" si="2"/>
        <v>501.9</v>
      </c>
    </row>
    <row r="64" spans="1:17" ht="14.25" customHeight="1" thickBot="1" x14ac:dyDescent="0.25">
      <c r="A64" s="50">
        <f t="shared" si="0"/>
        <v>49</v>
      </c>
      <c r="B64" s="11" t="s">
        <v>4</v>
      </c>
      <c r="C64" s="33">
        <v>10016</v>
      </c>
      <c r="D64" s="10" t="str">
        <f>'[1]Лист по артикулу'!L1962</f>
        <v>Клей-карандаш 20г ATTACHE '15234</v>
      </c>
      <c r="E64" s="3"/>
      <c r="F64" s="3"/>
      <c r="G64" s="3"/>
      <c r="H64" s="3"/>
      <c r="I64" s="3"/>
      <c r="J64" s="3"/>
      <c r="K64" s="3"/>
      <c r="L64" s="3"/>
      <c r="M64" s="17"/>
      <c r="N64" s="21" t="s">
        <v>43</v>
      </c>
      <c r="O64" s="52">
        <v>10</v>
      </c>
      <c r="P64" s="54">
        <v>28.36</v>
      </c>
      <c r="Q64" s="16">
        <f t="shared" si="2"/>
        <v>283.60000000000002</v>
      </c>
    </row>
    <row r="65" spans="1:17" ht="14.25" customHeight="1" thickBot="1" x14ac:dyDescent="0.25">
      <c r="A65" s="50">
        <f t="shared" si="0"/>
        <v>50</v>
      </c>
      <c r="B65" s="11" t="s">
        <v>4</v>
      </c>
      <c r="C65" s="33">
        <v>250617</v>
      </c>
      <c r="D65" s="10" t="str">
        <f>'[1]Лист по артикулу'!L1963</f>
        <v>Клей-карандаш 35г КОМУС</v>
      </c>
      <c r="E65" s="3"/>
      <c r="F65" s="3"/>
      <c r="G65" s="3"/>
      <c r="H65" s="3"/>
      <c r="I65" s="3"/>
      <c r="J65" s="3"/>
      <c r="K65" s="3"/>
      <c r="L65" s="3"/>
      <c r="M65" s="17"/>
      <c r="N65" s="21" t="s">
        <v>43</v>
      </c>
      <c r="O65" s="52">
        <v>25</v>
      </c>
      <c r="P65" s="54">
        <v>21.67</v>
      </c>
      <c r="Q65" s="16">
        <f t="shared" si="2"/>
        <v>541.75</v>
      </c>
    </row>
    <row r="66" spans="1:17" ht="14.25" customHeight="1" thickBot="1" x14ac:dyDescent="0.25">
      <c r="A66" s="50">
        <f t="shared" si="0"/>
        <v>51</v>
      </c>
      <c r="B66" s="11" t="s">
        <v>4</v>
      </c>
      <c r="C66" s="33">
        <v>255476</v>
      </c>
      <c r="D66" s="10" t="str">
        <f>'[1]Лист по артикулу'!L1964</f>
        <v>Клей-карандаш 36г Gingko</v>
      </c>
      <c r="E66" s="3"/>
      <c r="F66" s="3"/>
      <c r="G66" s="3"/>
      <c r="H66" s="3"/>
      <c r="I66" s="3"/>
      <c r="J66" s="3"/>
      <c r="K66" s="3"/>
      <c r="L66" s="3"/>
      <c r="M66" s="17"/>
      <c r="N66" s="21" t="s">
        <v>43</v>
      </c>
      <c r="O66" s="52">
        <v>10</v>
      </c>
      <c r="P66" s="54">
        <v>18.059999999999999</v>
      </c>
      <c r="Q66" s="16">
        <f t="shared" si="2"/>
        <v>180.6</v>
      </c>
    </row>
    <row r="67" spans="1:17" ht="14.25" customHeight="1" thickBot="1" x14ac:dyDescent="0.25">
      <c r="A67" s="50">
        <f t="shared" si="0"/>
        <v>52</v>
      </c>
      <c r="B67" s="11" t="s">
        <v>4</v>
      </c>
      <c r="C67" s="33">
        <v>131099</v>
      </c>
      <c r="D67" s="10" t="str">
        <f>'[1]Лист по артикулу'!L1965</f>
        <v>Клейкая лента двухсторонняя ATTACHE 50мм х 10м, на тканевой основе</v>
      </c>
      <c r="E67" s="3"/>
      <c r="F67" s="3"/>
      <c r="G67" s="3"/>
      <c r="H67" s="3"/>
      <c r="I67" s="3"/>
      <c r="J67" s="3"/>
      <c r="K67" s="3"/>
      <c r="L67" s="3"/>
      <c r="M67" s="17"/>
      <c r="N67" s="21" t="s">
        <v>43</v>
      </c>
      <c r="O67" s="52">
        <v>20</v>
      </c>
      <c r="P67" s="54">
        <v>82.41</v>
      </c>
      <c r="Q67" s="16">
        <f t="shared" si="2"/>
        <v>1648.1999999999998</v>
      </c>
    </row>
    <row r="68" spans="1:17" ht="14.25" customHeight="1" thickBot="1" x14ac:dyDescent="0.25">
      <c r="A68" s="50">
        <f t="shared" si="0"/>
        <v>53</v>
      </c>
      <c r="B68" s="11" t="s">
        <v>4</v>
      </c>
      <c r="C68" s="33" t="s">
        <v>52</v>
      </c>
      <c r="D68" s="10" t="str">
        <f>'[1]Лист по артикулу'!L1967</f>
        <v>Клейкие закладки бум. 4 цв.по 50л. неон 20х38мм Post-it '670/4N</v>
      </c>
      <c r="E68" s="3"/>
      <c r="F68" s="3"/>
      <c r="G68" s="3"/>
      <c r="H68" s="3"/>
      <c r="I68" s="3"/>
      <c r="J68" s="3"/>
      <c r="K68" s="3"/>
      <c r="L68" s="3"/>
      <c r="M68" s="17"/>
      <c r="N68" s="21" t="s">
        <v>43</v>
      </c>
      <c r="O68" s="52">
        <v>20</v>
      </c>
      <c r="P68" s="54">
        <v>167.68</v>
      </c>
      <c r="Q68" s="16">
        <f t="shared" si="2"/>
        <v>3353.6000000000004</v>
      </c>
    </row>
    <row r="69" spans="1:17" ht="14.25" customHeight="1" thickBot="1" x14ac:dyDescent="0.25">
      <c r="A69" s="50">
        <f t="shared" si="0"/>
        <v>54</v>
      </c>
      <c r="B69" s="11" t="s">
        <v>4</v>
      </c>
      <c r="C69" s="33" t="s">
        <v>53</v>
      </c>
      <c r="D69" s="10" t="str">
        <f>'[1]Лист по артикулу'!L1968</f>
        <v>Клейкие закладки пласт. "Стрелки" 4цв.по 24л. 12мм асс Post-it '684-ARR3</v>
      </c>
      <c r="E69" s="3"/>
      <c r="F69" s="3"/>
      <c r="G69" s="3"/>
      <c r="H69" s="3"/>
      <c r="I69" s="3"/>
      <c r="J69" s="3"/>
      <c r="K69" s="3"/>
      <c r="L69" s="3"/>
      <c r="M69" s="17"/>
      <c r="N69" s="21" t="s">
        <v>43</v>
      </c>
      <c r="O69" s="52">
        <v>20</v>
      </c>
      <c r="P69" s="54">
        <v>262.8</v>
      </c>
      <c r="Q69" s="16">
        <f t="shared" si="2"/>
        <v>5256</v>
      </c>
    </row>
    <row r="70" spans="1:17" ht="14.25" customHeight="1" thickBot="1" x14ac:dyDescent="0.25">
      <c r="A70" s="50">
        <f t="shared" si="0"/>
        <v>55</v>
      </c>
      <c r="B70" s="11" t="s">
        <v>4</v>
      </c>
      <c r="C70" s="33" t="s">
        <v>54</v>
      </c>
      <c r="D70" s="10" t="str">
        <f>'[1]Лист по артикулу'!L1969</f>
        <v>Клейкие закладки пласт. 4цв.по 35л. 12мм(1/2") асс Post-it '683-4</v>
      </c>
      <c r="E70" s="3"/>
      <c r="F70" s="3"/>
      <c r="G70" s="3"/>
      <c r="H70" s="3"/>
      <c r="I70" s="3"/>
      <c r="J70" s="3"/>
      <c r="K70" s="3"/>
      <c r="L70" s="3"/>
      <c r="M70" s="17"/>
      <c r="N70" s="21" t="s">
        <v>43</v>
      </c>
      <c r="O70" s="52">
        <v>20</v>
      </c>
      <c r="P70" s="54">
        <v>233.51</v>
      </c>
      <c r="Q70" s="16">
        <f t="shared" si="2"/>
        <v>4670.2</v>
      </c>
    </row>
    <row r="71" spans="1:17" ht="14.25" customHeight="1" thickBot="1" x14ac:dyDescent="0.25">
      <c r="A71" s="50">
        <f t="shared" si="0"/>
        <v>56</v>
      </c>
      <c r="B71" s="11" t="s">
        <v>4</v>
      </c>
      <c r="C71" s="33" t="s">
        <v>55</v>
      </c>
      <c r="D71" s="10" t="str">
        <f>'[1]Лист по артикулу'!$L$1971</f>
        <v>Клейкие закладки пласт. 8цв.по 15л.12х45мм двухцв.на линейке Kores '45121</v>
      </c>
      <c r="E71" s="3"/>
      <c r="F71" s="3"/>
      <c r="G71" s="3"/>
      <c r="H71" s="3"/>
      <c r="I71" s="3"/>
      <c r="J71" s="3"/>
      <c r="K71" s="3"/>
      <c r="L71" s="3"/>
      <c r="M71" s="17"/>
      <c r="N71" s="21" t="s">
        <v>43</v>
      </c>
      <c r="O71" s="52">
        <v>20</v>
      </c>
      <c r="P71" s="54">
        <v>152.94</v>
      </c>
      <c r="Q71" s="16">
        <f t="shared" si="2"/>
        <v>3058.8</v>
      </c>
    </row>
    <row r="72" spans="1:17" ht="14.25" customHeight="1" thickBot="1" x14ac:dyDescent="0.25">
      <c r="A72" s="50">
        <f t="shared" si="0"/>
        <v>57</v>
      </c>
      <c r="B72" s="11" t="s">
        <v>4</v>
      </c>
      <c r="C72" s="33">
        <v>48531</v>
      </c>
      <c r="D72" s="10" t="str">
        <f>'[1]Лист по артикулу'!$L$1973</f>
        <v>Коврик д/мыши Defender Easy Work гелевый синий. (50916)</v>
      </c>
      <c r="E72" s="3"/>
      <c r="F72" s="3"/>
      <c r="G72" s="3"/>
      <c r="H72" s="3"/>
      <c r="I72" s="3"/>
      <c r="J72" s="3"/>
      <c r="K72" s="3"/>
      <c r="L72" s="3"/>
      <c r="M72" s="17"/>
      <c r="N72" s="21" t="s">
        <v>43</v>
      </c>
      <c r="O72" s="52">
        <v>5</v>
      </c>
      <c r="P72" s="54">
        <v>271.68</v>
      </c>
      <c r="Q72" s="16">
        <f t="shared" si="2"/>
        <v>1358.4</v>
      </c>
    </row>
    <row r="73" spans="1:17" ht="14.25" customHeight="1" thickBot="1" x14ac:dyDescent="0.25">
      <c r="A73" s="50">
        <f t="shared" si="0"/>
        <v>58</v>
      </c>
      <c r="B73" s="11" t="s">
        <v>4</v>
      </c>
      <c r="C73" s="33">
        <v>46960</v>
      </c>
      <c r="D73" s="10" t="str">
        <f>'[1]Лист по артикулу'!$L$1975</f>
        <v>Коврик на стол Attache "Россия и соп.гос-ва", 38 х 59 см. 2129.2</v>
      </c>
      <c r="E73" s="3"/>
      <c r="F73" s="3"/>
      <c r="G73" s="3"/>
      <c r="H73" s="3"/>
      <c r="I73" s="3"/>
      <c r="J73" s="3"/>
      <c r="K73" s="3"/>
      <c r="L73" s="3"/>
      <c r="M73" s="17"/>
      <c r="N73" s="21" t="s">
        <v>43</v>
      </c>
      <c r="O73" s="52">
        <v>5</v>
      </c>
      <c r="P73" s="54">
        <v>116.11</v>
      </c>
      <c r="Q73" s="16">
        <f t="shared" si="2"/>
        <v>580.54999999999995</v>
      </c>
    </row>
    <row r="74" spans="1:17" ht="14.25" customHeight="1" thickBot="1" x14ac:dyDescent="0.25">
      <c r="A74" s="50">
        <f t="shared" si="0"/>
        <v>59</v>
      </c>
      <c r="B74" s="11" t="s">
        <v>4</v>
      </c>
      <c r="C74" s="33" t="s">
        <v>56</v>
      </c>
      <c r="D74" s="10" t="str">
        <f>'[1]Лист по артикулу'!L1977</f>
        <v>Конверт Белый С4 стрип 229х324 90г КОМУС 250шт/ уп</v>
      </c>
      <c r="E74" s="3"/>
      <c r="F74" s="3"/>
      <c r="G74" s="3"/>
      <c r="H74" s="3"/>
      <c r="I74" s="3"/>
      <c r="J74" s="3"/>
      <c r="K74" s="3"/>
      <c r="L74" s="3"/>
      <c r="M74" s="17"/>
      <c r="N74" s="21" t="s">
        <v>46</v>
      </c>
      <c r="O74" s="52">
        <v>5</v>
      </c>
      <c r="P74" s="54">
        <v>708</v>
      </c>
      <c r="Q74" s="16">
        <f t="shared" si="2"/>
        <v>3540</v>
      </c>
    </row>
    <row r="75" spans="1:17" ht="14.25" customHeight="1" thickBot="1" x14ac:dyDescent="0.25">
      <c r="A75" s="50">
        <f t="shared" si="0"/>
        <v>60</v>
      </c>
      <c r="B75" s="11" t="s">
        <v>4</v>
      </c>
      <c r="C75" s="33" t="s">
        <v>57</v>
      </c>
      <c r="D75" s="10" t="str">
        <f>'[1]Лист по артикулу'!L1978</f>
        <v>Конверт Белый С5стрип 162х229 80г КОМУС 100шт/уп 12уп/кор</v>
      </c>
      <c r="E75" s="3"/>
      <c r="F75" s="3"/>
      <c r="G75" s="3"/>
      <c r="H75" s="3"/>
      <c r="I75" s="3"/>
      <c r="J75" s="3"/>
      <c r="K75" s="3"/>
      <c r="L75" s="3"/>
      <c r="M75" s="17"/>
      <c r="N75" s="21" t="s">
        <v>46</v>
      </c>
      <c r="O75" s="52">
        <v>15</v>
      </c>
      <c r="P75" s="54">
        <v>131.77000000000001</v>
      </c>
      <c r="Q75" s="16">
        <f t="shared" si="2"/>
        <v>1976.5500000000002</v>
      </c>
    </row>
    <row r="76" spans="1:17" ht="14.25" customHeight="1" thickBot="1" x14ac:dyDescent="0.25">
      <c r="A76" s="50">
        <f t="shared" si="0"/>
        <v>61</v>
      </c>
      <c r="B76" s="11" t="s">
        <v>4</v>
      </c>
      <c r="C76" s="33" t="s">
        <v>58</v>
      </c>
      <c r="D76" s="10" t="str">
        <f>'[1]Лист по артикулу'!L1980</f>
        <v>Конверт Куда-Кому С4стрип ForPost 229х324 50шт/уп./3682</v>
      </c>
      <c r="E76" s="3"/>
      <c r="F76" s="3"/>
      <c r="G76" s="3"/>
      <c r="H76" s="3"/>
      <c r="I76" s="3"/>
      <c r="J76" s="3"/>
      <c r="K76" s="3"/>
      <c r="L76" s="3"/>
      <c r="M76" s="17"/>
      <c r="N76" s="21" t="s">
        <v>46</v>
      </c>
      <c r="O76" s="52">
        <v>10</v>
      </c>
      <c r="P76" s="54">
        <v>165.67</v>
      </c>
      <c r="Q76" s="16">
        <f t="shared" si="2"/>
        <v>1656.6999999999998</v>
      </c>
    </row>
    <row r="77" spans="1:17" ht="14.25" customHeight="1" thickBot="1" x14ac:dyDescent="0.25">
      <c r="A77" s="50">
        <f t="shared" si="0"/>
        <v>62</v>
      </c>
      <c r="B77" s="11" t="s">
        <v>4</v>
      </c>
      <c r="C77" s="33">
        <v>15493</v>
      </c>
      <c r="D77" s="10" t="str">
        <f>'[1]Лист по артикулу'!L1982</f>
        <v>Корзина офисная 10л пластик, серая Attache</v>
      </c>
      <c r="E77" s="3"/>
      <c r="F77" s="3"/>
      <c r="G77" s="3"/>
      <c r="H77" s="3"/>
      <c r="I77" s="3"/>
      <c r="J77" s="3"/>
      <c r="K77" s="3"/>
      <c r="L77" s="3"/>
      <c r="M77" s="17"/>
      <c r="N77" s="21" t="s">
        <v>43</v>
      </c>
      <c r="O77" s="52">
        <v>10</v>
      </c>
      <c r="P77" s="54">
        <v>57.3</v>
      </c>
      <c r="Q77" s="16">
        <f t="shared" si="2"/>
        <v>573</v>
      </c>
    </row>
    <row r="78" spans="1:17" ht="14.25" customHeight="1" thickBot="1" x14ac:dyDescent="0.25">
      <c r="A78" s="50">
        <f t="shared" si="0"/>
        <v>63</v>
      </c>
      <c r="B78" s="11" t="s">
        <v>4</v>
      </c>
      <c r="C78" s="33">
        <v>130863</v>
      </c>
      <c r="D78" s="10" t="str">
        <f>'[1]Лист по артикулу'!L1984</f>
        <v>Корзина офисная 14л пластик, черная Attache 'КР510</v>
      </c>
      <c r="E78" s="3"/>
      <c r="F78" s="3"/>
      <c r="G78" s="3"/>
      <c r="H78" s="3"/>
      <c r="I78" s="3"/>
      <c r="J78" s="3"/>
      <c r="K78" s="3"/>
      <c r="L78" s="3"/>
      <c r="M78" s="17"/>
      <c r="N78" s="21" t="s">
        <v>43</v>
      </c>
      <c r="O78" s="52">
        <v>10</v>
      </c>
      <c r="P78" s="54">
        <v>85.15</v>
      </c>
      <c r="Q78" s="16">
        <f t="shared" si="2"/>
        <v>851.5</v>
      </c>
    </row>
    <row r="79" spans="1:17" ht="14.25" customHeight="1" thickBot="1" x14ac:dyDescent="0.25">
      <c r="A79" s="50">
        <f t="shared" si="0"/>
        <v>64</v>
      </c>
      <c r="B79" s="11" t="s">
        <v>4</v>
      </c>
      <c r="C79" s="33">
        <v>113621</v>
      </c>
      <c r="D79" s="10" t="str">
        <f>'[1]Лист по артикулу'!L1986</f>
        <v>Короб архивный белый ATTACHE 150мм гофрокартон 20шт/уп.</v>
      </c>
      <c r="E79" s="3"/>
      <c r="F79" s="3"/>
      <c r="G79" s="3"/>
      <c r="H79" s="3"/>
      <c r="I79" s="3"/>
      <c r="J79" s="3"/>
      <c r="K79" s="3"/>
      <c r="L79" s="3"/>
      <c r="M79" s="17"/>
      <c r="N79" s="21" t="s">
        <v>43</v>
      </c>
      <c r="O79" s="52">
        <v>250</v>
      </c>
      <c r="P79" s="54">
        <v>31.44</v>
      </c>
      <c r="Q79" s="16">
        <f t="shared" si="2"/>
        <v>7860</v>
      </c>
    </row>
    <row r="80" spans="1:17" ht="14.25" customHeight="1" thickBot="1" x14ac:dyDescent="0.25">
      <c r="A80" s="50">
        <f t="shared" ref="A80:A143" si="3">A79+1</f>
        <v>65</v>
      </c>
      <c r="B80" s="11" t="s">
        <v>4</v>
      </c>
      <c r="C80" s="33">
        <v>10017</v>
      </c>
      <c r="D80" s="10" t="str">
        <f>'[1]Лист по артикулу'!L1993</f>
        <v>Корректирующая жидкость на быстросохн.основе 20мл ATTACHE '66134</v>
      </c>
      <c r="E80" s="3"/>
      <c r="F80" s="3"/>
      <c r="G80" s="3"/>
      <c r="H80" s="3"/>
      <c r="I80" s="3"/>
      <c r="J80" s="3"/>
      <c r="K80" s="3"/>
      <c r="L80" s="3"/>
      <c r="M80" s="17"/>
      <c r="N80" s="21" t="s">
        <v>43</v>
      </c>
      <c r="O80" s="52">
        <v>50</v>
      </c>
      <c r="P80" s="54">
        <v>22.54</v>
      </c>
      <c r="Q80" s="16">
        <f t="shared" si="2"/>
        <v>1127</v>
      </c>
    </row>
    <row r="81" spans="1:17" ht="14.25" customHeight="1" thickBot="1" x14ac:dyDescent="0.25">
      <c r="A81" s="50">
        <f t="shared" si="3"/>
        <v>66</v>
      </c>
      <c r="B81" s="11" t="s">
        <v>4</v>
      </c>
      <c r="C81" s="33">
        <v>45573</v>
      </c>
      <c r="D81" s="10" t="str">
        <f>'[1]Лист по артикулу'!L1994</f>
        <v>Корректирующая жидкость на эмульс. основе 20мл PILOT</v>
      </c>
      <c r="E81" s="3"/>
      <c r="F81" s="3"/>
      <c r="G81" s="3"/>
      <c r="H81" s="3"/>
      <c r="I81" s="3"/>
      <c r="J81" s="3"/>
      <c r="K81" s="3"/>
      <c r="L81" s="3"/>
      <c r="M81" s="17"/>
      <c r="N81" s="21" t="s">
        <v>43</v>
      </c>
      <c r="O81" s="52">
        <v>50</v>
      </c>
      <c r="P81" s="54">
        <v>49.03</v>
      </c>
      <c r="Q81" s="16">
        <f t="shared" si="2"/>
        <v>2451.5</v>
      </c>
    </row>
    <row r="82" spans="1:17" ht="14.25" customHeight="1" thickBot="1" x14ac:dyDescent="0.25">
      <c r="A82" s="50">
        <f t="shared" si="3"/>
        <v>67</v>
      </c>
      <c r="B82" s="11" t="s">
        <v>4</v>
      </c>
      <c r="C82" s="33">
        <v>81593</v>
      </c>
      <c r="D82" s="10" t="str">
        <f>'[1]Лист по артикулу'!L1995</f>
        <v>Корректирующая лента 4,2мм KORES "Скутер" '84808/84823</v>
      </c>
      <c r="E82" s="3"/>
      <c r="F82" s="3"/>
      <c r="G82" s="3"/>
      <c r="H82" s="3"/>
      <c r="I82" s="3"/>
      <c r="J82" s="3"/>
      <c r="K82" s="3"/>
      <c r="L82" s="3"/>
      <c r="M82" s="17"/>
      <c r="N82" s="21" t="s">
        <v>43</v>
      </c>
      <c r="O82" s="52">
        <v>20</v>
      </c>
      <c r="P82" s="54">
        <v>91.28</v>
      </c>
      <c r="Q82" s="16">
        <f t="shared" si="2"/>
        <v>1825.6</v>
      </c>
    </row>
    <row r="83" spans="1:17" ht="14.25" customHeight="1" thickBot="1" x14ac:dyDescent="0.25">
      <c r="A83" s="50">
        <f t="shared" si="3"/>
        <v>68</v>
      </c>
      <c r="B83" s="11" t="s">
        <v>4</v>
      </c>
      <c r="C83" s="33">
        <v>115643</v>
      </c>
      <c r="D83" s="10" t="str">
        <f>'[1]Лист по артикулу'!L1996</f>
        <v>Корректирующая лента 4,2мм KORES 2WAY '84320</v>
      </c>
      <c r="E83" s="3"/>
      <c r="F83" s="3"/>
      <c r="G83" s="3"/>
      <c r="H83" s="3"/>
      <c r="I83" s="3"/>
      <c r="J83" s="3"/>
      <c r="K83" s="3"/>
      <c r="L83" s="3"/>
      <c r="M83" s="17"/>
      <c r="N83" s="21" t="s">
        <v>43</v>
      </c>
      <c r="O83" s="52">
        <v>20</v>
      </c>
      <c r="P83" s="54">
        <v>115.86</v>
      </c>
      <c r="Q83" s="16">
        <f t="shared" si="2"/>
        <v>2317.1999999999998</v>
      </c>
    </row>
    <row r="84" spans="1:17" ht="14.25" customHeight="1" thickBot="1" x14ac:dyDescent="0.25">
      <c r="A84" s="50">
        <f t="shared" si="3"/>
        <v>69</v>
      </c>
      <c r="B84" s="11" t="s">
        <v>4</v>
      </c>
      <c r="C84" s="33">
        <v>25707</v>
      </c>
      <c r="D84" s="10" t="str">
        <f>'[1]Лист по артикулу'!L1997</f>
        <v>Корректирующая лента 5мм х 5м Tipp-Ex</v>
      </c>
      <c r="E84" s="3"/>
      <c r="F84" s="3"/>
      <c r="G84" s="3"/>
      <c r="H84" s="3"/>
      <c r="I84" s="3"/>
      <c r="J84" s="3"/>
      <c r="K84" s="3"/>
      <c r="L84" s="3"/>
      <c r="M84" s="17"/>
      <c r="N84" s="21" t="s">
        <v>43</v>
      </c>
      <c r="O84" s="52">
        <v>20</v>
      </c>
      <c r="P84" s="54">
        <v>106.44</v>
      </c>
      <c r="Q84" s="16">
        <f t="shared" si="2"/>
        <v>2128.8000000000002</v>
      </c>
    </row>
    <row r="85" spans="1:17" ht="14.25" customHeight="1" thickBot="1" x14ac:dyDescent="0.25">
      <c r="A85" s="50">
        <f t="shared" si="3"/>
        <v>70</v>
      </c>
      <c r="B85" s="11" t="s">
        <v>4</v>
      </c>
      <c r="C85" s="33">
        <v>442086</v>
      </c>
      <c r="D85" s="10" t="str">
        <f>'[1]Лист по артикулу'!L1998</f>
        <v>Корректирующая лента ATTACHE 13м '777</v>
      </c>
      <c r="E85" s="3"/>
      <c r="F85" s="3"/>
      <c r="G85" s="3"/>
      <c r="H85" s="3"/>
      <c r="I85" s="3"/>
      <c r="J85" s="3"/>
      <c r="K85" s="3"/>
      <c r="L85" s="3"/>
      <c r="M85" s="17"/>
      <c r="N85" s="21" t="s">
        <v>43</v>
      </c>
      <c r="O85" s="52">
        <v>20</v>
      </c>
      <c r="P85" s="54">
        <v>38.43</v>
      </c>
      <c r="Q85" s="16">
        <f t="shared" si="2"/>
        <v>768.6</v>
      </c>
    </row>
    <row r="86" spans="1:17" ht="14.25" customHeight="1" thickBot="1" x14ac:dyDescent="0.25">
      <c r="A86" s="50">
        <f t="shared" si="3"/>
        <v>71</v>
      </c>
      <c r="B86" s="11" t="s">
        <v>4</v>
      </c>
      <c r="C86" s="40">
        <v>3181</v>
      </c>
      <c r="D86" s="38" t="s">
        <v>61</v>
      </c>
      <c r="E86" s="3"/>
      <c r="F86" s="3"/>
      <c r="G86" s="3"/>
      <c r="H86" s="3"/>
      <c r="I86" s="3"/>
      <c r="J86" s="3"/>
      <c r="K86" s="3"/>
      <c r="L86" s="3"/>
      <c r="M86" s="17"/>
      <c r="N86" s="21" t="s">
        <v>43</v>
      </c>
      <c r="O86" s="52">
        <v>20</v>
      </c>
      <c r="P86" s="54">
        <v>14.5</v>
      </c>
      <c r="Q86" s="16">
        <f t="shared" si="2"/>
        <v>290</v>
      </c>
    </row>
    <row r="87" spans="1:17" ht="14.25" customHeight="1" thickBot="1" x14ac:dyDescent="0.25">
      <c r="A87" s="50">
        <f t="shared" si="3"/>
        <v>72</v>
      </c>
      <c r="B87" s="11" t="s">
        <v>4</v>
      </c>
      <c r="C87" s="33">
        <v>299460</v>
      </c>
      <c r="D87" s="10" t="str">
        <f>'[1]Лист по артикулу'!L2000</f>
        <v>Кресло BN_Dp_Руководителя EChair-516 ML кожа черная, хром</v>
      </c>
      <c r="E87" s="3"/>
      <c r="F87" s="3"/>
      <c r="G87" s="3"/>
      <c r="H87" s="3"/>
      <c r="I87" s="3"/>
      <c r="J87" s="3"/>
      <c r="K87" s="3"/>
      <c r="L87" s="3"/>
      <c r="M87" s="17"/>
      <c r="N87" s="21" t="s">
        <v>43</v>
      </c>
      <c r="O87" s="52">
        <v>2</v>
      </c>
      <c r="P87" s="54">
        <v>8642.4599999999991</v>
      </c>
      <c r="Q87" s="16">
        <f t="shared" si="2"/>
        <v>17284.919999999998</v>
      </c>
    </row>
    <row r="88" spans="1:17" ht="14.25" customHeight="1" thickBot="1" x14ac:dyDescent="0.25">
      <c r="A88" s="50">
        <f t="shared" si="3"/>
        <v>73</v>
      </c>
      <c r="B88" s="11" t="s">
        <v>4</v>
      </c>
      <c r="C88" s="33">
        <v>1012</v>
      </c>
      <c r="D88" s="10" t="str">
        <f>'[1]Лист по артикулу'!L2002</f>
        <v>Ластик KOH-I-NOOR 6521/40 каучуковый, комбинир. Чехия</v>
      </c>
      <c r="E88" s="3"/>
      <c r="F88" s="3"/>
      <c r="G88" s="3"/>
      <c r="H88" s="3"/>
      <c r="I88" s="3"/>
      <c r="J88" s="3"/>
      <c r="K88" s="3"/>
      <c r="L88" s="3"/>
      <c r="M88" s="17"/>
      <c r="N88" s="21" t="s">
        <v>43</v>
      </c>
      <c r="O88" s="52">
        <v>50</v>
      </c>
      <c r="P88" s="54">
        <v>10.54</v>
      </c>
      <c r="Q88" s="16">
        <f t="shared" si="2"/>
        <v>527</v>
      </c>
    </row>
    <row r="89" spans="1:17" ht="14.25" customHeight="1" thickBot="1" x14ac:dyDescent="0.25">
      <c r="A89" s="50">
        <f t="shared" si="3"/>
        <v>74</v>
      </c>
      <c r="B89" s="11" t="s">
        <v>4</v>
      </c>
      <c r="C89" s="33">
        <v>29851</v>
      </c>
      <c r="D89" s="10" t="str">
        <f>'[1]Лист по артикулу'!L2003</f>
        <v>Ластик KOH-I-NOOR 6541/80 каучуковый, комбинир. Чехия</v>
      </c>
      <c r="E89" s="3"/>
      <c r="F89" s="3"/>
      <c r="G89" s="3"/>
      <c r="H89" s="3"/>
      <c r="I89" s="3"/>
      <c r="J89" s="3"/>
      <c r="K89" s="3"/>
      <c r="L89" s="3"/>
      <c r="M89" s="17"/>
      <c r="N89" s="21" t="s">
        <v>43</v>
      </c>
      <c r="O89" s="52">
        <v>50</v>
      </c>
      <c r="P89" s="54">
        <v>5.8</v>
      </c>
      <c r="Q89" s="16">
        <f t="shared" si="2"/>
        <v>290</v>
      </c>
    </row>
    <row r="90" spans="1:17" ht="14.25" customHeight="1" thickBot="1" x14ac:dyDescent="0.25">
      <c r="A90" s="50">
        <f t="shared" si="3"/>
        <v>75</v>
      </c>
      <c r="B90" s="11" t="s">
        <v>4</v>
      </c>
      <c r="C90" s="33">
        <v>35264</v>
      </c>
      <c r="D90" s="10" t="str">
        <f>'[1]Лист по артикулу'!L2004</f>
        <v>Линейка 30см черная Комус</v>
      </c>
      <c r="E90" s="3"/>
      <c r="F90" s="3"/>
      <c r="G90" s="3"/>
      <c r="H90" s="3"/>
      <c r="I90" s="3"/>
      <c r="J90" s="3"/>
      <c r="K90" s="3"/>
      <c r="L90" s="3"/>
      <c r="M90" s="17"/>
      <c r="N90" s="21" t="s">
        <v>43</v>
      </c>
      <c r="O90" s="52">
        <v>20</v>
      </c>
      <c r="P90" s="54">
        <v>8.9700000000000006</v>
      </c>
      <c r="Q90" s="16">
        <f t="shared" si="2"/>
        <v>179.4</v>
      </c>
    </row>
    <row r="91" spans="1:17" ht="14.25" customHeight="1" thickBot="1" x14ac:dyDescent="0.25">
      <c r="A91" s="50">
        <f t="shared" si="3"/>
        <v>76</v>
      </c>
      <c r="B91" s="11" t="s">
        <v>4</v>
      </c>
      <c r="C91" s="33">
        <v>216274</v>
      </c>
      <c r="D91" s="10" t="str">
        <f>'[1]Лист по артикулу'!L2010</f>
        <v>Линер SCHNEIDER Topliner 967/3 синий, 0,4 мм, Германия</v>
      </c>
      <c r="E91" s="3"/>
      <c r="F91" s="3"/>
      <c r="G91" s="3"/>
      <c r="H91" s="3"/>
      <c r="I91" s="3"/>
      <c r="J91" s="3"/>
      <c r="K91" s="3"/>
      <c r="L91" s="3"/>
      <c r="M91" s="17"/>
      <c r="N91" s="21" t="s">
        <v>43</v>
      </c>
      <c r="O91" s="52">
        <v>20</v>
      </c>
      <c r="P91" s="54">
        <v>46.57</v>
      </c>
      <c r="Q91" s="16">
        <f t="shared" si="2"/>
        <v>931.4</v>
      </c>
    </row>
    <row r="92" spans="1:17" ht="14.25" customHeight="1" thickBot="1" x14ac:dyDescent="0.25">
      <c r="A92" s="50">
        <f t="shared" si="3"/>
        <v>77</v>
      </c>
      <c r="B92" s="11" t="s">
        <v>4</v>
      </c>
      <c r="C92" s="33">
        <v>107697</v>
      </c>
      <c r="D92" s="10" t="str">
        <f>'[1]Лист по артикулу'!L2011</f>
        <v>Лоток для бумаг ATTAСHE тонированный 5шт/упк</v>
      </c>
      <c r="E92" s="3"/>
      <c r="F92" s="3"/>
      <c r="G92" s="3"/>
      <c r="H92" s="3"/>
      <c r="I92" s="3"/>
      <c r="J92" s="3"/>
      <c r="K92" s="3"/>
      <c r="L92" s="3"/>
      <c r="M92" s="17"/>
      <c r="N92" s="21" t="s">
        <v>43</v>
      </c>
      <c r="O92" s="52">
        <v>20</v>
      </c>
      <c r="P92" s="54">
        <v>446.32</v>
      </c>
      <c r="Q92" s="16">
        <f t="shared" si="2"/>
        <v>8926.4</v>
      </c>
    </row>
    <row r="93" spans="1:17" ht="14.25" customHeight="1" thickBot="1" x14ac:dyDescent="0.25">
      <c r="A93" s="50">
        <f t="shared" si="3"/>
        <v>78</v>
      </c>
      <c r="B93" s="11" t="s">
        <v>4</v>
      </c>
      <c r="C93" s="33">
        <v>327395</v>
      </c>
      <c r="D93" s="10" t="str">
        <f>'[1]Лист по артикулу'!L2012</f>
        <v>Лоток для бумаг Комус Русская серия, прозрачный</v>
      </c>
      <c r="E93" s="3"/>
      <c r="F93" s="3"/>
      <c r="G93" s="3"/>
      <c r="H93" s="3"/>
      <c r="I93" s="3"/>
      <c r="J93" s="3"/>
      <c r="K93" s="3"/>
      <c r="L93" s="3"/>
      <c r="M93" s="17"/>
      <c r="N93" s="21" t="s">
        <v>43</v>
      </c>
      <c r="O93" s="52">
        <v>20</v>
      </c>
      <c r="P93" s="54">
        <v>121.47</v>
      </c>
      <c r="Q93" s="16">
        <f t="shared" si="2"/>
        <v>2429.4</v>
      </c>
    </row>
    <row r="94" spans="1:17" ht="14.25" customHeight="1" thickBot="1" x14ac:dyDescent="0.25">
      <c r="A94" s="50">
        <f t="shared" si="3"/>
        <v>79</v>
      </c>
      <c r="B94" s="11" t="s">
        <v>4</v>
      </c>
      <c r="C94" s="33">
        <v>142389</v>
      </c>
      <c r="D94" s="10" t="str">
        <f>'[1]Лист по артикулу'!L2021</f>
        <v>Лоток для бумаг КОМУС Элегант тонированный</v>
      </c>
      <c r="E94" s="3"/>
      <c r="F94" s="3"/>
      <c r="G94" s="3"/>
      <c r="H94" s="3"/>
      <c r="I94" s="3"/>
      <c r="J94" s="3"/>
      <c r="K94" s="3"/>
      <c r="L94" s="3"/>
      <c r="M94" s="17"/>
      <c r="N94" s="21" t="s">
        <v>43</v>
      </c>
      <c r="O94" s="52">
        <v>20</v>
      </c>
      <c r="P94" s="54">
        <v>111.01</v>
      </c>
      <c r="Q94" s="16">
        <f t="shared" si="2"/>
        <v>2220.2000000000003</v>
      </c>
    </row>
    <row r="95" spans="1:17" ht="14.25" customHeight="1" thickBot="1" x14ac:dyDescent="0.25">
      <c r="A95" s="50">
        <f t="shared" si="3"/>
        <v>80</v>
      </c>
      <c r="B95" s="11" t="s">
        <v>4</v>
      </c>
      <c r="C95" s="33">
        <v>145948</v>
      </c>
      <c r="D95" s="10" t="str">
        <f>'[1]Лист по артикулу'!L2022</f>
        <v>Лоток для бумаг универс. на 5 отдел. черный '9С161</v>
      </c>
      <c r="E95" s="3"/>
      <c r="F95" s="3"/>
      <c r="G95" s="3"/>
      <c r="H95" s="3"/>
      <c r="I95" s="3"/>
      <c r="J95" s="3"/>
      <c r="K95" s="3"/>
      <c r="L95" s="3"/>
      <c r="M95" s="17"/>
      <c r="N95" s="21" t="s">
        <v>43</v>
      </c>
      <c r="O95" s="52">
        <v>20</v>
      </c>
      <c r="P95" s="54">
        <v>169.83</v>
      </c>
      <c r="Q95" s="16">
        <f t="shared" si="2"/>
        <v>3396.6000000000004</v>
      </c>
    </row>
    <row r="96" spans="1:17" ht="14.25" customHeight="1" thickBot="1" x14ac:dyDescent="0.25">
      <c r="A96" s="50">
        <f t="shared" si="3"/>
        <v>81</v>
      </c>
      <c r="B96" s="11" t="s">
        <v>4</v>
      </c>
      <c r="C96" s="33">
        <v>434192</v>
      </c>
      <c r="D96" s="10" t="str">
        <f>'[1]Лист по артикулу'!L2024</f>
        <v>Маркер выделитель текста EDDING E-345/4S набор 4цв. 1-5мм</v>
      </c>
      <c r="E96" s="3"/>
      <c r="F96" s="3"/>
      <c r="G96" s="3"/>
      <c r="H96" s="3"/>
      <c r="I96" s="3"/>
      <c r="J96" s="3"/>
      <c r="K96" s="3"/>
      <c r="L96" s="3"/>
      <c r="M96" s="17"/>
      <c r="N96" s="21" t="s">
        <v>62</v>
      </c>
      <c r="O96" s="52">
        <v>10</v>
      </c>
      <c r="P96" s="54">
        <v>164.56</v>
      </c>
      <c r="Q96" s="16">
        <f t="shared" si="2"/>
        <v>1645.6</v>
      </c>
    </row>
    <row r="97" spans="1:17" ht="14.25" customHeight="1" thickBot="1" x14ac:dyDescent="0.25">
      <c r="A97" s="50">
        <f t="shared" si="3"/>
        <v>82</v>
      </c>
      <c r="B97" s="11" t="s">
        <v>4</v>
      </c>
      <c r="C97" s="33">
        <v>139695</v>
      </c>
      <c r="D97" s="10" t="str">
        <f>'[1]Лист по артикулу'!L2029</f>
        <v>Маркер выделитель текста KORES набор 6цв. '36160</v>
      </c>
      <c r="E97" s="3"/>
      <c r="F97" s="3"/>
      <c r="G97" s="3"/>
      <c r="H97" s="3"/>
      <c r="I97" s="3"/>
      <c r="J97" s="3"/>
      <c r="K97" s="3"/>
      <c r="L97" s="3"/>
      <c r="M97" s="17"/>
      <c r="N97" s="21" t="s">
        <v>62</v>
      </c>
      <c r="O97" s="52">
        <v>10</v>
      </c>
      <c r="P97" s="54">
        <v>198.85</v>
      </c>
      <c r="Q97" s="16">
        <f t="shared" si="2"/>
        <v>1988.5</v>
      </c>
    </row>
    <row r="98" spans="1:17" ht="14.25" customHeight="1" thickBot="1" x14ac:dyDescent="0.25">
      <c r="A98" s="50">
        <f t="shared" si="3"/>
        <v>83</v>
      </c>
      <c r="B98" s="11" t="s">
        <v>4</v>
      </c>
      <c r="C98" s="33">
        <v>139207</v>
      </c>
      <c r="D98" s="10" t="str">
        <f>'[1]Лист по артикулу'!L2031</f>
        <v>Набор маркеров KORES 1,5-3мм 4шт/уп '20943</v>
      </c>
      <c r="E98" s="3"/>
      <c r="F98" s="3"/>
      <c r="G98" s="3"/>
      <c r="H98" s="3"/>
      <c r="I98" s="3"/>
      <c r="J98" s="3"/>
      <c r="K98" s="3"/>
      <c r="L98" s="3"/>
      <c r="M98" s="17"/>
      <c r="N98" s="21" t="s">
        <v>62</v>
      </c>
      <c r="O98" s="52">
        <v>5</v>
      </c>
      <c r="P98" s="54">
        <v>137.54</v>
      </c>
      <c r="Q98" s="16">
        <f t="shared" si="2"/>
        <v>687.69999999999993</v>
      </c>
    </row>
    <row r="99" spans="1:17" ht="14.25" customHeight="1" thickBot="1" x14ac:dyDescent="0.25">
      <c r="A99" s="50">
        <f t="shared" si="3"/>
        <v>84</v>
      </c>
      <c r="B99" s="11" t="s">
        <v>4</v>
      </c>
      <c r="C99" s="33">
        <v>168559</v>
      </c>
      <c r="D99" s="38" t="s">
        <v>63</v>
      </c>
      <c r="E99" s="3"/>
      <c r="F99" s="3"/>
      <c r="G99" s="3"/>
      <c r="H99" s="3"/>
      <c r="I99" s="3"/>
      <c r="J99" s="3"/>
      <c r="K99" s="3"/>
      <c r="L99" s="3"/>
      <c r="M99" s="17"/>
      <c r="N99" s="21" t="s">
        <v>62</v>
      </c>
      <c r="O99" s="52">
        <v>5</v>
      </c>
      <c r="P99" s="54">
        <v>251.79</v>
      </c>
      <c r="Q99" s="16">
        <f t="shared" si="2"/>
        <v>1258.95</v>
      </c>
    </row>
    <row r="100" spans="1:17" ht="14.25" customHeight="1" thickBot="1" x14ac:dyDescent="0.25">
      <c r="A100" s="50">
        <f t="shared" si="3"/>
        <v>85</v>
      </c>
      <c r="B100" s="11" t="s">
        <v>4</v>
      </c>
      <c r="C100" s="33">
        <v>47053</v>
      </c>
      <c r="D100" s="10" t="str">
        <f>'[1]Лист по артикулу'!L2037</f>
        <v>Нож промышленный 18мм КОМУС рез.манж. мет.направл. '5442 цвет ассорти</v>
      </c>
      <c r="E100" s="3"/>
      <c r="F100" s="3"/>
      <c r="G100" s="3"/>
      <c r="H100" s="3"/>
      <c r="I100" s="3"/>
      <c r="J100" s="3"/>
      <c r="K100" s="3"/>
      <c r="L100" s="3"/>
      <c r="M100" s="17"/>
      <c r="N100" s="21" t="s">
        <v>43</v>
      </c>
      <c r="O100" s="52">
        <v>5</v>
      </c>
      <c r="P100" s="54">
        <v>143.38</v>
      </c>
      <c r="Q100" s="16">
        <f t="shared" ref="Q100:Q150" si="4">P100*O100</f>
        <v>716.9</v>
      </c>
    </row>
    <row r="101" spans="1:17" ht="14.25" customHeight="1" thickBot="1" x14ac:dyDescent="0.25">
      <c r="A101" s="50">
        <f t="shared" si="3"/>
        <v>86</v>
      </c>
      <c r="B101" s="11" t="s">
        <v>4</v>
      </c>
      <c r="C101" s="33">
        <v>265765</v>
      </c>
      <c r="D101" s="10" t="str">
        <f>'[1]Лист по артикулу'!L2043</f>
        <v>Ножницы 210мм с пласт.ручками КМ'H-089</v>
      </c>
      <c r="E101" s="3"/>
      <c r="F101" s="3"/>
      <c r="G101" s="3"/>
      <c r="H101" s="3"/>
      <c r="I101" s="3"/>
      <c r="J101" s="3"/>
      <c r="K101" s="3"/>
      <c r="L101" s="3"/>
      <c r="M101" s="17"/>
      <c r="N101" s="21" t="s">
        <v>43</v>
      </c>
      <c r="O101" s="52">
        <v>10</v>
      </c>
      <c r="P101" s="54">
        <v>153.94999999999999</v>
      </c>
      <c r="Q101" s="16">
        <f t="shared" si="4"/>
        <v>1539.5</v>
      </c>
    </row>
    <row r="102" spans="1:17" ht="14.25" customHeight="1" thickBot="1" x14ac:dyDescent="0.25">
      <c r="A102" s="50">
        <f t="shared" si="3"/>
        <v>87</v>
      </c>
      <c r="B102" s="11" t="s">
        <v>4</v>
      </c>
      <c r="C102" s="33">
        <v>48988</v>
      </c>
      <c r="D102" s="10" t="str">
        <f>'[1]Лист по артикулу'!L2044</f>
        <v>Ножницы с пласт.ручками универс. КМ 'Н-088</v>
      </c>
      <c r="E102" s="3"/>
      <c r="F102" s="3"/>
      <c r="G102" s="3"/>
      <c r="H102" s="3"/>
      <c r="I102" s="3"/>
      <c r="J102" s="3"/>
      <c r="K102" s="3"/>
      <c r="L102" s="3"/>
      <c r="M102" s="17"/>
      <c r="N102" s="21" t="s">
        <v>43</v>
      </c>
      <c r="O102" s="52">
        <v>10</v>
      </c>
      <c r="P102" s="54">
        <v>234.16</v>
      </c>
      <c r="Q102" s="16">
        <f t="shared" si="4"/>
        <v>2341.6</v>
      </c>
    </row>
    <row r="103" spans="1:17" ht="14.25" customHeight="1" thickBot="1" x14ac:dyDescent="0.25">
      <c r="A103" s="50">
        <f t="shared" si="3"/>
        <v>88</v>
      </c>
      <c r="B103" s="11" t="s">
        <v>4</v>
      </c>
      <c r="C103" s="33">
        <v>370629</v>
      </c>
      <c r="D103" s="10" t="str">
        <f>'[1]Лист по артикулу'!L2045</f>
        <v>Папка архивный короб Комус, 150 мм</v>
      </c>
      <c r="E103" s="3"/>
      <c r="F103" s="3"/>
      <c r="G103" s="3"/>
      <c r="H103" s="3"/>
      <c r="I103" s="3"/>
      <c r="J103" s="3"/>
      <c r="K103" s="3"/>
      <c r="L103" s="3"/>
      <c r="M103" s="17"/>
      <c r="N103" s="21" t="s">
        <v>43</v>
      </c>
      <c r="O103" s="52">
        <v>100</v>
      </c>
      <c r="P103" s="54">
        <v>41.04</v>
      </c>
      <c r="Q103" s="16">
        <f t="shared" si="4"/>
        <v>4104</v>
      </c>
    </row>
    <row r="104" spans="1:17" ht="14.25" customHeight="1" thickBot="1" x14ac:dyDescent="0.25">
      <c r="A104" s="50">
        <f t="shared" si="3"/>
        <v>89</v>
      </c>
      <c r="B104" s="11" t="s">
        <v>4</v>
      </c>
      <c r="C104" s="33">
        <v>49093</v>
      </c>
      <c r="D104" s="10" t="str">
        <f>'[1]Лист по артикулу'!L2048</f>
        <v>Папка конверт на кнопке Attache Black Charm 180мкм синий</v>
      </c>
      <c r="E104" s="3"/>
      <c r="F104" s="3"/>
      <c r="G104" s="3"/>
      <c r="H104" s="3"/>
      <c r="I104" s="3"/>
      <c r="J104" s="3"/>
      <c r="K104" s="3"/>
      <c r="L104" s="3"/>
      <c r="M104" s="17"/>
      <c r="N104" s="21" t="s">
        <v>43</v>
      </c>
      <c r="O104" s="52">
        <v>2</v>
      </c>
      <c r="P104" s="54">
        <v>10.199999999999999</v>
      </c>
      <c r="Q104" s="16">
        <f t="shared" si="4"/>
        <v>20.399999999999999</v>
      </c>
    </row>
    <row r="105" spans="1:17" ht="14.25" customHeight="1" thickBot="1" x14ac:dyDescent="0.25">
      <c r="A105" s="50">
        <f t="shared" si="3"/>
        <v>90</v>
      </c>
      <c r="B105" s="11" t="s">
        <v>4</v>
      </c>
      <c r="C105" s="33">
        <v>18388</v>
      </c>
      <c r="D105" s="10" t="str">
        <f>'[1]Лист по артикулу'!L2049</f>
        <v>Папка конверт на молнии А5 синий</v>
      </c>
      <c r="E105" s="3"/>
      <c r="F105" s="3"/>
      <c r="G105" s="3"/>
      <c r="H105" s="3"/>
      <c r="I105" s="3"/>
      <c r="J105" s="3"/>
      <c r="K105" s="3"/>
      <c r="L105" s="3"/>
      <c r="M105" s="17"/>
      <c r="N105" s="21" t="s">
        <v>43</v>
      </c>
      <c r="O105" s="52">
        <v>40</v>
      </c>
      <c r="P105" s="54">
        <v>10.07</v>
      </c>
      <c r="Q105" s="16">
        <f t="shared" si="4"/>
        <v>402.8</v>
      </c>
    </row>
    <row r="106" spans="1:17" ht="14.25" customHeight="1" thickBot="1" x14ac:dyDescent="0.25">
      <c r="A106" s="50">
        <f t="shared" si="3"/>
        <v>91</v>
      </c>
      <c r="B106" s="11" t="s">
        <v>4</v>
      </c>
      <c r="C106" s="33">
        <v>35713</v>
      </c>
      <c r="D106" s="10" t="str">
        <f>'[1]Лист по артикулу'!$L$2052</f>
        <v>Папка с арочн.мех. ATTACHE Col 12737/20449 75мм светл-синяя Россия</v>
      </c>
      <c r="E106" s="3"/>
      <c r="F106" s="3"/>
      <c r="G106" s="3"/>
      <c r="H106" s="3"/>
      <c r="I106" s="3"/>
      <c r="J106" s="3"/>
      <c r="K106" s="3"/>
      <c r="L106" s="3"/>
      <c r="M106" s="17"/>
      <c r="N106" s="21" t="s">
        <v>43</v>
      </c>
      <c r="O106" s="52">
        <v>200</v>
      </c>
      <c r="P106" s="54">
        <v>102.66</v>
      </c>
      <c r="Q106" s="16">
        <f t="shared" si="4"/>
        <v>20532</v>
      </c>
    </row>
    <row r="107" spans="1:17" ht="14.25" customHeight="1" thickBot="1" x14ac:dyDescent="0.25">
      <c r="A107" s="50">
        <f t="shared" si="3"/>
        <v>92</v>
      </c>
      <c r="B107" s="11" t="s">
        <v>4</v>
      </c>
      <c r="C107" s="33">
        <v>35712</v>
      </c>
      <c r="D107" s="10" t="str">
        <f>'[1]Лист по артикулу'!L2055</f>
        <v>Папка с арочн.мех. ATTACHE Colored 12735/20448 75мм красная Россия</v>
      </c>
      <c r="E107" s="3"/>
      <c r="F107" s="3"/>
      <c r="G107" s="3"/>
      <c r="H107" s="3"/>
      <c r="I107" s="3"/>
      <c r="J107" s="3"/>
      <c r="K107" s="3"/>
      <c r="L107" s="3"/>
      <c r="M107" s="17"/>
      <c r="N107" s="21" t="s">
        <v>43</v>
      </c>
      <c r="O107" s="52">
        <v>100</v>
      </c>
      <c r="P107" s="54">
        <v>102.66</v>
      </c>
      <c r="Q107" s="16">
        <f t="shared" si="4"/>
        <v>10266</v>
      </c>
    </row>
    <row r="108" spans="1:17" ht="14.25" customHeight="1" thickBot="1" x14ac:dyDescent="0.25">
      <c r="A108" s="50">
        <f t="shared" si="3"/>
        <v>93</v>
      </c>
      <c r="B108" s="11" t="s">
        <v>4</v>
      </c>
      <c r="C108" s="33">
        <v>35714</v>
      </c>
      <c r="D108" s="10" t="str">
        <f>'[1]Лист по артикулу'!L2057</f>
        <v>Папка с арочн.мех. ATTACHE Colored 12736/20450 75мм зеленая Россия</v>
      </c>
      <c r="E108" s="3"/>
      <c r="F108" s="3"/>
      <c r="G108" s="3"/>
      <c r="H108" s="3"/>
      <c r="I108" s="3"/>
      <c r="J108" s="3"/>
      <c r="K108" s="3"/>
      <c r="L108" s="3"/>
      <c r="M108" s="17"/>
      <c r="N108" s="21" t="s">
        <v>43</v>
      </c>
      <c r="O108" s="52">
        <v>100</v>
      </c>
      <c r="P108" s="54">
        <v>102.66</v>
      </c>
      <c r="Q108" s="16">
        <f t="shared" si="4"/>
        <v>10266</v>
      </c>
    </row>
    <row r="109" spans="1:17" ht="14.25" customHeight="1" thickBot="1" x14ac:dyDescent="0.25">
      <c r="A109" s="50">
        <f t="shared" si="3"/>
        <v>94</v>
      </c>
      <c r="B109" s="11" t="s">
        <v>4</v>
      </c>
      <c r="C109" s="33">
        <v>48924</v>
      </c>
      <c r="D109" s="10" t="str">
        <f>'[1]Лист по артикулу'!L2058</f>
        <v>Папка с арочн.мех. ATTACHE Colored 12741/20456 50мм черная Россия</v>
      </c>
      <c r="E109" s="3"/>
      <c r="F109" s="3"/>
      <c r="G109" s="3"/>
      <c r="H109" s="3"/>
      <c r="I109" s="3"/>
      <c r="J109" s="3"/>
      <c r="K109" s="3"/>
      <c r="L109" s="3"/>
      <c r="M109" s="17"/>
      <c r="N109" s="21" t="s">
        <v>43</v>
      </c>
      <c r="O109" s="52">
        <v>100</v>
      </c>
      <c r="P109" s="54">
        <v>102.66</v>
      </c>
      <c r="Q109" s="16">
        <f t="shared" si="4"/>
        <v>10266</v>
      </c>
    </row>
    <row r="110" spans="1:17" ht="14.25" customHeight="1" thickBot="1" x14ac:dyDescent="0.25">
      <c r="A110" s="50">
        <f t="shared" si="3"/>
        <v>95</v>
      </c>
      <c r="B110" s="11" t="s">
        <v>4</v>
      </c>
      <c r="C110" s="33">
        <v>172027</v>
      </c>
      <c r="D110" s="10" t="str">
        <f>'[1]Лист по артикулу'!L2060</f>
        <v>Папка с арочным мех. Комус Экономи 50мм синяя</v>
      </c>
      <c r="E110" s="3"/>
      <c r="F110" s="3"/>
      <c r="G110" s="3"/>
      <c r="H110" s="3"/>
      <c r="I110" s="3"/>
      <c r="J110" s="3"/>
      <c r="K110" s="3"/>
      <c r="L110" s="3"/>
      <c r="M110" s="17"/>
      <c r="N110" s="21" t="s">
        <v>43</v>
      </c>
      <c r="O110" s="52">
        <v>100</v>
      </c>
      <c r="P110" s="54">
        <v>114.7</v>
      </c>
      <c r="Q110" s="16">
        <f t="shared" si="4"/>
        <v>11470</v>
      </c>
    </row>
    <row r="111" spans="1:17" ht="14.25" customHeight="1" thickBot="1" x14ac:dyDescent="0.25">
      <c r="A111" s="50">
        <f t="shared" si="3"/>
        <v>96</v>
      </c>
      <c r="B111" s="11" t="s">
        <v>4</v>
      </c>
      <c r="C111" s="33">
        <v>172030</v>
      </c>
      <c r="D111" s="10" t="str">
        <f>'[1]Лист по артикулу'!L2061</f>
        <v>Папка с арочным мех. Комус Экономи 75мм зеленая</v>
      </c>
      <c r="E111" s="3"/>
      <c r="F111" s="3"/>
      <c r="G111" s="3"/>
      <c r="H111" s="3"/>
      <c r="I111" s="3"/>
      <c r="J111" s="3"/>
      <c r="K111" s="3"/>
      <c r="L111" s="3"/>
      <c r="M111" s="17"/>
      <c r="N111" s="21" t="s">
        <v>43</v>
      </c>
      <c r="O111" s="52">
        <v>100</v>
      </c>
      <c r="P111" s="54">
        <v>114.7</v>
      </c>
      <c r="Q111" s="16">
        <f t="shared" si="4"/>
        <v>11470</v>
      </c>
    </row>
    <row r="112" spans="1:17" ht="14.25" customHeight="1" thickBot="1" x14ac:dyDescent="0.25">
      <c r="A112" s="50">
        <f t="shared" si="3"/>
        <v>97</v>
      </c>
      <c r="B112" s="11" t="s">
        <v>4</v>
      </c>
      <c r="C112" s="33">
        <v>172034</v>
      </c>
      <c r="D112" s="10" t="str">
        <f>'[1]Лист по артикулу'!L2062</f>
        <v>Папка с арочным мех. Комус Экономи 75мм синяя</v>
      </c>
      <c r="E112" s="3"/>
      <c r="F112" s="3"/>
      <c r="G112" s="3"/>
      <c r="H112" s="3"/>
      <c r="I112" s="3"/>
      <c r="J112" s="3"/>
      <c r="K112" s="3"/>
      <c r="L112" s="3"/>
      <c r="M112" s="17"/>
      <c r="N112" s="21" t="s">
        <v>43</v>
      </c>
      <c r="O112" s="52">
        <v>100</v>
      </c>
      <c r="P112" s="54">
        <v>114.7</v>
      </c>
      <c r="Q112" s="16">
        <f t="shared" si="4"/>
        <v>11470</v>
      </c>
    </row>
    <row r="113" spans="1:17" ht="14.25" customHeight="1" thickBot="1" x14ac:dyDescent="0.25">
      <c r="A113" s="50">
        <f t="shared" si="3"/>
        <v>98</v>
      </c>
      <c r="B113" s="11" t="s">
        <v>4</v>
      </c>
      <c r="C113" s="33">
        <v>11302</v>
      </c>
      <c r="D113" s="10" t="str">
        <f>'[1]Лист по артикулу'!$L$2064</f>
        <v>Папка с завязками 260г/м2 немел. 200шт./кор.</v>
      </c>
      <c r="E113" s="3"/>
      <c r="F113" s="3"/>
      <c r="G113" s="3"/>
      <c r="H113" s="3"/>
      <c r="I113" s="3"/>
      <c r="J113" s="3"/>
      <c r="K113" s="3"/>
      <c r="L113" s="3"/>
      <c r="M113" s="17"/>
      <c r="N113" s="21" t="s">
        <v>43</v>
      </c>
      <c r="O113" s="52">
        <v>150</v>
      </c>
      <c r="P113" s="54">
        <v>4.47</v>
      </c>
      <c r="Q113" s="16">
        <f t="shared" si="4"/>
        <v>670.5</v>
      </c>
    </row>
    <row r="114" spans="1:17" ht="14.25" customHeight="1" thickBot="1" x14ac:dyDescent="0.25">
      <c r="A114" s="50">
        <f t="shared" si="3"/>
        <v>99</v>
      </c>
      <c r="B114" s="11" t="s">
        <v>4</v>
      </c>
      <c r="C114" s="33">
        <v>132</v>
      </c>
      <c r="D114" s="10" t="str">
        <f>'[1]Лист по артикулу'!L2068</f>
        <v>Папка с завязками 440г/м2 мелов. 150шт./кор.</v>
      </c>
      <c r="E114" s="3"/>
      <c r="F114" s="3"/>
      <c r="G114" s="3"/>
      <c r="H114" s="3"/>
      <c r="I114" s="3"/>
      <c r="J114" s="3"/>
      <c r="K114" s="3"/>
      <c r="L114" s="3"/>
      <c r="M114" s="17"/>
      <c r="N114" s="21" t="s">
        <v>43</v>
      </c>
      <c r="O114" s="52">
        <v>150</v>
      </c>
      <c r="P114" s="54">
        <v>9.23</v>
      </c>
      <c r="Q114" s="16">
        <f t="shared" si="4"/>
        <v>1384.5</v>
      </c>
    </row>
    <row r="115" spans="1:17" ht="14.25" customHeight="1" thickBot="1" x14ac:dyDescent="0.25">
      <c r="A115" s="50">
        <f t="shared" si="3"/>
        <v>100</v>
      </c>
      <c r="B115" s="11" t="s">
        <v>4</v>
      </c>
      <c r="C115" s="33">
        <v>495380</v>
      </c>
      <c r="D115" s="38" t="s">
        <v>64</v>
      </c>
      <c r="E115" s="3"/>
      <c r="F115" s="3"/>
      <c r="G115" s="3"/>
      <c r="H115" s="3"/>
      <c r="I115" s="3"/>
      <c r="J115" s="3"/>
      <c r="K115" s="3"/>
      <c r="L115" s="3"/>
      <c r="M115" s="17"/>
      <c r="N115" s="21" t="s">
        <v>46</v>
      </c>
      <c r="O115" s="52">
        <v>100</v>
      </c>
      <c r="P115" s="54">
        <v>52.11</v>
      </c>
      <c r="Q115" s="16">
        <f t="shared" si="4"/>
        <v>5211</v>
      </c>
    </row>
    <row r="116" spans="1:17" ht="14.25" customHeight="1" thickBot="1" x14ac:dyDescent="0.25">
      <c r="A116" s="50">
        <f t="shared" si="3"/>
        <v>101</v>
      </c>
      <c r="B116" s="11" t="s">
        <v>4</v>
      </c>
      <c r="C116" s="33">
        <v>164396</v>
      </c>
      <c r="D116" s="10" t="str">
        <f>'[1]Лист по артикулу'!L2070</f>
        <v>Папка Скорос-тель Комус А4 синий 1810</v>
      </c>
      <c r="E116" s="3"/>
      <c r="F116" s="3"/>
      <c r="G116" s="3"/>
      <c r="H116" s="3"/>
      <c r="I116" s="3"/>
      <c r="J116" s="3"/>
      <c r="K116" s="3"/>
      <c r="L116" s="3"/>
      <c r="M116" s="17"/>
      <c r="N116" s="21" t="s">
        <v>43</v>
      </c>
      <c r="O116" s="52">
        <v>100</v>
      </c>
      <c r="P116" s="54">
        <v>4.9400000000000004</v>
      </c>
      <c r="Q116" s="16">
        <f t="shared" si="4"/>
        <v>494.00000000000006</v>
      </c>
    </row>
    <row r="117" spans="1:17" ht="14.25" customHeight="1" thickBot="1" x14ac:dyDescent="0.25">
      <c r="A117" s="50">
        <f t="shared" si="3"/>
        <v>102</v>
      </c>
      <c r="B117" s="11" t="s">
        <v>4</v>
      </c>
      <c r="C117" s="33">
        <v>172469</v>
      </c>
      <c r="D117" s="10" t="str">
        <f>'[1]Лист по артикулу'!L2071</f>
        <v>Папка скорос-тель с пруж.мех.ATTACHE F612/07 17мм зеленый</v>
      </c>
      <c r="E117" s="3"/>
      <c r="F117" s="3"/>
      <c r="G117" s="3"/>
      <c r="H117" s="3"/>
      <c r="I117" s="3"/>
      <c r="J117" s="3"/>
      <c r="K117" s="3"/>
      <c r="L117" s="3"/>
      <c r="M117" s="17"/>
      <c r="N117" s="21" t="s">
        <v>43</v>
      </c>
      <c r="O117" s="52">
        <v>100</v>
      </c>
      <c r="P117" s="54">
        <v>45.4</v>
      </c>
      <c r="Q117" s="16">
        <f t="shared" si="4"/>
        <v>4540</v>
      </c>
    </row>
    <row r="118" spans="1:17" ht="14.25" customHeight="1" thickBot="1" x14ac:dyDescent="0.25">
      <c r="A118" s="50">
        <f t="shared" si="3"/>
        <v>103</v>
      </c>
      <c r="B118" s="11" t="s">
        <v>4</v>
      </c>
      <c r="C118" s="33">
        <v>164491</v>
      </c>
      <c r="D118" s="10" t="str">
        <f>'[1]Лист по артикулу'!L2074</f>
        <v>Папка уголок , 150 мкм, прозрачный</v>
      </c>
      <c r="E118" s="3"/>
      <c r="F118" s="3"/>
      <c r="G118" s="3"/>
      <c r="H118" s="3"/>
      <c r="I118" s="3"/>
      <c r="J118" s="3"/>
      <c r="K118" s="3"/>
      <c r="L118" s="3"/>
      <c r="M118" s="17"/>
      <c r="N118" s="21" t="s">
        <v>43</v>
      </c>
      <c r="O118" s="52">
        <v>100</v>
      </c>
      <c r="P118" s="54">
        <v>3.77</v>
      </c>
      <c r="Q118" s="16">
        <f t="shared" si="4"/>
        <v>377</v>
      </c>
    </row>
    <row r="119" spans="1:17" ht="14.25" customHeight="1" thickBot="1" x14ac:dyDescent="0.25">
      <c r="A119" s="50">
        <f t="shared" si="3"/>
        <v>104</v>
      </c>
      <c r="B119" s="11" t="s">
        <v>4</v>
      </c>
      <c r="C119" s="33">
        <v>12924</v>
      </c>
      <c r="D119" s="10" t="str">
        <f>'[1]Лист по артикулу'!L2075</f>
        <v>Папка уголок E-310 180мкр жест.пластик А4 зеленая прозр. Россия</v>
      </c>
      <c r="E119" s="3"/>
      <c r="F119" s="3"/>
      <c r="G119" s="3"/>
      <c r="H119" s="3"/>
      <c r="I119" s="3"/>
      <c r="J119" s="3"/>
      <c r="K119" s="3"/>
      <c r="L119" s="3"/>
      <c r="M119" s="17"/>
      <c r="N119" s="21" t="s">
        <v>43</v>
      </c>
      <c r="O119" s="52">
        <v>100</v>
      </c>
      <c r="P119" s="54">
        <v>4.49</v>
      </c>
      <c r="Q119" s="16">
        <f t="shared" si="4"/>
        <v>449</v>
      </c>
    </row>
    <row r="120" spans="1:17" ht="14.25" customHeight="1" thickBot="1" x14ac:dyDescent="0.25">
      <c r="A120" s="50">
        <f t="shared" si="3"/>
        <v>105</v>
      </c>
      <c r="B120" s="11" t="s">
        <v>4</v>
      </c>
      <c r="C120" s="33">
        <v>12925</v>
      </c>
      <c r="D120" s="10" t="str">
        <f>'[1]Лист по артикулу'!L2076</f>
        <v>Папка уголок E-310 180мкр жест.пластик А4 красная прозр. Россия</v>
      </c>
      <c r="E120" s="3"/>
      <c r="F120" s="3"/>
      <c r="G120" s="3"/>
      <c r="H120" s="3"/>
      <c r="I120" s="3"/>
      <c r="J120" s="3"/>
      <c r="K120" s="3"/>
      <c r="L120" s="3"/>
      <c r="M120" s="17"/>
      <c r="N120" s="21" t="s">
        <v>43</v>
      </c>
      <c r="O120" s="52">
        <v>100</v>
      </c>
      <c r="P120" s="54">
        <v>4.49</v>
      </c>
      <c r="Q120" s="16">
        <f t="shared" si="4"/>
        <v>449</v>
      </c>
    </row>
    <row r="121" spans="1:17" ht="14.25" customHeight="1" thickBot="1" x14ac:dyDescent="0.25">
      <c r="A121" s="50">
        <f t="shared" si="3"/>
        <v>106</v>
      </c>
      <c r="B121" s="11" t="s">
        <v>4</v>
      </c>
      <c r="C121" s="33">
        <v>12926</v>
      </c>
      <c r="D121" s="10" t="str">
        <f>'[1]Лист по артикулу'!L2078</f>
        <v>Папка уголок E-310 180мкр жест.пластик А4 синяя прозр. Россия</v>
      </c>
      <c r="E121" s="3"/>
      <c r="F121" s="3"/>
      <c r="G121" s="3"/>
      <c r="H121" s="3"/>
      <c r="I121" s="3"/>
      <c r="J121" s="3"/>
      <c r="K121" s="3"/>
      <c r="L121" s="3"/>
      <c r="M121" s="17"/>
      <c r="N121" s="21" t="s">
        <v>43</v>
      </c>
      <c r="O121" s="52">
        <v>100</v>
      </c>
      <c r="P121" s="54">
        <v>4.49</v>
      </c>
      <c r="Q121" s="16">
        <f t="shared" si="4"/>
        <v>449</v>
      </c>
    </row>
    <row r="122" spans="1:17" ht="14.25" customHeight="1" thickBot="1" x14ac:dyDescent="0.25">
      <c r="A122" s="50">
        <f t="shared" si="3"/>
        <v>107</v>
      </c>
      <c r="B122" s="11" t="s">
        <v>4</v>
      </c>
      <c r="C122" s="33">
        <v>164495</v>
      </c>
      <c r="D122" s="10" t="str">
        <f>'[1]Лист по артикулу'!L2079</f>
        <v>Папка уголок Комус А4 180мкм (синий)</v>
      </c>
      <c r="E122" s="3"/>
      <c r="F122" s="3"/>
      <c r="G122" s="3"/>
      <c r="H122" s="3"/>
      <c r="I122" s="3"/>
      <c r="J122" s="3"/>
      <c r="K122" s="3"/>
      <c r="L122" s="3"/>
      <c r="M122" s="17"/>
      <c r="N122" s="21" t="s">
        <v>43</v>
      </c>
      <c r="O122" s="52">
        <v>150</v>
      </c>
      <c r="P122" s="54">
        <v>4.49</v>
      </c>
      <c r="Q122" s="16">
        <f t="shared" si="4"/>
        <v>673.5</v>
      </c>
    </row>
    <row r="123" spans="1:17" ht="14.25" customHeight="1" thickBot="1" x14ac:dyDescent="0.25">
      <c r="A123" s="50">
        <f t="shared" si="3"/>
        <v>108</v>
      </c>
      <c r="B123" s="11" t="s">
        <v>4</v>
      </c>
      <c r="C123" s="33">
        <v>273225</v>
      </c>
      <c r="D123" s="10" t="str">
        <f>'[1]Лист по артикулу'!L2081</f>
        <v>Папка файл-вкладыш А4 35 мкм Комус, 100 шт.</v>
      </c>
      <c r="E123" s="3"/>
      <c r="F123" s="3"/>
      <c r="G123" s="3"/>
      <c r="H123" s="3"/>
      <c r="I123" s="3"/>
      <c r="J123" s="3"/>
      <c r="K123" s="3"/>
      <c r="L123" s="3"/>
      <c r="M123" s="17"/>
      <c r="N123" s="21" t="s">
        <v>46</v>
      </c>
      <c r="O123" s="52">
        <v>100</v>
      </c>
      <c r="P123" s="54">
        <v>92.41</v>
      </c>
      <c r="Q123" s="16">
        <f t="shared" si="4"/>
        <v>9241</v>
      </c>
    </row>
    <row r="124" spans="1:17" ht="14.25" customHeight="1" thickBot="1" x14ac:dyDescent="0.25">
      <c r="A124" s="50">
        <f t="shared" si="3"/>
        <v>109</v>
      </c>
      <c r="B124" s="11" t="s">
        <v>4</v>
      </c>
      <c r="C124" s="33">
        <v>162440</v>
      </c>
      <c r="D124" s="10" t="str">
        <f>'[1]Лист по артикулу'!L2084</f>
        <v>Папка файл-вкладыш А4 45 мкм 100шт./уп.с перф., рифл.</v>
      </c>
      <c r="E124" s="3"/>
      <c r="F124" s="3"/>
      <c r="G124" s="3"/>
      <c r="H124" s="3"/>
      <c r="I124" s="3"/>
      <c r="J124" s="3"/>
      <c r="K124" s="3"/>
      <c r="L124" s="3"/>
      <c r="M124" s="17"/>
      <c r="N124" s="21" t="s">
        <v>46</v>
      </c>
      <c r="O124" s="52">
        <v>200</v>
      </c>
      <c r="P124" s="54">
        <v>114.6</v>
      </c>
      <c r="Q124" s="16">
        <f t="shared" si="4"/>
        <v>22920</v>
      </c>
    </row>
    <row r="125" spans="1:17" ht="14.25" customHeight="1" thickBot="1" x14ac:dyDescent="0.25">
      <c r="A125" s="50">
        <f t="shared" si="3"/>
        <v>110</v>
      </c>
      <c r="B125" s="11" t="s">
        <v>4</v>
      </c>
      <c r="C125" s="33">
        <v>135348</v>
      </c>
      <c r="D125" s="10" t="str">
        <f>'[1]Лист по артикулу'!L2086</f>
        <v>Папка файл-вкладыш А4 Эконом ,25 мкм100шт./уп.с перф.Россия</v>
      </c>
      <c r="E125" s="3"/>
      <c r="F125" s="3"/>
      <c r="G125" s="3"/>
      <c r="H125" s="3"/>
      <c r="I125" s="3"/>
      <c r="J125" s="3"/>
      <c r="K125" s="3"/>
      <c r="L125" s="3"/>
      <c r="M125" s="17"/>
      <c r="N125" s="21" t="s">
        <v>46</v>
      </c>
      <c r="O125" s="52">
        <v>300</v>
      </c>
      <c r="P125" s="54">
        <v>71.180000000000007</v>
      </c>
      <c r="Q125" s="16">
        <f t="shared" si="4"/>
        <v>21354.000000000004</v>
      </c>
    </row>
    <row r="126" spans="1:17" ht="14.25" customHeight="1" thickBot="1" x14ac:dyDescent="0.25">
      <c r="A126" s="50">
        <f t="shared" si="3"/>
        <v>111</v>
      </c>
      <c r="B126" s="11" t="s">
        <v>4</v>
      </c>
      <c r="C126" s="33">
        <v>162442</v>
      </c>
      <c r="D126" s="10" t="str">
        <f>'[1]Лист по артикулу'!L2089</f>
        <v>Папка файл-вкладыш А4+ 110 мкм Комус, 50 шт.</v>
      </c>
      <c r="E126" s="3"/>
      <c r="F126" s="3"/>
      <c r="G126" s="3"/>
      <c r="H126" s="3"/>
      <c r="I126" s="3"/>
      <c r="J126" s="3"/>
      <c r="K126" s="3"/>
      <c r="L126" s="3"/>
      <c r="M126" s="17"/>
      <c r="N126" s="21" t="s">
        <v>46</v>
      </c>
      <c r="O126" s="52">
        <v>50</v>
      </c>
      <c r="P126" s="54">
        <v>115.84</v>
      </c>
      <c r="Q126" s="16">
        <f t="shared" si="4"/>
        <v>5792</v>
      </c>
    </row>
    <row r="127" spans="1:17" ht="14.25" customHeight="1" thickBot="1" x14ac:dyDescent="0.25">
      <c r="A127" s="50">
        <f t="shared" si="3"/>
        <v>112</v>
      </c>
      <c r="B127" s="11" t="s">
        <v>4</v>
      </c>
      <c r="C127" s="33">
        <v>135348</v>
      </c>
      <c r="D127" s="10" t="str">
        <f>'[1]Лист по артикулу'!L2090</f>
        <v>Папка файл-вкладыш Эконом, 20 мкм , 100 шт.упак</v>
      </c>
      <c r="E127" s="3"/>
      <c r="F127" s="3"/>
      <c r="G127" s="3"/>
      <c r="H127" s="3"/>
      <c r="I127" s="3"/>
      <c r="J127" s="3"/>
      <c r="K127" s="3"/>
      <c r="L127" s="3"/>
      <c r="M127" s="17"/>
      <c r="N127" s="21" t="s">
        <v>46</v>
      </c>
      <c r="O127" s="52">
        <v>16</v>
      </c>
      <c r="P127" s="54">
        <v>71.180000000000007</v>
      </c>
      <c r="Q127" s="16">
        <f t="shared" si="4"/>
        <v>1138.8800000000001</v>
      </c>
    </row>
    <row r="128" spans="1:17" ht="14.25" customHeight="1" thickBot="1" x14ac:dyDescent="0.25">
      <c r="A128" s="50">
        <f t="shared" si="3"/>
        <v>113</v>
      </c>
      <c r="B128" s="11" t="s">
        <v>4</v>
      </c>
      <c r="C128" s="33">
        <v>48801</v>
      </c>
      <c r="D128" s="10" t="str">
        <f>'[1]Лист по артикулу'!L2091</f>
        <v>Планшет BANTEX 4201-10 A4 черный Россия</v>
      </c>
      <c r="E128" s="3"/>
      <c r="F128" s="3"/>
      <c r="G128" s="3"/>
      <c r="H128" s="3"/>
      <c r="I128" s="3"/>
      <c r="J128" s="3"/>
      <c r="K128" s="3"/>
      <c r="L128" s="3"/>
      <c r="M128" s="17"/>
      <c r="N128" s="21" t="s">
        <v>43</v>
      </c>
      <c r="O128" s="52">
        <v>20</v>
      </c>
      <c r="P128" s="54">
        <v>50.98</v>
      </c>
      <c r="Q128" s="16">
        <f t="shared" si="4"/>
        <v>1019.5999999999999</v>
      </c>
    </row>
    <row r="129" spans="1:17" ht="14.25" customHeight="1" thickBot="1" x14ac:dyDescent="0.25">
      <c r="A129" s="50">
        <f t="shared" si="3"/>
        <v>114</v>
      </c>
      <c r="B129" s="11" t="s">
        <v>4</v>
      </c>
      <c r="C129" s="33">
        <v>12636</v>
      </c>
      <c r="D129" s="10" t="str">
        <f>'[1]Лист по артикулу'!L2093</f>
        <v>Планшет BANTEX 4210-10 A4 черный с верх.створкой Россия</v>
      </c>
      <c r="E129" s="3"/>
      <c r="F129" s="3"/>
      <c r="G129" s="3"/>
      <c r="H129" s="3"/>
      <c r="I129" s="3"/>
      <c r="J129" s="3"/>
      <c r="K129" s="3"/>
      <c r="L129" s="3"/>
      <c r="M129" s="17"/>
      <c r="N129" s="21" t="s">
        <v>43</v>
      </c>
      <c r="O129" s="52">
        <v>10</v>
      </c>
      <c r="P129" s="54">
        <v>79.3</v>
      </c>
      <c r="Q129" s="16">
        <f t="shared" si="4"/>
        <v>793</v>
      </c>
    </row>
    <row r="130" spans="1:17" ht="14.25" customHeight="1" thickBot="1" x14ac:dyDescent="0.25">
      <c r="A130" s="50">
        <f t="shared" si="3"/>
        <v>115</v>
      </c>
      <c r="B130" s="11" t="s">
        <v>4</v>
      </c>
      <c r="C130" s="33">
        <v>263536</v>
      </c>
      <c r="D130" s="10" t="str">
        <f>'[1]Лист по артикулу'!$L$2099</f>
        <v>Подставка Для канцеляр.мелочей MAPED 575400 синей/черный</v>
      </c>
      <c r="E130" s="3"/>
      <c r="F130" s="3"/>
      <c r="G130" s="3"/>
      <c r="H130" s="3"/>
      <c r="I130" s="3"/>
      <c r="J130" s="3"/>
      <c r="K130" s="3"/>
      <c r="L130" s="3"/>
      <c r="M130" s="17"/>
      <c r="N130" s="21" t="s">
        <v>43</v>
      </c>
      <c r="O130" s="52">
        <v>20</v>
      </c>
      <c r="P130" s="54">
        <v>222.31</v>
      </c>
      <c r="Q130" s="16">
        <f t="shared" si="4"/>
        <v>4446.2</v>
      </c>
    </row>
    <row r="131" spans="1:17" ht="14.25" customHeight="1" thickBot="1" x14ac:dyDescent="0.25">
      <c r="A131" s="50">
        <f t="shared" si="3"/>
        <v>116</v>
      </c>
      <c r="B131" s="11" t="s">
        <v>4</v>
      </c>
      <c r="C131" s="33">
        <v>142908</v>
      </c>
      <c r="D131" s="10" t="str">
        <f>'[1]Лист по артикулу'!L2107</f>
        <v>Рамка А4(21х30)ATTACHE серебряная, пластиковый багет 10мм, настен.</v>
      </c>
      <c r="E131" s="3"/>
      <c r="F131" s="3"/>
      <c r="G131" s="3"/>
      <c r="H131" s="3"/>
      <c r="I131" s="3"/>
      <c r="J131" s="3"/>
      <c r="K131" s="3"/>
      <c r="L131" s="3"/>
      <c r="M131" s="17"/>
      <c r="N131" s="21" t="s">
        <v>43</v>
      </c>
      <c r="O131" s="52">
        <v>25</v>
      </c>
      <c r="P131" s="54">
        <v>147.9</v>
      </c>
      <c r="Q131" s="16">
        <f t="shared" si="4"/>
        <v>3697.5</v>
      </c>
    </row>
    <row r="132" spans="1:17" ht="14.25" customHeight="1" thickBot="1" x14ac:dyDescent="0.25">
      <c r="A132" s="50">
        <f t="shared" si="3"/>
        <v>117</v>
      </c>
      <c r="B132" s="11" t="s">
        <v>4</v>
      </c>
      <c r="C132" s="33">
        <v>168715</v>
      </c>
      <c r="D132" s="10" t="str">
        <f>'[1]Лист по артикулу'!L2112</f>
        <v>Ручка гелевая Attache Town 0,5мм с резин.манжеткой красный Россия</v>
      </c>
      <c r="E132" s="3"/>
      <c r="F132" s="3"/>
      <c r="G132" s="3"/>
      <c r="H132" s="3"/>
      <c r="I132" s="3"/>
      <c r="J132" s="3"/>
      <c r="K132" s="3"/>
      <c r="L132" s="3"/>
      <c r="M132" s="17"/>
      <c r="N132" s="21" t="s">
        <v>43</v>
      </c>
      <c r="O132" s="52">
        <v>40</v>
      </c>
      <c r="P132" s="54">
        <v>9.24</v>
      </c>
      <c r="Q132" s="16">
        <f t="shared" si="4"/>
        <v>369.6</v>
      </c>
    </row>
    <row r="133" spans="1:17" ht="14.25" customHeight="1" thickBot="1" x14ac:dyDescent="0.25">
      <c r="A133" s="50">
        <f t="shared" si="3"/>
        <v>118</v>
      </c>
      <c r="B133" s="11" t="s">
        <v>4</v>
      </c>
      <c r="C133" s="33">
        <v>168713</v>
      </c>
      <c r="D133" s="10" t="str">
        <f>'[1]Лист по артикулу'!L2113</f>
        <v>Ручка гелевая Attache Town 0,5мм с резин.манжеткой синий Россия</v>
      </c>
      <c r="E133" s="3"/>
      <c r="F133" s="3"/>
      <c r="G133" s="3"/>
      <c r="H133" s="3"/>
      <c r="I133" s="3"/>
      <c r="J133" s="3"/>
      <c r="K133" s="3"/>
      <c r="L133" s="3"/>
      <c r="M133" s="17"/>
      <c r="N133" s="21" t="s">
        <v>43</v>
      </c>
      <c r="O133" s="52">
        <v>40</v>
      </c>
      <c r="P133" s="54">
        <v>9.58</v>
      </c>
      <c r="Q133" s="16">
        <f t="shared" si="4"/>
        <v>383.2</v>
      </c>
    </row>
    <row r="134" spans="1:17" ht="14.25" customHeight="1" thickBot="1" x14ac:dyDescent="0.25">
      <c r="A134" s="50">
        <f t="shared" si="3"/>
        <v>119</v>
      </c>
      <c r="B134" s="11" t="s">
        <v>4</v>
      </c>
      <c r="C134" s="33">
        <v>168714</v>
      </c>
      <c r="D134" s="10" t="str">
        <f>'[1]Лист по артикулу'!L2114</f>
        <v>Ручка гелевая Attache Town 0,5мм с резин.манжеткой черный Россия</v>
      </c>
      <c r="E134" s="3"/>
      <c r="F134" s="3"/>
      <c r="G134" s="3"/>
      <c r="H134" s="3"/>
      <c r="I134" s="3"/>
      <c r="J134" s="3"/>
      <c r="K134" s="3"/>
      <c r="L134" s="3"/>
      <c r="M134" s="17"/>
      <c r="N134" s="21" t="s">
        <v>43</v>
      </c>
      <c r="O134" s="52">
        <v>40</v>
      </c>
      <c r="P134" s="54">
        <v>9.56</v>
      </c>
      <c r="Q134" s="16">
        <f t="shared" si="4"/>
        <v>382.40000000000003</v>
      </c>
    </row>
    <row r="135" spans="1:17" ht="14.25" customHeight="1" thickBot="1" x14ac:dyDescent="0.25">
      <c r="A135" s="50">
        <f t="shared" si="3"/>
        <v>120</v>
      </c>
      <c r="B135" s="11" t="s">
        <v>4</v>
      </c>
      <c r="C135" s="33">
        <v>87838</v>
      </c>
      <c r="D135" s="10" t="str">
        <f>'[1]Лист по артикулу'!L2115</f>
        <v>Ручка гелевая BIC CRISTAL черная 843884</v>
      </c>
      <c r="E135" s="3"/>
      <c r="F135" s="3"/>
      <c r="G135" s="3"/>
      <c r="H135" s="3"/>
      <c r="I135" s="3"/>
      <c r="J135" s="3"/>
      <c r="K135" s="3"/>
      <c r="L135" s="3"/>
      <c r="M135" s="17"/>
      <c r="N135" s="21" t="s">
        <v>43</v>
      </c>
      <c r="O135" s="52">
        <v>40</v>
      </c>
      <c r="P135" s="54">
        <v>37.18</v>
      </c>
      <c r="Q135" s="16">
        <f t="shared" si="4"/>
        <v>1487.2</v>
      </c>
    </row>
    <row r="136" spans="1:17" ht="14.25" customHeight="1" thickBot="1" x14ac:dyDescent="0.25">
      <c r="A136" s="50">
        <f t="shared" si="3"/>
        <v>121</v>
      </c>
      <c r="B136" s="11" t="s">
        <v>4</v>
      </c>
      <c r="C136" s="33">
        <v>218849</v>
      </c>
      <c r="D136" s="10" t="str">
        <f>'[1]Лист по артикулу'!L2117</f>
        <v>Ручка гелевая CROWN HJR-500R 0,5мм. рез. манж. черный</v>
      </c>
      <c r="E136" s="3"/>
      <c r="F136" s="3"/>
      <c r="G136" s="3"/>
      <c r="H136" s="3"/>
      <c r="I136" s="3"/>
      <c r="J136" s="3"/>
      <c r="K136" s="3"/>
      <c r="L136" s="3"/>
      <c r="M136" s="17"/>
      <c r="N136" s="21" t="s">
        <v>43</v>
      </c>
      <c r="O136" s="52">
        <v>40</v>
      </c>
      <c r="P136" s="54">
        <v>18.95</v>
      </c>
      <c r="Q136" s="16">
        <f t="shared" si="4"/>
        <v>758</v>
      </c>
    </row>
    <row r="137" spans="1:17" ht="14.25" customHeight="1" thickBot="1" x14ac:dyDescent="0.25">
      <c r="A137" s="50">
        <f t="shared" si="3"/>
        <v>122</v>
      </c>
      <c r="B137" s="11" t="s">
        <v>4</v>
      </c>
      <c r="C137" s="33">
        <v>258070</v>
      </c>
      <c r="D137" s="10" t="str">
        <f>'[1]Лист по артикулу'!L2118</f>
        <v>Ручка гелевая G-987 синий,автомат.0,5мм,резин.манжета</v>
      </c>
      <c r="E137" s="3"/>
      <c r="F137" s="3"/>
      <c r="G137" s="3"/>
      <c r="H137" s="3"/>
      <c r="I137" s="3"/>
      <c r="J137" s="3"/>
      <c r="K137" s="3"/>
      <c r="L137" s="3"/>
      <c r="M137" s="17"/>
      <c r="N137" s="21" t="s">
        <v>43</v>
      </c>
      <c r="O137" s="52">
        <v>40</v>
      </c>
      <c r="P137" s="54">
        <v>19.12</v>
      </c>
      <c r="Q137" s="16">
        <f t="shared" si="4"/>
        <v>764.80000000000007</v>
      </c>
    </row>
    <row r="138" spans="1:17" ht="14.25" customHeight="1" thickBot="1" x14ac:dyDescent="0.25">
      <c r="A138" s="50">
        <f t="shared" si="3"/>
        <v>123</v>
      </c>
      <c r="B138" s="11" t="s">
        <v>4</v>
      </c>
      <c r="C138" s="33">
        <v>12057</v>
      </c>
      <c r="D138" s="10" t="str">
        <f>'[1]Лист по артикулу'!L2119</f>
        <v>Ручка гелевая PILOT BLGP-G1-5 резин.манжет. синяя 0,3мм Япония</v>
      </c>
      <c r="E138" s="3"/>
      <c r="F138" s="3"/>
      <c r="G138" s="3"/>
      <c r="H138" s="3"/>
      <c r="I138" s="3"/>
      <c r="J138" s="3"/>
      <c r="K138" s="3"/>
      <c r="L138" s="3"/>
      <c r="M138" s="17"/>
      <c r="N138" s="21" t="s">
        <v>43</v>
      </c>
      <c r="O138" s="52">
        <v>40</v>
      </c>
      <c r="P138" s="54">
        <v>71.540000000000006</v>
      </c>
      <c r="Q138" s="16">
        <f t="shared" si="4"/>
        <v>2861.6000000000004</v>
      </c>
    </row>
    <row r="139" spans="1:17" ht="14.25" customHeight="1" thickBot="1" x14ac:dyDescent="0.25">
      <c r="A139" s="50">
        <f t="shared" si="3"/>
        <v>124</v>
      </c>
      <c r="B139" s="11" t="s">
        <v>4</v>
      </c>
      <c r="C139" s="33">
        <v>168706</v>
      </c>
      <c r="D139" s="10" t="str">
        <f>'[1]Лист по артикулу'!L2120</f>
        <v>Ручка шариковая Attache Basic 0,5мм маслян.синий Россия</v>
      </c>
      <c r="E139" s="3"/>
      <c r="F139" s="3"/>
      <c r="G139" s="3"/>
      <c r="H139" s="3"/>
      <c r="I139" s="3"/>
      <c r="J139" s="3"/>
      <c r="K139" s="3"/>
      <c r="L139" s="3"/>
      <c r="M139" s="17"/>
      <c r="N139" s="21" t="s">
        <v>43</v>
      </c>
      <c r="O139" s="52">
        <v>800</v>
      </c>
      <c r="P139" s="54">
        <v>4.76</v>
      </c>
      <c r="Q139" s="16">
        <f t="shared" si="4"/>
        <v>3808</v>
      </c>
    </row>
    <row r="140" spans="1:17" ht="14.25" customHeight="1" thickBot="1" x14ac:dyDescent="0.25">
      <c r="A140" s="50">
        <f t="shared" si="3"/>
        <v>125</v>
      </c>
      <c r="B140" s="11" t="s">
        <v>4</v>
      </c>
      <c r="C140" s="33">
        <v>168707</v>
      </c>
      <c r="D140" s="10" t="str">
        <f>'[1]Лист по артикулу'!L2121</f>
        <v>Ручка шариковая Attache Basic 0,5мм маслян.черный Россия</v>
      </c>
      <c r="E140" s="3"/>
      <c r="F140" s="3"/>
      <c r="G140" s="3"/>
      <c r="H140" s="3"/>
      <c r="I140" s="3"/>
      <c r="J140" s="3"/>
      <c r="K140" s="3"/>
      <c r="L140" s="3"/>
      <c r="M140" s="17"/>
      <c r="N140" s="21" t="s">
        <v>43</v>
      </c>
      <c r="O140" s="52">
        <v>50</v>
      </c>
      <c r="P140" s="54">
        <v>4.7699999999999996</v>
      </c>
      <c r="Q140" s="16">
        <f t="shared" si="4"/>
        <v>238.49999999999997</v>
      </c>
    </row>
    <row r="141" spans="1:17" ht="14.25" customHeight="1" thickBot="1" x14ac:dyDescent="0.25">
      <c r="A141" s="50">
        <f t="shared" si="3"/>
        <v>126</v>
      </c>
      <c r="B141" s="11" t="s">
        <v>4</v>
      </c>
      <c r="C141" s="33">
        <v>131231</v>
      </c>
      <c r="D141" s="10" t="str">
        <f>'[1]Лист по артикулу'!L2123</f>
        <v>Ручка шариковая Attache Deli 0,5мм синий маслян.основа Россия</v>
      </c>
      <c r="E141" s="3"/>
      <c r="F141" s="3"/>
      <c r="G141" s="3"/>
      <c r="H141" s="3"/>
      <c r="I141" s="3"/>
      <c r="J141" s="3"/>
      <c r="K141" s="3"/>
      <c r="L141" s="3"/>
      <c r="M141" s="17"/>
      <c r="N141" s="21" t="s">
        <v>43</v>
      </c>
      <c r="O141" s="52">
        <v>25</v>
      </c>
      <c r="P141" s="54">
        <v>5.66</v>
      </c>
      <c r="Q141" s="16">
        <f t="shared" si="4"/>
        <v>141.5</v>
      </c>
    </row>
    <row r="142" spans="1:17" ht="14.25" customHeight="1" thickBot="1" x14ac:dyDescent="0.25">
      <c r="A142" s="50">
        <f t="shared" si="3"/>
        <v>127</v>
      </c>
      <c r="B142" s="11" t="s">
        <v>4</v>
      </c>
      <c r="C142" s="33">
        <v>326349</v>
      </c>
      <c r="D142" s="10" t="str">
        <f>'[1]Лист по артикулу'!L2124</f>
        <v>Ручка шариковая BIC 4COLORS FASHION 4 цвета, автомат. 0.4мм, Франция</v>
      </c>
      <c r="E142" s="3"/>
      <c r="F142" s="3"/>
      <c r="G142" s="3"/>
      <c r="H142" s="3"/>
      <c r="I142" s="3"/>
      <c r="J142" s="3"/>
      <c r="K142" s="3"/>
      <c r="L142" s="3"/>
      <c r="M142" s="17"/>
      <c r="N142" s="21" t="s">
        <v>46</v>
      </c>
      <c r="O142" s="52">
        <v>25</v>
      </c>
      <c r="P142" s="54">
        <v>69.33</v>
      </c>
      <c r="Q142" s="16">
        <f t="shared" si="4"/>
        <v>1733.25</v>
      </c>
    </row>
    <row r="143" spans="1:17" ht="14.25" customHeight="1" thickBot="1" x14ac:dyDescent="0.25">
      <c r="A143" s="50">
        <f t="shared" si="3"/>
        <v>128</v>
      </c>
      <c r="B143" s="11" t="s">
        <v>4</v>
      </c>
      <c r="C143" s="33">
        <v>110742</v>
      </c>
      <c r="D143" s="10" t="str">
        <f>'[1]Лист по артикулу'!L2125</f>
        <v>Ручка шариковая BIC Orange 20шт/уп синий 0,35мм Франция</v>
      </c>
      <c r="E143" s="3"/>
      <c r="F143" s="3"/>
      <c r="G143" s="3"/>
      <c r="H143" s="3"/>
      <c r="I143" s="3"/>
      <c r="J143" s="3"/>
      <c r="K143" s="3"/>
      <c r="L143" s="3"/>
      <c r="M143" s="17"/>
      <c r="N143" s="21" t="s">
        <v>46</v>
      </c>
      <c r="O143" s="52">
        <v>25</v>
      </c>
      <c r="P143" s="54">
        <v>246.69</v>
      </c>
      <c r="Q143" s="16">
        <f t="shared" si="4"/>
        <v>6167.25</v>
      </c>
    </row>
    <row r="144" spans="1:17" ht="14.25" customHeight="1" thickBot="1" x14ac:dyDescent="0.25">
      <c r="A144" s="50">
        <f t="shared" ref="A144:A186" si="5">A143+1</f>
        <v>129</v>
      </c>
      <c r="B144" s="11" t="s">
        <v>4</v>
      </c>
      <c r="C144" s="33">
        <v>32032</v>
      </c>
      <c r="D144" s="10" t="str">
        <f>'[1]Лист по артикулу'!L2126</f>
        <v>Ручка шариковая PILOT BPGP-10R-F авт.резин.манжет.черная 0,32мм Япония</v>
      </c>
      <c r="E144" s="3"/>
      <c r="F144" s="3"/>
      <c r="G144" s="3"/>
      <c r="H144" s="3"/>
      <c r="I144" s="3"/>
      <c r="J144" s="3"/>
      <c r="K144" s="3"/>
      <c r="L144" s="3"/>
      <c r="M144" s="17"/>
      <c r="N144" s="21" t="s">
        <v>43</v>
      </c>
      <c r="O144" s="52">
        <v>25</v>
      </c>
      <c r="P144" s="54">
        <v>45.28</v>
      </c>
      <c r="Q144" s="16">
        <f t="shared" si="4"/>
        <v>1132</v>
      </c>
    </row>
    <row r="145" spans="1:17" ht="14.25" customHeight="1" thickBot="1" x14ac:dyDescent="0.25">
      <c r="A145" s="50">
        <f t="shared" si="5"/>
        <v>130</v>
      </c>
      <c r="B145" s="11" t="s">
        <v>4</v>
      </c>
      <c r="C145" s="33">
        <v>49368</v>
      </c>
      <c r="D145" s="10" t="str">
        <f>'[1]Лист по артикулу'!L2127</f>
        <v>Ручка шариковая PILOT BPRG-10R-F REX GRIP авт.рез.манжет.синяя 0,32мм</v>
      </c>
      <c r="E145" s="3"/>
      <c r="F145" s="3"/>
      <c r="G145" s="3"/>
      <c r="H145" s="3"/>
      <c r="I145" s="3"/>
      <c r="J145" s="3"/>
      <c r="K145" s="3"/>
      <c r="L145" s="3"/>
      <c r="M145" s="17"/>
      <c r="N145" s="21" t="s">
        <v>43</v>
      </c>
      <c r="O145" s="52">
        <v>75</v>
      </c>
      <c r="P145" s="54">
        <v>56.72</v>
      </c>
      <c r="Q145" s="16">
        <f t="shared" si="4"/>
        <v>4254</v>
      </c>
    </row>
    <row r="146" spans="1:17" ht="14.25" customHeight="1" thickBot="1" x14ac:dyDescent="0.25">
      <c r="A146" s="50">
        <f t="shared" si="5"/>
        <v>131</v>
      </c>
      <c r="B146" s="11" t="s">
        <v>4</v>
      </c>
      <c r="C146" s="33">
        <v>60857</v>
      </c>
      <c r="D146" s="10" t="str">
        <f>'[1]Лист по артикулу'!L2129</f>
        <v>Ручка шариковая PILOT BPS-GP-F с резин.манжет. синяя 0,32мм Япония</v>
      </c>
      <c r="E146" s="3"/>
      <c r="F146" s="3"/>
      <c r="G146" s="3"/>
      <c r="H146" s="3"/>
      <c r="I146" s="3"/>
      <c r="J146" s="3"/>
      <c r="K146" s="3"/>
      <c r="L146" s="3"/>
      <c r="M146" s="17"/>
      <c r="N146" s="21" t="s">
        <v>43</v>
      </c>
      <c r="O146" s="52">
        <v>25</v>
      </c>
      <c r="P146" s="54">
        <v>39.04</v>
      </c>
      <c r="Q146" s="16">
        <f t="shared" si="4"/>
        <v>976</v>
      </c>
    </row>
    <row r="147" spans="1:17" ht="14.25" customHeight="1" thickBot="1" x14ac:dyDescent="0.25">
      <c r="A147" s="50">
        <f t="shared" si="5"/>
        <v>132</v>
      </c>
      <c r="B147" s="11" t="s">
        <v>4</v>
      </c>
      <c r="C147" s="33">
        <v>181</v>
      </c>
      <c r="D147" s="10" t="str">
        <f>'[1]Лист по артикулу'!L2130</f>
        <v>Ручка шариковая UNIVERSAL Corvina красный 0,7мм Италия</v>
      </c>
      <c r="E147" s="3"/>
      <c r="F147" s="3"/>
      <c r="G147" s="3"/>
      <c r="H147" s="3"/>
      <c r="I147" s="3"/>
      <c r="J147" s="3"/>
      <c r="K147" s="3"/>
      <c r="L147" s="3"/>
      <c r="M147" s="17"/>
      <c r="N147" s="21" t="s">
        <v>43</v>
      </c>
      <c r="O147" s="52">
        <v>25</v>
      </c>
      <c r="P147" s="54">
        <v>8.32</v>
      </c>
      <c r="Q147" s="16">
        <f t="shared" si="4"/>
        <v>208</v>
      </c>
    </row>
    <row r="148" spans="1:17" ht="14.25" customHeight="1" thickBot="1" x14ac:dyDescent="0.25">
      <c r="A148" s="50">
        <f t="shared" si="5"/>
        <v>133</v>
      </c>
      <c r="B148" s="11" t="s">
        <v>4</v>
      </c>
      <c r="C148" s="33">
        <v>599</v>
      </c>
      <c r="D148" s="10" t="str">
        <f>'[1]Лист по артикулу'!L2132</f>
        <v>Ручка шариковая UNIVERSAL Corvina синий 0,7мм Италия</v>
      </c>
      <c r="E148" s="3"/>
      <c r="F148" s="3"/>
      <c r="G148" s="3"/>
      <c r="H148" s="3"/>
      <c r="I148" s="3"/>
      <c r="J148" s="3"/>
      <c r="K148" s="3"/>
      <c r="L148" s="3"/>
      <c r="M148" s="17"/>
      <c r="N148" s="21" t="s">
        <v>43</v>
      </c>
      <c r="O148" s="52">
        <v>25</v>
      </c>
      <c r="P148" s="54">
        <v>8.34</v>
      </c>
      <c r="Q148" s="16">
        <f t="shared" si="4"/>
        <v>208.5</v>
      </c>
    </row>
    <row r="149" spans="1:17" ht="14.25" customHeight="1" thickBot="1" x14ac:dyDescent="0.25">
      <c r="A149" s="50">
        <f t="shared" si="5"/>
        <v>134</v>
      </c>
      <c r="B149" s="11" t="s">
        <v>4</v>
      </c>
      <c r="C149" s="33">
        <v>598</v>
      </c>
      <c r="D149" s="10" t="str">
        <f>'[1]Лист по артикулу'!L2133</f>
        <v>Ручка шариковая UNIVERSAL Corvina черный 0,7мм Италия</v>
      </c>
      <c r="E149" s="3"/>
      <c r="F149" s="3"/>
      <c r="G149" s="3"/>
      <c r="H149" s="3"/>
      <c r="I149" s="3"/>
      <c r="J149" s="3"/>
      <c r="K149" s="3"/>
      <c r="L149" s="3"/>
      <c r="M149" s="17"/>
      <c r="N149" s="21" t="s">
        <v>43</v>
      </c>
      <c r="O149" s="52">
        <v>40</v>
      </c>
      <c r="P149" s="54">
        <v>8.24</v>
      </c>
      <c r="Q149" s="16">
        <f t="shared" si="4"/>
        <v>329.6</v>
      </c>
    </row>
    <row r="150" spans="1:17" ht="14.25" customHeight="1" thickBot="1" x14ac:dyDescent="0.25">
      <c r="A150" s="50">
        <f t="shared" si="5"/>
        <v>135</v>
      </c>
      <c r="B150" s="11" t="s">
        <v>4</v>
      </c>
      <c r="C150" s="33">
        <v>434196</v>
      </c>
      <c r="D150" s="10" t="str">
        <f>'[1]Лист по артикулу'!$L$2135</f>
        <v>Ручка шариковая на липучке KP1009 в держателе с цепочкой цв.белый</v>
      </c>
      <c r="E150" s="3"/>
      <c r="F150" s="3"/>
      <c r="G150" s="3"/>
      <c r="H150" s="3"/>
      <c r="I150" s="3"/>
      <c r="J150" s="3"/>
      <c r="K150" s="3"/>
      <c r="L150" s="3"/>
      <c r="M150" s="17"/>
      <c r="N150" s="21" t="s">
        <v>43</v>
      </c>
      <c r="O150" s="52">
        <v>40</v>
      </c>
      <c r="P150" s="54">
        <v>145.53</v>
      </c>
      <c r="Q150" s="16">
        <f t="shared" si="4"/>
        <v>5821.2</v>
      </c>
    </row>
    <row r="151" spans="1:17" ht="14.25" customHeight="1" thickBot="1" x14ac:dyDescent="0.25">
      <c r="A151" s="50">
        <f t="shared" si="5"/>
        <v>136</v>
      </c>
      <c r="B151" s="11" t="s">
        <v>19</v>
      </c>
      <c r="C151" s="33">
        <v>214169</v>
      </c>
      <c r="D151" s="10" t="str">
        <f>'[1]Лист по артикулу'!$L$2137</f>
        <v>Салфетки 1-сл.Мягкий знак белые 100шт./уп.c4 C</v>
      </c>
      <c r="E151" s="3"/>
      <c r="F151" s="3"/>
      <c r="G151" s="3"/>
      <c r="H151" s="3"/>
      <c r="I151" s="3"/>
      <c r="J151" s="3"/>
      <c r="K151" s="3"/>
      <c r="L151" s="3"/>
      <c r="M151" s="17"/>
      <c r="N151" s="21" t="s">
        <v>43</v>
      </c>
      <c r="O151" s="52">
        <v>50</v>
      </c>
      <c r="P151" s="54">
        <v>16.13</v>
      </c>
      <c r="Q151" s="16">
        <f t="shared" ref="Q151:Q186" si="6">P151*O151</f>
        <v>806.5</v>
      </c>
    </row>
    <row r="152" spans="1:17" ht="14.25" customHeight="1" thickBot="1" x14ac:dyDescent="0.25">
      <c r="A152" s="50">
        <f t="shared" si="5"/>
        <v>137</v>
      </c>
      <c r="B152" s="11" t="s">
        <v>19</v>
      </c>
      <c r="C152" s="33">
        <v>214169</v>
      </c>
      <c r="D152" s="10" t="str">
        <f>'[1]Лист по артикулу'!$L$2139</f>
        <v>Салфетки 1-сл.Мягкий знак белые 100шт./уп.c4 C</v>
      </c>
      <c r="E152" s="3"/>
      <c r="F152" s="3"/>
      <c r="G152" s="3"/>
      <c r="H152" s="3"/>
      <c r="I152" s="3"/>
      <c r="J152" s="3"/>
      <c r="K152" s="3"/>
      <c r="L152" s="3"/>
      <c r="M152" s="17"/>
      <c r="N152" s="21" t="s">
        <v>43</v>
      </c>
      <c r="O152" s="52">
        <v>150</v>
      </c>
      <c r="P152" s="54">
        <v>16.13</v>
      </c>
      <c r="Q152" s="16">
        <f t="shared" si="6"/>
        <v>2419.5</v>
      </c>
    </row>
    <row r="153" spans="1:17" ht="14.25" customHeight="1" thickBot="1" x14ac:dyDescent="0.25">
      <c r="A153" s="50">
        <f t="shared" si="5"/>
        <v>138</v>
      </c>
      <c r="B153" s="11" t="s">
        <v>4</v>
      </c>
      <c r="C153" s="33">
        <v>380973</v>
      </c>
      <c r="D153" s="10" t="str">
        <f>'[1]Лист по артикулу'!$L$2143</f>
        <v>Салфетки ProMega Office "For Screen" в тубе д/чист. экран. 100шт</v>
      </c>
      <c r="E153" s="3"/>
      <c r="F153" s="3"/>
      <c r="G153" s="3"/>
      <c r="H153" s="3"/>
      <c r="I153" s="3"/>
      <c r="J153" s="3"/>
      <c r="K153" s="3"/>
      <c r="L153" s="3"/>
      <c r="M153" s="17"/>
      <c r="N153" s="21" t="s">
        <v>43</v>
      </c>
      <c r="O153" s="52">
        <v>10</v>
      </c>
      <c r="P153" s="54">
        <v>87.9</v>
      </c>
      <c r="Q153" s="16">
        <f t="shared" si="6"/>
        <v>879</v>
      </c>
    </row>
    <row r="154" spans="1:17" ht="14.25" customHeight="1" thickBot="1" x14ac:dyDescent="0.25">
      <c r="A154" s="50">
        <f t="shared" si="5"/>
        <v>139</v>
      </c>
      <c r="B154" s="11" t="s">
        <v>4</v>
      </c>
      <c r="C154" s="33">
        <v>127662</v>
      </c>
      <c r="D154" s="10" t="str">
        <f>'[1]Лист по артикулу'!L2145</f>
        <v>Салфетки для чистки оргтехники ProMEGA Office  For Screen,мяг. уп.,50 шт.</v>
      </c>
      <c r="E154" s="3"/>
      <c r="F154" s="3"/>
      <c r="G154" s="3"/>
      <c r="H154" s="3"/>
      <c r="I154" s="3"/>
      <c r="J154" s="3"/>
      <c r="K154" s="3"/>
      <c r="L154" s="3"/>
      <c r="M154" s="17"/>
      <c r="N154" s="21" t="s">
        <v>43</v>
      </c>
      <c r="O154" s="52">
        <v>20</v>
      </c>
      <c r="P154" s="54">
        <v>47.37</v>
      </c>
      <c r="Q154" s="16">
        <f t="shared" si="6"/>
        <v>947.4</v>
      </c>
    </row>
    <row r="155" spans="1:17" ht="14.25" customHeight="1" thickBot="1" x14ac:dyDescent="0.25">
      <c r="A155" s="50">
        <f t="shared" si="5"/>
        <v>140</v>
      </c>
      <c r="B155" s="11" t="s">
        <v>2</v>
      </c>
      <c r="C155" s="33">
        <v>167987</v>
      </c>
      <c r="D155" s="10" t="str">
        <f>'[1]Лист по артикулу'!L2147</f>
        <v>Светильник Camelion KD-017A 2G7 (база+струбцина) черный</v>
      </c>
      <c r="E155" s="3"/>
      <c r="F155" s="3"/>
      <c r="G155" s="3"/>
      <c r="H155" s="3"/>
      <c r="I155" s="3"/>
      <c r="J155" s="3"/>
      <c r="K155" s="3"/>
      <c r="L155" s="3"/>
      <c r="M155" s="17"/>
      <c r="N155" s="21" t="s">
        <v>43</v>
      </c>
      <c r="O155" s="52">
        <v>10</v>
      </c>
      <c r="P155" s="54">
        <v>1101.6099999999999</v>
      </c>
      <c r="Q155" s="16">
        <f t="shared" si="6"/>
        <v>11016.099999999999</v>
      </c>
    </row>
    <row r="156" spans="1:17" ht="14.25" customHeight="1" thickBot="1" x14ac:dyDescent="0.25">
      <c r="A156" s="50">
        <f t="shared" si="5"/>
        <v>141</v>
      </c>
      <c r="B156" s="11" t="s">
        <v>2</v>
      </c>
      <c r="C156" s="33">
        <v>134924</v>
      </c>
      <c r="D156" s="10" t="str">
        <f>'[1]Лист по артикулу'!L2151</f>
        <v>Сейф Aiko Т-28 мебельный, ключ.замок</v>
      </c>
      <c r="E156" s="3"/>
      <c r="F156" s="3"/>
      <c r="G156" s="3"/>
      <c r="H156" s="3"/>
      <c r="I156" s="3"/>
      <c r="J156" s="3"/>
      <c r="K156" s="3"/>
      <c r="L156" s="3"/>
      <c r="M156" s="17"/>
      <c r="N156" s="21" t="s">
        <v>43</v>
      </c>
      <c r="O156" s="52">
        <v>10</v>
      </c>
      <c r="P156" s="54">
        <v>3048.36</v>
      </c>
      <c r="Q156" s="16">
        <f t="shared" si="6"/>
        <v>30483.600000000002</v>
      </c>
    </row>
    <row r="157" spans="1:17" ht="14.25" customHeight="1" thickBot="1" x14ac:dyDescent="0.25">
      <c r="A157" s="50">
        <f t="shared" si="5"/>
        <v>142</v>
      </c>
      <c r="B157" s="11" t="s">
        <v>2</v>
      </c>
      <c r="C157" s="33">
        <v>89773</v>
      </c>
      <c r="D157" s="10" t="str">
        <f>'[1]Лист по артикулу'!L2153</f>
        <v>Сейф Aiko Т-28EL мебельный, электрон.замок</v>
      </c>
      <c r="E157" s="3"/>
      <c r="F157" s="3"/>
      <c r="G157" s="3"/>
      <c r="H157" s="3"/>
      <c r="I157" s="3"/>
      <c r="J157" s="3"/>
      <c r="K157" s="3"/>
      <c r="L157" s="3"/>
      <c r="M157" s="17"/>
      <c r="N157" s="21" t="s">
        <v>43</v>
      </c>
      <c r="O157" s="52">
        <v>2</v>
      </c>
      <c r="P157" s="54">
        <v>4883.5</v>
      </c>
      <c r="Q157" s="16">
        <f t="shared" si="6"/>
        <v>9767</v>
      </c>
    </row>
    <row r="158" spans="1:17" ht="14.25" customHeight="1" thickBot="1" x14ac:dyDescent="0.25">
      <c r="A158" s="50">
        <f t="shared" si="5"/>
        <v>143</v>
      </c>
      <c r="B158" s="11" t="s">
        <v>4</v>
      </c>
      <c r="C158" s="33">
        <v>139204</v>
      </c>
      <c r="D158" s="10" t="str">
        <f>'[1]Лист по артикулу'!L2154</f>
        <v>Скобы к степлеру N10 КОМУС</v>
      </c>
      <c r="E158" s="3"/>
      <c r="F158" s="3"/>
      <c r="G158" s="3"/>
      <c r="H158" s="3"/>
      <c r="I158" s="3"/>
      <c r="J158" s="3"/>
      <c r="K158" s="3"/>
      <c r="L158" s="3"/>
      <c r="M158" s="17"/>
      <c r="N158" s="21" t="s">
        <v>46</v>
      </c>
      <c r="O158" s="52">
        <v>100</v>
      </c>
      <c r="P158" s="54">
        <v>11.93</v>
      </c>
      <c r="Q158" s="16">
        <f t="shared" si="6"/>
        <v>1193</v>
      </c>
    </row>
    <row r="159" spans="1:17" ht="14.25" customHeight="1" thickBot="1" x14ac:dyDescent="0.25">
      <c r="A159" s="50">
        <f t="shared" si="5"/>
        <v>144</v>
      </c>
      <c r="B159" s="11" t="s">
        <v>4</v>
      </c>
      <c r="C159" s="33">
        <v>139205</v>
      </c>
      <c r="D159" s="10" t="str">
        <f>'[1]Лист по артикулу'!L2155</f>
        <v>Скобы к степлеру N24/6 ATTACHE</v>
      </c>
      <c r="E159" s="3"/>
      <c r="F159" s="3"/>
      <c r="G159" s="3"/>
      <c r="H159" s="3"/>
      <c r="I159" s="3"/>
      <c r="J159" s="3"/>
      <c r="K159" s="3"/>
      <c r="L159" s="3"/>
      <c r="M159" s="17"/>
      <c r="N159" s="21" t="s">
        <v>46</v>
      </c>
      <c r="O159" s="52">
        <v>100</v>
      </c>
      <c r="P159" s="54">
        <v>12.74</v>
      </c>
      <c r="Q159" s="16">
        <f t="shared" si="6"/>
        <v>1274</v>
      </c>
    </row>
    <row r="160" spans="1:17" ht="14.25" customHeight="1" thickBot="1" x14ac:dyDescent="0.25">
      <c r="A160" s="50">
        <f t="shared" si="5"/>
        <v>145</v>
      </c>
      <c r="B160" s="11" t="s">
        <v>4</v>
      </c>
      <c r="C160" s="33">
        <v>60915</v>
      </c>
      <c r="D160" s="10" t="str">
        <f>'[1]Лист по артикулу'!L2156</f>
        <v>Скобы к степлеру N24/6 KORES '43101</v>
      </c>
      <c r="E160" s="3"/>
      <c r="F160" s="3"/>
      <c r="G160" s="3"/>
      <c r="H160" s="3"/>
      <c r="I160" s="3"/>
      <c r="J160" s="3"/>
      <c r="K160" s="3"/>
      <c r="L160" s="3"/>
      <c r="M160" s="17"/>
      <c r="N160" s="21" t="s">
        <v>46</v>
      </c>
      <c r="O160" s="52">
        <v>200</v>
      </c>
      <c r="P160" s="54">
        <v>20.95</v>
      </c>
      <c r="Q160" s="16">
        <f t="shared" si="6"/>
        <v>4190</v>
      </c>
    </row>
    <row r="161" spans="1:17" ht="14.25" customHeight="1" thickBot="1" x14ac:dyDescent="0.25">
      <c r="A161" s="50">
        <f t="shared" si="5"/>
        <v>146</v>
      </c>
      <c r="B161" s="11" t="s">
        <v>4</v>
      </c>
      <c r="C161" s="33">
        <v>162706</v>
      </c>
      <c r="D161" s="10" t="str">
        <f>'[1]Лист по артикулу'!L2158</f>
        <v>Скобы к степлеру N24/6 КОМУС</v>
      </c>
      <c r="E161" s="3"/>
      <c r="F161" s="3"/>
      <c r="G161" s="3"/>
      <c r="H161" s="3"/>
      <c r="I161" s="3"/>
      <c r="J161" s="3"/>
      <c r="K161" s="3"/>
      <c r="L161" s="3"/>
      <c r="M161" s="17"/>
      <c r="N161" s="21" t="s">
        <v>46</v>
      </c>
      <c r="O161" s="52">
        <v>100</v>
      </c>
      <c r="P161" s="54">
        <v>18.510000000000002</v>
      </c>
      <c r="Q161" s="16">
        <f t="shared" si="6"/>
        <v>1851.0000000000002</v>
      </c>
    </row>
    <row r="162" spans="1:17" ht="14.25" customHeight="1" thickBot="1" x14ac:dyDescent="0.25">
      <c r="A162" s="50">
        <f t="shared" si="5"/>
        <v>147</v>
      </c>
      <c r="B162" s="11" t="s">
        <v>4</v>
      </c>
      <c r="C162" s="33">
        <v>161989</v>
      </c>
      <c r="D162" s="10" t="str">
        <f>'[1]Лист по артикулу'!L2159</f>
        <v>Скрепки 25 мм 100 шт./уп. ATTACHE: никель,треуг,к/кор</v>
      </c>
      <c r="E162" s="3"/>
      <c r="F162" s="3"/>
      <c r="G162" s="3"/>
      <c r="H162" s="3"/>
      <c r="I162" s="3"/>
      <c r="J162" s="3"/>
      <c r="K162" s="3"/>
      <c r="L162" s="3"/>
      <c r="M162" s="17"/>
      <c r="N162" s="21" t="s">
        <v>46</v>
      </c>
      <c r="O162" s="52">
        <v>100</v>
      </c>
      <c r="P162" s="54">
        <v>13.68</v>
      </c>
      <c r="Q162" s="16">
        <f t="shared" si="6"/>
        <v>1368</v>
      </c>
    </row>
    <row r="163" spans="1:17" ht="14.25" customHeight="1" thickBot="1" x14ac:dyDescent="0.25">
      <c r="A163" s="50">
        <f t="shared" si="5"/>
        <v>148</v>
      </c>
      <c r="B163" s="11" t="s">
        <v>4</v>
      </c>
      <c r="C163" s="33">
        <v>115672</v>
      </c>
      <c r="D163" s="10" t="str">
        <f>'[1]Лист по артикулу'!L2160</f>
        <v>Скрепки 28 мм 100 шт./уп. ATTACHE С28-100: б/покрытия,кругл,к/кор</v>
      </c>
      <c r="E163" s="3"/>
      <c r="F163" s="3"/>
      <c r="G163" s="3"/>
      <c r="H163" s="3"/>
      <c r="I163" s="3"/>
      <c r="J163" s="3"/>
      <c r="K163" s="3"/>
      <c r="L163" s="3"/>
      <c r="M163" s="17"/>
      <c r="N163" s="21" t="s">
        <v>46</v>
      </c>
      <c r="O163" s="52">
        <v>200</v>
      </c>
      <c r="P163" s="54">
        <v>6.17</v>
      </c>
      <c r="Q163" s="16">
        <f t="shared" si="6"/>
        <v>1234</v>
      </c>
    </row>
    <row r="164" spans="1:17" ht="14.25" customHeight="1" thickBot="1" x14ac:dyDescent="0.25">
      <c r="A164" s="50">
        <f t="shared" si="5"/>
        <v>149</v>
      </c>
      <c r="B164" s="11" t="s">
        <v>4</v>
      </c>
      <c r="C164" s="33">
        <v>173</v>
      </c>
      <c r="D164" s="10" t="str">
        <f>'[1]Лист по артикулу'!L2162</f>
        <v>Скрепки 28 мм 100 шт./уп. ICO: медь,овал,к/кор</v>
      </c>
      <c r="E164" s="3"/>
      <c r="F164" s="3"/>
      <c r="G164" s="3"/>
      <c r="H164" s="3"/>
      <c r="I164" s="3"/>
      <c r="J164" s="3"/>
      <c r="K164" s="3"/>
      <c r="L164" s="3"/>
      <c r="M164" s="17"/>
      <c r="N164" s="21" t="s">
        <v>46</v>
      </c>
      <c r="O164" s="52">
        <v>200</v>
      </c>
      <c r="P164" s="54">
        <v>20.93</v>
      </c>
      <c r="Q164" s="48">
        <f t="shared" si="6"/>
        <v>4186</v>
      </c>
    </row>
    <row r="165" spans="1:17" ht="14.25" customHeight="1" thickBot="1" x14ac:dyDescent="0.25">
      <c r="A165" s="50">
        <f t="shared" si="5"/>
        <v>150</v>
      </c>
      <c r="B165" s="11" t="s">
        <v>4</v>
      </c>
      <c r="C165" s="33">
        <v>115674</v>
      </c>
      <c r="D165" s="10" t="str">
        <f>'[1]Лист по артикулу'!L2164</f>
        <v>Скрепки 50 мм 50 шт./уп. ATTACHE Г50-50: б/покрытия,кругл,гофр,к/кор</v>
      </c>
      <c r="E165" s="3"/>
      <c r="F165" s="3"/>
      <c r="G165" s="3"/>
      <c r="H165" s="3"/>
      <c r="I165" s="3"/>
      <c r="J165" s="3"/>
      <c r="K165" s="3"/>
      <c r="L165" s="3"/>
      <c r="M165" s="17"/>
      <c r="N165" s="21" t="s">
        <v>46</v>
      </c>
      <c r="O165" s="52">
        <v>100</v>
      </c>
      <c r="P165" s="54">
        <v>13.1</v>
      </c>
      <c r="Q165" s="47">
        <f t="shared" si="6"/>
        <v>1310</v>
      </c>
    </row>
    <row r="166" spans="1:17" ht="14.25" customHeight="1" thickBot="1" x14ac:dyDescent="0.25">
      <c r="A166" s="50">
        <f t="shared" si="5"/>
        <v>151</v>
      </c>
      <c r="B166" s="11" t="s">
        <v>19</v>
      </c>
      <c r="C166" s="33">
        <v>85176</v>
      </c>
      <c r="D166" s="10" t="str">
        <f>'[1]Лист по артикулу'!L2166</f>
        <v>Средство для мытья посуды FAIRY Нежные руки Чайное дерево/Мята 500мл</v>
      </c>
      <c r="E166" s="3"/>
      <c r="F166" s="3"/>
      <c r="G166" s="3"/>
      <c r="H166" s="3"/>
      <c r="I166" s="3"/>
      <c r="J166" s="3"/>
      <c r="K166" s="3"/>
      <c r="L166" s="3"/>
      <c r="M166" s="17"/>
      <c r="N166" s="21" t="s">
        <v>43</v>
      </c>
      <c r="O166" s="52">
        <v>100</v>
      </c>
      <c r="P166" s="54">
        <v>86.6</v>
      </c>
      <c r="Q166" s="16">
        <f t="shared" si="6"/>
        <v>8660</v>
      </c>
    </row>
    <row r="167" spans="1:17" ht="14.25" customHeight="1" thickBot="1" x14ac:dyDescent="0.25">
      <c r="A167" s="50">
        <f t="shared" si="5"/>
        <v>152</v>
      </c>
      <c r="B167" s="11" t="s">
        <v>19</v>
      </c>
      <c r="C167" s="33">
        <v>145594</v>
      </c>
      <c r="D167" s="10" t="str">
        <f>'[1]Лист по артикулу'!L2169</f>
        <v>Стакан одноразовый для хол/гор, 200мл, бел., ПП, 100 шт./уп.</v>
      </c>
      <c r="E167" s="3"/>
      <c r="F167" s="3"/>
      <c r="G167" s="3"/>
      <c r="H167" s="3"/>
      <c r="I167" s="3"/>
      <c r="J167" s="3"/>
      <c r="K167" s="3"/>
      <c r="L167" s="3"/>
      <c r="M167" s="17"/>
      <c r="N167" s="21" t="s">
        <v>46</v>
      </c>
      <c r="O167" s="52">
        <v>100</v>
      </c>
      <c r="P167" s="54">
        <v>51.05</v>
      </c>
      <c r="Q167" s="16">
        <f t="shared" si="6"/>
        <v>5105</v>
      </c>
    </row>
    <row r="168" spans="1:17" ht="14.25" customHeight="1" thickBot="1" x14ac:dyDescent="0.25">
      <c r="A168" s="50">
        <f t="shared" si="5"/>
        <v>153</v>
      </c>
      <c r="B168" s="11" t="s">
        <v>4</v>
      </c>
      <c r="C168" s="33">
        <v>159007</v>
      </c>
      <c r="D168" s="10" t="str">
        <f>'[1]Лист по артикулу'!L2170</f>
        <v>Степлер (N10) до 10 лист. черный WD9216</v>
      </c>
      <c r="E168" s="3"/>
      <c r="F168" s="3"/>
      <c r="G168" s="3"/>
      <c r="H168" s="3"/>
      <c r="I168" s="3"/>
      <c r="J168" s="3"/>
      <c r="K168" s="3"/>
      <c r="L168" s="3"/>
      <c r="M168" s="17"/>
      <c r="N168" s="21" t="s">
        <v>43</v>
      </c>
      <c r="O168" s="52">
        <v>10</v>
      </c>
      <c r="P168" s="54">
        <v>51.25</v>
      </c>
      <c r="Q168" s="16">
        <f t="shared" si="6"/>
        <v>512.5</v>
      </c>
    </row>
    <row r="169" spans="1:17" ht="14.25" customHeight="1" thickBot="1" x14ac:dyDescent="0.25">
      <c r="A169" s="50">
        <f t="shared" si="5"/>
        <v>154</v>
      </c>
      <c r="B169" s="11" t="s">
        <v>4</v>
      </c>
      <c r="C169" s="33">
        <v>108531</v>
      </c>
      <c r="D169" s="10" t="str">
        <f>'[1]Лист по артикулу'!L2173</f>
        <v>Степлер SAX 219 (N10) до 10 лис. синий Австрия/Венгрия</v>
      </c>
      <c r="E169" s="3"/>
      <c r="F169" s="3"/>
      <c r="G169" s="3"/>
      <c r="H169" s="3"/>
      <c r="I169" s="3"/>
      <c r="J169" s="3"/>
      <c r="K169" s="3"/>
      <c r="L169" s="3"/>
      <c r="M169" s="17"/>
      <c r="N169" s="21" t="s">
        <v>43</v>
      </c>
      <c r="O169" s="52">
        <v>20</v>
      </c>
      <c r="P169" s="54">
        <v>247.79</v>
      </c>
      <c r="Q169" s="16">
        <f t="shared" si="6"/>
        <v>4955.8</v>
      </c>
    </row>
    <row r="170" spans="1:17" ht="14.25" customHeight="1" thickBot="1" x14ac:dyDescent="0.25">
      <c r="A170" s="50">
        <f t="shared" si="5"/>
        <v>155</v>
      </c>
      <c r="B170" s="11" t="s">
        <v>4</v>
      </c>
      <c r="C170" s="33">
        <v>19177</v>
      </c>
      <c r="D170" s="10" t="str">
        <f>'[1]Лист по артикулу'!L2176</f>
        <v>Степлер SAX 239 (N24/6) до 25 лист. красный Австрия/Венгрия</v>
      </c>
      <c r="E170" s="3"/>
      <c r="F170" s="3"/>
      <c r="G170" s="3"/>
      <c r="H170" s="3"/>
      <c r="I170" s="3"/>
      <c r="J170" s="3"/>
      <c r="K170" s="3"/>
      <c r="L170" s="3"/>
      <c r="M170" s="17"/>
      <c r="N170" s="21" t="s">
        <v>43</v>
      </c>
      <c r="O170" s="52">
        <v>50</v>
      </c>
      <c r="P170" s="54">
        <v>647.91</v>
      </c>
      <c r="Q170" s="16">
        <f t="shared" si="6"/>
        <v>32395.5</v>
      </c>
    </row>
    <row r="171" spans="1:17" ht="14.25" customHeight="1" thickBot="1" x14ac:dyDescent="0.25">
      <c r="A171" s="50">
        <f t="shared" si="5"/>
        <v>156</v>
      </c>
      <c r="B171" s="11" t="s">
        <v>4</v>
      </c>
      <c r="C171" s="33">
        <v>108532</v>
      </c>
      <c r="D171" s="10" t="str">
        <f>'[1]Лист по артикулу'!L2182</f>
        <v>Степлер SAX 39 (N24/6) до 25 лист. синий Австрия/Венгрия</v>
      </c>
      <c r="E171" s="3"/>
      <c r="F171" s="3"/>
      <c r="G171" s="3"/>
      <c r="H171" s="3"/>
      <c r="I171" s="3"/>
      <c r="J171" s="3"/>
      <c r="K171" s="3"/>
      <c r="L171" s="3"/>
      <c r="M171" s="17"/>
      <c r="N171" s="21" t="s">
        <v>43</v>
      </c>
      <c r="O171" s="52">
        <v>20</v>
      </c>
      <c r="P171" s="54">
        <v>556.03</v>
      </c>
      <c r="Q171" s="16">
        <f t="shared" si="6"/>
        <v>11120.599999999999</v>
      </c>
    </row>
    <row r="172" spans="1:17" ht="14.25" customHeight="1" thickBot="1" x14ac:dyDescent="0.25">
      <c r="A172" s="50">
        <f t="shared" si="5"/>
        <v>157</v>
      </c>
      <c r="B172" s="11" t="s">
        <v>4</v>
      </c>
      <c r="C172" s="33">
        <v>87793</v>
      </c>
      <c r="D172" s="10" t="str">
        <f>'[1]Лист по артикулу'!$L$2188</f>
        <v>Степлер SAX 539 (№24/6) до 30 лист. чёрный</v>
      </c>
      <c r="E172" s="3"/>
      <c r="F172" s="3"/>
      <c r="G172" s="3"/>
      <c r="H172" s="3"/>
      <c r="I172" s="3"/>
      <c r="J172" s="3"/>
      <c r="K172" s="3"/>
      <c r="L172" s="3"/>
      <c r="M172" s="17"/>
      <c r="N172" s="21" t="s">
        <v>43</v>
      </c>
      <c r="O172" s="52">
        <v>10</v>
      </c>
      <c r="P172" s="54">
        <v>870.34</v>
      </c>
      <c r="Q172" s="16">
        <f t="shared" si="6"/>
        <v>8703.4</v>
      </c>
    </row>
    <row r="173" spans="1:17" ht="14.25" customHeight="1" thickBot="1" x14ac:dyDescent="0.25">
      <c r="A173" s="50">
        <f t="shared" si="5"/>
        <v>158</v>
      </c>
      <c r="B173" s="11" t="s">
        <v>4</v>
      </c>
      <c r="C173" s="35">
        <v>162722</v>
      </c>
      <c r="D173" s="10" t="str">
        <f>'[1]Лист по артикулу'!$L$2190</f>
        <v>Степлер КОМУС 1159 (N23) до 100 лист. плоское сшивание черный</v>
      </c>
      <c r="E173" s="3"/>
      <c r="F173" s="3"/>
      <c r="G173" s="3"/>
      <c r="H173" s="3"/>
      <c r="I173" s="3"/>
      <c r="J173" s="3"/>
      <c r="K173" s="3"/>
      <c r="L173" s="3"/>
      <c r="M173" s="17"/>
      <c r="N173" s="21" t="s">
        <v>43</v>
      </c>
      <c r="O173" s="52">
        <v>10</v>
      </c>
      <c r="P173" s="54">
        <v>1122.99</v>
      </c>
      <c r="Q173" s="16">
        <f t="shared" si="6"/>
        <v>11229.9</v>
      </c>
    </row>
    <row r="174" spans="1:17" ht="14.25" customHeight="1" thickBot="1" x14ac:dyDescent="0.25">
      <c r="A174" s="50">
        <f t="shared" si="5"/>
        <v>159</v>
      </c>
      <c r="B174" s="22" t="s">
        <v>4</v>
      </c>
      <c r="C174" s="36">
        <v>162718</v>
      </c>
      <c r="D174" s="23" t="str">
        <f>'[1]Лист по артикулу'!$L$2192</f>
        <v>Степлер КОМУС 6186 Light-Force full strip (N24/6) до 25 лист. синий</v>
      </c>
      <c r="E174" s="12"/>
      <c r="F174" s="12"/>
      <c r="G174" s="12"/>
      <c r="H174" s="12"/>
      <c r="I174" s="12"/>
      <c r="J174" s="12"/>
      <c r="K174" s="12"/>
      <c r="L174" s="12"/>
      <c r="M174" s="18"/>
      <c r="N174" s="21" t="s">
        <v>43</v>
      </c>
      <c r="O174" s="52">
        <v>10</v>
      </c>
      <c r="P174" s="54">
        <v>475.68</v>
      </c>
      <c r="Q174" s="16">
        <f t="shared" si="6"/>
        <v>4756.8</v>
      </c>
    </row>
    <row r="175" spans="1:17" ht="14.25" customHeight="1" thickBot="1" x14ac:dyDescent="0.25">
      <c r="A175" s="50">
        <f t="shared" si="5"/>
        <v>160</v>
      </c>
      <c r="B175" s="22" t="s">
        <v>4</v>
      </c>
      <c r="C175" s="36">
        <v>162714</v>
      </c>
      <c r="D175" s="24" t="str">
        <f>'[1]Лист по артикулу'!$L$2194</f>
        <v>Степлер Комус Light-Force(№10) до 17л. зеленый 1113 С-Х</v>
      </c>
      <c r="E175" s="13"/>
      <c r="F175" s="13"/>
      <c r="G175" s="13"/>
      <c r="H175" s="13"/>
      <c r="I175" s="13"/>
      <c r="J175" s="13"/>
      <c r="K175" s="13"/>
      <c r="L175" s="13"/>
      <c r="M175" s="19"/>
      <c r="N175" s="21" t="s">
        <v>43</v>
      </c>
      <c r="O175" s="52">
        <v>10</v>
      </c>
      <c r="P175" s="54">
        <v>263.97000000000003</v>
      </c>
      <c r="Q175" s="16">
        <f t="shared" si="6"/>
        <v>2639.7000000000003</v>
      </c>
    </row>
    <row r="176" spans="1:17" ht="14.25" customHeight="1" thickBot="1" x14ac:dyDescent="0.25">
      <c r="A176" s="50">
        <f t="shared" si="5"/>
        <v>161</v>
      </c>
      <c r="B176" s="22" t="s">
        <v>4</v>
      </c>
      <c r="C176" s="36">
        <v>263510</v>
      </c>
      <c r="D176" s="24" t="str">
        <f>'[1]Лист по артикулу'!$L$2196</f>
        <v>Степлер -мини MAPED ЭКО до 15 лист. (№24/6) 353011 черный</v>
      </c>
      <c r="E176" s="13"/>
      <c r="F176" s="13"/>
      <c r="G176" s="13"/>
      <c r="H176" s="13"/>
      <c r="I176" s="13"/>
      <c r="J176" s="13"/>
      <c r="K176" s="13"/>
      <c r="L176" s="13"/>
      <c r="M176" s="19"/>
      <c r="N176" s="21" t="s">
        <v>43</v>
      </c>
      <c r="O176" s="52">
        <v>10</v>
      </c>
      <c r="P176" s="54">
        <v>161.1</v>
      </c>
      <c r="Q176" s="16">
        <f t="shared" si="6"/>
        <v>1611</v>
      </c>
    </row>
    <row r="177" spans="1:17" ht="14.25" customHeight="1" thickBot="1" x14ac:dyDescent="0.25">
      <c r="A177" s="50">
        <f t="shared" si="5"/>
        <v>162</v>
      </c>
      <c r="B177" s="22" t="s">
        <v>4</v>
      </c>
      <c r="C177" s="36">
        <v>106008</v>
      </c>
      <c r="D177" s="24" t="str">
        <f>'[1]Лист по артикулу'!$L$2198</f>
        <v>Стержень микрографический 0,5 PENTEL HB C255 40 грифелей -eco Япония</v>
      </c>
      <c r="E177" s="13"/>
      <c r="F177" s="13"/>
      <c r="G177" s="13"/>
      <c r="H177" s="13"/>
      <c r="I177" s="13"/>
      <c r="J177" s="13"/>
      <c r="K177" s="13"/>
      <c r="L177" s="13"/>
      <c r="M177" s="19"/>
      <c r="N177" s="21" t="s">
        <v>43</v>
      </c>
      <c r="O177" s="52">
        <v>10</v>
      </c>
      <c r="P177" s="54">
        <v>104.72</v>
      </c>
      <c r="Q177" s="16">
        <f t="shared" si="6"/>
        <v>1047.2</v>
      </c>
    </row>
    <row r="178" spans="1:17" ht="14.25" customHeight="1" thickBot="1" x14ac:dyDescent="0.25">
      <c r="A178" s="50">
        <f t="shared" si="5"/>
        <v>163</v>
      </c>
      <c r="B178" s="22" t="s">
        <v>4</v>
      </c>
      <c r="C178" s="36">
        <v>78176</v>
      </c>
      <c r="D178" s="24" t="str">
        <f>'[1]Лист по артикулу'!L2200</f>
        <v>Стержень микрографический 0,5 PILOT PPL-5 12 грифелей</v>
      </c>
      <c r="E178" s="13"/>
      <c r="F178" s="13"/>
      <c r="G178" s="13"/>
      <c r="H178" s="13"/>
      <c r="I178" s="13"/>
      <c r="J178" s="13"/>
      <c r="K178" s="13"/>
      <c r="L178" s="13"/>
      <c r="M178" s="19"/>
      <c r="N178" s="21" t="s">
        <v>43</v>
      </c>
      <c r="O178" s="52">
        <v>10</v>
      </c>
      <c r="P178" s="54">
        <v>31.1</v>
      </c>
      <c r="Q178" s="16">
        <f t="shared" si="6"/>
        <v>311</v>
      </c>
    </row>
    <row r="179" spans="1:17" ht="14.25" customHeight="1" thickBot="1" x14ac:dyDescent="0.25">
      <c r="A179" s="50">
        <f t="shared" si="5"/>
        <v>164</v>
      </c>
      <c r="B179" s="22" t="s">
        <v>4</v>
      </c>
      <c r="C179" s="36">
        <v>168711</v>
      </c>
      <c r="D179" s="24" t="str">
        <f>'[1]Лист по артикулу'!L2201</f>
        <v>Стержень шарик. 133мм Attache (тип Pilot) синий 0,5мм маслян.Россия</v>
      </c>
      <c r="E179" s="13"/>
      <c r="F179" s="13"/>
      <c r="G179" s="13"/>
      <c r="H179" s="13"/>
      <c r="I179" s="13"/>
      <c r="J179" s="13"/>
      <c r="K179" s="13"/>
      <c r="L179" s="13"/>
      <c r="M179" s="19"/>
      <c r="N179" s="21" t="s">
        <v>43</v>
      </c>
      <c r="O179" s="52">
        <v>10</v>
      </c>
      <c r="P179" s="54">
        <v>2.25</v>
      </c>
      <c r="Q179" s="16">
        <f t="shared" si="6"/>
        <v>22.5</v>
      </c>
    </row>
    <row r="180" spans="1:17" ht="14.25" customHeight="1" thickBot="1" x14ac:dyDescent="0.25">
      <c r="A180" s="50">
        <f t="shared" si="5"/>
        <v>165</v>
      </c>
      <c r="B180" s="22" t="s">
        <v>4</v>
      </c>
      <c r="C180" s="36">
        <v>216267</v>
      </c>
      <c r="D180" s="24" t="str">
        <f>'[1]Лист по артикулу'!L2202</f>
        <v>Стержень шарик. 99мм Attache синий Россия</v>
      </c>
      <c r="E180" s="13"/>
      <c r="F180" s="13"/>
      <c r="G180" s="13"/>
      <c r="H180" s="13"/>
      <c r="I180" s="13"/>
      <c r="J180" s="13"/>
      <c r="K180" s="13"/>
      <c r="L180" s="13"/>
      <c r="M180" s="19"/>
      <c r="N180" s="21" t="s">
        <v>43</v>
      </c>
      <c r="O180" s="52">
        <v>10</v>
      </c>
      <c r="P180" s="54">
        <v>1.63</v>
      </c>
      <c r="Q180" s="16">
        <f t="shared" si="6"/>
        <v>16.299999999999997</v>
      </c>
    </row>
    <row r="181" spans="1:17" ht="14.25" customHeight="1" thickBot="1" x14ac:dyDescent="0.25">
      <c r="A181" s="50">
        <f t="shared" si="5"/>
        <v>166</v>
      </c>
      <c r="B181" s="22" t="s">
        <v>4</v>
      </c>
      <c r="C181" s="36">
        <v>138711</v>
      </c>
      <c r="D181" s="24" t="str">
        <f>'[1]Лист по артикулу'!L2203</f>
        <v>Точилка Attache "Кубик" с контейнером '042451403 цвет ассорти</v>
      </c>
      <c r="E181" s="13"/>
      <c r="F181" s="13"/>
      <c r="G181" s="13"/>
      <c r="H181" s="13"/>
      <c r="I181" s="13"/>
      <c r="J181" s="13"/>
      <c r="K181" s="13"/>
      <c r="L181" s="13"/>
      <c r="M181" s="19"/>
      <c r="N181" s="21" t="s">
        <v>43</v>
      </c>
      <c r="O181" s="52">
        <v>10</v>
      </c>
      <c r="P181" s="54">
        <v>33.78</v>
      </c>
      <c r="Q181" s="16">
        <f t="shared" si="6"/>
        <v>337.8</v>
      </c>
    </row>
    <row r="182" spans="1:17" ht="14.25" customHeight="1" thickBot="1" x14ac:dyDescent="0.25">
      <c r="A182" s="50">
        <f t="shared" si="5"/>
        <v>167</v>
      </c>
      <c r="B182" s="22" t="s">
        <v>4</v>
      </c>
      <c r="C182" s="36">
        <v>258965</v>
      </c>
      <c r="D182" s="24" t="str">
        <f>'[1]Лист по артикулу'!L2204</f>
        <v>Точилка Attache на 2 отв. с контейнером '042451103</v>
      </c>
      <c r="E182" s="13"/>
      <c r="F182" s="13"/>
      <c r="G182" s="13"/>
      <c r="H182" s="13"/>
      <c r="I182" s="13"/>
      <c r="J182" s="13"/>
      <c r="K182" s="13"/>
      <c r="L182" s="13"/>
      <c r="M182" s="19"/>
      <c r="N182" s="21" t="s">
        <v>43</v>
      </c>
      <c r="O182" s="52">
        <v>10</v>
      </c>
      <c r="P182" s="54">
        <v>15.34</v>
      </c>
      <c r="Q182" s="16">
        <f t="shared" si="6"/>
        <v>153.4</v>
      </c>
    </row>
    <row r="183" spans="1:17" ht="14.25" customHeight="1" thickBot="1" x14ac:dyDescent="0.25">
      <c r="A183" s="50">
        <f t="shared" si="5"/>
        <v>168</v>
      </c>
      <c r="B183" s="22" t="s">
        <v>4</v>
      </c>
      <c r="C183" s="36">
        <v>212406</v>
      </c>
      <c r="D183" s="24" t="str">
        <f>'[1]Лист по артикулу'!$L$2206</f>
        <v>Точилка Kores двойная с контейнером, цвет ассорти '35800</v>
      </c>
      <c r="E183" s="13"/>
      <c r="F183" s="13"/>
      <c r="G183" s="13"/>
      <c r="H183" s="13"/>
      <c r="I183" s="13"/>
      <c r="J183" s="13"/>
      <c r="K183" s="13"/>
      <c r="L183" s="13"/>
      <c r="M183" s="19"/>
      <c r="N183" s="21" t="s">
        <v>43</v>
      </c>
      <c r="O183" s="52">
        <v>10</v>
      </c>
      <c r="P183" s="54">
        <v>75.900000000000006</v>
      </c>
      <c r="Q183" s="16">
        <f t="shared" si="6"/>
        <v>759</v>
      </c>
    </row>
    <row r="184" spans="1:17" ht="14.25" customHeight="1" thickBot="1" x14ac:dyDescent="0.25">
      <c r="A184" s="50">
        <f t="shared" si="5"/>
        <v>169</v>
      </c>
      <c r="B184" s="22" t="s">
        <v>4</v>
      </c>
      <c r="C184" s="36">
        <v>263529</v>
      </c>
      <c r="D184" s="24" t="str">
        <f>'[1]Лист по артикулу'!$L$2208</f>
        <v>Точилка MAPED Shaker 2 отв. с конт. цвет в ассортименте '534755</v>
      </c>
      <c r="E184" s="13"/>
      <c r="F184" s="13"/>
      <c r="G184" s="13"/>
      <c r="H184" s="13"/>
      <c r="I184" s="13"/>
      <c r="J184" s="13"/>
      <c r="K184" s="13"/>
      <c r="L184" s="13"/>
      <c r="M184" s="19"/>
      <c r="N184" s="21" t="s">
        <v>43</v>
      </c>
      <c r="O184" s="52">
        <v>10</v>
      </c>
      <c r="P184" s="54">
        <v>32</v>
      </c>
      <c r="Q184" s="16">
        <f t="shared" si="6"/>
        <v>320</v>
      </c>
    </row>
    <row r="185" spans="1:17" ht="14.25" customHeight="1" thickBot="1" x14ac:dyDescent="0.25">
      <c r="A185" s="50">
        <f t="shared" si="5"/>
        <v>170</v>
      </c>
      <c r="B185" s="25" t="s">
        <v>4</v>
      </c>
      <c r="C185" s="37">
        <v>11244</v>
      </c>
      <c r="D185" s="26" t="str">
        <f>'[1]Лист по артикулу'!$L$2214</f>
        <v>Чернила в патронах PARKER синие 5шт./уп.S0116240 Великобрита</v>
      </c>
      <c r="E185" s="27"/>
      <c r="F185" s="27"/>
      <c r="G185" s="27"/>
      <c r="H185" s="27"/>
      <c r="I185" s="27"/>
      <c r="J185" s="27"/>
      <c r="K185" s="27"/>
      <c r="L185" s="27"/>
      <c r="M185" s="28"/>
      <c r="N185" s="41" t="s">
        <v>43</v>
      </c>
      <c r="O185" s="52">
        <v>50</v>
      </c>
      <c r="P185" s="54">
        <v>123.81</v>
      </c>
      <c r="Q185" s="16">
        <f t="shared" si="6"/>
        <v>6190.5</v>
      </c>
    </row>
    <row r="186" spans="1:17" ht="14.25" customHeight="1" thickBot="1" x14ac:dyDescent="0.25">
      <c r="A186" s="50">
        <f t="shared" si="5"/>
        <v>171</v>
      </c>
      <c r="B186" s="14" t="s">
        <v>4</v>
      </c>
      <c r="C186" s="42">
        <v>309371</v>
      </c>
      <c r="D186" s="29" t="s">
        <v>48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30" t="s">
        <v>43</v>
      </c>
      <c r="O186" s="52">
        <v>126</v>
      </c>
      <c r="P186" s="54">
        <v>44.139299999999999</v>
      </c>
      <c r="Q186" s="16">
        <f t="shared" si="6"/>
        <v>5561.5518000000002</v>
      </c>
    </row>
    <row r="187" spans="1:17" ht="14.25" customHeight="1" x14ac:dyDescent="0.2">
      <c r="Q187" s="46">
        <f>SUM(Q16:Q186)</f>
        <v>1062000.0017999997</v>
      </c>
    </row>
    <row r="188" spans="1:17" x14ac:dyDescent="0.2">
      <c r="B188" s="4" t="s">
        <v>65</v>
      </c>
    </row>
    <row r="189" spans="1:17" x14ac:dyDescent="0.2">
      <c r="B189" s="4" t="s">
        <v>66</v>
      </c>
    </row>
    <row r="190" spans="1:17" x14ac:dyDescent="0.2">
      <c r="B190" s="4" t="s">
        <v>67</v>
      </c>
    </row>
    <row r="191" spans="1:17" x14ac:dyDescent="0.2">
      <c r="B191" s="4" t="s">
        <v>68</v>
      </c>
    </row>
    <row r="192" spans="1:17" x14ac:dyDescent="0.2">
      <c r="B192" s="4" t="s">
        <v>69</v>
      </c>
    </row>
    <row r="193" spans="2:2" x14ac:dyDescent="0.2">
      <c r="B193" s="4" t="s">
        <v>70</v>
      </c>
    </row>
    <row r="194" spans="2:2" x14ac:dyDescent="0.2">
      <c r="B194" s="4" t="s">
        <v>71</v>
      </c>
    </row>
    <row r="195" spans="2:2" x14ac:dyDescent="0.2">
      <c r="B195" s="4" t="s">
        <v>72</v>
      </c>
    </row>
    <row r="197" spans="2:2" x14ac:dyDescent="0.2">
      <c r="B197" s="4" t="s">
        <v>73</v>
      </c>
    </row>
    <row r="198" spans="2:2" x14ac:dyDescent="0.2">
      <c r="B198" s="4" t="s">
        <v>74</v>
      </c>
    </row>
    <row r="199" spans="2:2" x14ac:dyDescent="0.2">
      <c r="B199" s="4" t="s">
        <v>75</v>
      </c>
    </row>
  </sheetData>
  <autoFilter ref="B14:O185"/>
  <pageMargins left="0.25" right="0.25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dtv0gc</dc:creator>
  <cp:lastModifiedBy>Азимова Ольга Закирджановна</cp:lastModifiedBy>
  <cp:lastPrinted>2016-12-20T12:40:06Z</cp:lastPrinted>
  <dcterms:created xsi:type="dcterms:W3CDTF">2014-07-14T08:26:54Z</dcterms:created>
  <dcterms:modified xsi:type="dcterms:W3CDTF">2016-12-20T12:48:07Z</dcterms:modified>
</cp:coreProperties>
</file>